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benjamin_strandberg_kuntaliitto_fi/Documents/Desktop/blog_122024/"/>
    </mc:Choice>
  </mc:AlternateContent>
  <xr:revisionPtr revIDLastSave="0" documentId="8_{08B4D1AA-116F-4753-8E78-0EB28DCD5F6E}" xr6:coauthVersionLast="47" xr6:coauthVersionMax="47" xr10:uidLastSave="{00000000-0000-0000-0000-000000000000}"/>
  <bookViews>
    <workbookView xWindow="-120" yWindow="-120" windowWidth="29040" windowHeight="17520" xr2:uid="{B300D59B-FECE-426F-9BF8-56A245DC4F91}"/>
  </bookViews>
  <sheets>
    <sheet name="Kunnallisvero 2023" sheetId="2" r:id="rId1"/>
    <sheet name="Tiedot" sheetId="1" r:id="rId2"/>
  </sheets>
  <definedNames>
    <definedName name="M20ATV" localSheetId="1">Tiedot!$M$4:$M$295</definedName>
    <definedName name="M20EKM" localSheetId="1">Tiedot!$H$4:$H$295</definedName>
    <definedName name="M20ELVA" localSheetId="1">Tiedot!$L$4:$L$295</definedName>
    <definedName name="M20MAT" localSheetId="1">Tiedot!$J$4:$J$295</definedName>
    <definedName name="M20MTHV" localSheetId="1">Tiedot!$K$4:$K$295</definedName>
    <definedName name="M20MUUT" localSheetId="1">Tiedot!$O$4:$O$295</definedName>
    <definedName name="M20PEVA" localSheetId="1">Tiedot!$N$4:$N$295</definedName>
    <definedName name="M20PVM" localSheetId="1">Tiedot!$I$4:$I$295</definedName>
    <definedName name="M20TTV" localSheetId="1">Tiedot!$P$4:$P$295</definedName>
    <definedName name="M21ELA" localSheetId="1">Tiedot!$D$4:$D$295</definedName>
    <definedName name="M21MAA" localSheetId="1">Tiedot!$G$4:$G$295</definedName>
    <definedName name="M21PAL" localSheetId="1">Tiedot!$C$4:$C$295</definedName>
    <definedName name="M21SOE" localSheetId="1">Tiedot!$F$4:$F$295</definedName>
    <definedName name="M21TTK" localSheetId="1">Tiedot!$E$4:$E$295</definedName>
    <definedName name="M23ATV">Tiedot!$M$4:$M$295</definedName>
    <definedName name="M23EKM">Tiedot!$H$4:$H$295</definedName>
    <definedName name="M23ELA">Tiedot!$D$4:$D$295</definedName>
    <definedName name="M23ELVA">Tiedot!$L$4:$L$295</definedName>
    <definedName name="M23MAA">Tiedot!$G$4:$G$295</definedName>
    <definedName name="M23MAT">Tiedot!$J$4:$J$295</definedName>
    <definedName name="M23MTHV">Tiedot!$K$4:$K$295</definedName>
    <definedName name="M23MUUT">Tiedot!$O$4:$O$295</definedName>
    <definedName name="M23PAL">Tiedot!$C$4:$C$295</definedName>
    <definedName name="M23PEVA">Tiedot!$N$4:$N$295</definedName>
    <definedName name="M23PVM">Tiedot!$I$4:$I$295</definedName>
    <definedName name="M23SOE">Tiedot!$F$4:$F$295</definedName>
    <definedName name="M23TTK">Tiedot!$E$4:$E$295</definedName>
    <definedName name="M23TTV">Tiedot!$P$4:$P$295</definedName>
    <definedName name="MPKV20" localSheetId="1">Tiedot!$Q$4:$Q$295</definedName>
    <definedName name="MPKV23">Tiedot!$Q$4:$Q$295</definedName>
    <definedName name="TVP_23">Tiedot!$R$4:$R$295</definedName>
    <definedName name="TVP23_">Tiedot!$R$4:$R$295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2" l="1"/>
  <c r="C19" i="2" s="1"/>
  <c r="K30" i="2"/>
  <c r="K25" i="2"/>
  <c r="K22" i="2"/>
  <c r="K21" i="2"/>
  <c r="K20" i="2"/>
  <c r="K19" i="2"/>
  <c r="K18" i="2"/>
  <c r="K17" i="2"/>
  <c r="K16" i="2"/>
  <c r="K13" i="2"/>
  <c r="K12" i="2"/>
  <c r="K11" i="2"/>
  <c r="K10" i="2"/>
  <c r="K9" i="2"/>
  <c r="D16" i="2" s="1"/>
  <c r="K8" i="2"/>
  <c r="C16" i="2" s="1"/>
  <c r="K15" i="2" l="1"/>
  <c r="E16" i="2"/>
  <c r="K7" i="2"/>
  <c r="K36" i="2" s="1"/>
  <c r="K24" i="2" l="1"/>
  <c r="K27" i="2" l="1"/>
  <c r="C18" i="2" s="1"/>
  <c r="C17" i="2"/>
  <c r="K31" i="2" l="1"/>
  <c r="K2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Strandberg Benjamin</author>
  </authors>
  <commentList>
    <comment ref="K24" authorId="0" shapeId="0" xr:uid="{B16C49DA-4768-4172-BCB7-664BCF0A1B5D}">
      <text>
        <r>
          <rPr>
            <sz val="9"/>
            <color indexed="81"/>
            <rFont val="Tahoma"/>
            <charset val="1"/>
          </rPr>
          <t xml:space="preserve">Ansiotulot yhteensä vähennettynä ansiotuloista tehtävillä vähennyksilllä. 
</t>
        </r>
      </text>
    </comment>
    <comment ref="K27" authorId="0" shapeId="0" xr:uid="{0FC8FBD1-F255-448A-A338-2EDA8F3A8F86}">
      <text>
        <r>
          <rPr>
            <sz val="9"/>
            <color indexed="81"/>
            <rFont val="Tahoma"/>
            <family val="2"/>
          </rPr>
          <t>Verotettava tulo * kunnan tuloveroprosentti</t>
        </r>
      </text>
    </comment>
    <comment ref="K34" authorId="0" shapeId="0" xr:uid="{167B18F9-DEA9-4A22-B30D-737999FF4FAF}">
      <text>
        <r>
          <rPr>
            <sz val="9"/>
            <color indexed="81"/>
            <rFont val="Tahoma"/>
            <family val="2"/>
          </rPr>
          <t xml:space="preserve">Vero tulo perusteella vähennettynä kunnallisverosta tehtävillä vähennysillä.
</t>
        </r>
      </text>
    </comment>
    <comment ref="K36" authorId="0" shapeId="0" xr:uid="{E560D3C3-582A-44A0-BB54-9F4B8975C6F5}">
      <text>
        <r>
          <rPr>
            <sz val="9"/>
            <color indexed="81"/>
            <rFont val="Tahoma"/>
            <family val="2"/>
          </rPr>
          <t xml:space="preserve">Maksettavan kunnallisveron osuus ansiotuloista yhteensä.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6F9A70D-526D-4B51-BCE0-DD6858008DBC}" keepAlive="1" name="Kysely – Taulukko2" description="Yhteys kyselyyn Taulukko2 työkirjassa." type="5" refreshedVersion="8" background="1" saveData="1">
    <dbPr connection="Provider=Microsoft.Mashup.OleDb.1;Data Source=$Workbook$;Location=Taulukko2;Extended Properties=&quot;&quot;" command="SELECT * FROM [Taulukko2]"/>
  </connection>
</connections>
</file>

<file path=xl/sharedStrings.xml><?xml version="1.0" encoding="utf-8"?>
<sst xmlns="http://schemas.openxmlformats.org/spreadsheetml/2006/main" count="348" uniqueCount="340">
  <si>
    <t>Akaa</t>
  </si>
  <si>
    <t xml:space="preserve">Alajärvi           </t>
  </si>
  <si>
    <t xml:space="preserve">Alavieska          </t>
  </si>
  <si>
    <t>Alavus</t>
  </si>
  <si>
    <t xml:space="preserve">Asikkala           </t>
  </si>
  <si>
    <t xml:space="preserve">Askola             </t>
  </si>
  <si>
    <t xml:space="preserve">Aura               </t>
  </si>
  <si>
    <t xml:space="preserve">Enonkoski          </t>
  </si>
  <si>
    <t xml:space="preserve">Enontekiö          </t>
  </si>
  <si>
    <t xml:space="preserve">Espoo              </t>
  </si>
  <si>
    <t xml:space="preserve">Eura               </t>
  </si>
  <si>
    <t xml:space="preserve">Eurajoki           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</si>
  <si>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</si>
  <si>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</si>
  <si>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</si>
  <si>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</si>
  <si>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 xml:space="preserve">Hailuoto           </t>
  </si>
  <si>
    <t xml:space="preserve">Halsua             </t>
  </si>
  <si>
    <t xml:space="preserve">Hamina             </t>
  </si>
  <si>
    <t xml:space="preserve">Hankasalmi         </t>
  </si>
  <si>
    <t xml:space="preserve">Hanko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</si>
  <si>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</si>
  <si>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</si>
  <si>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</si>
  <si>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</si>
  <si>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Heinola            </t>
  </si>
  <si>
    <t xml:space="preserve">Heinävesi          </t>
  </si>
  <si>
    <t xml:space="preserve">Helsinki           </t>
  </si>
  <si>
    <t xml:space="preserve">Hirvensalmi        </t>
  </si>
  <si>
    <t xml:space="preserve">Hollola            </t>
  </si>
  <si>
    <t xml:space="preserve">Huittinen          </t>
  </si>
  <si>
    <t xml:space="preserve">Humppila           </t>
  </si>
  <si>
    <t xml:space="preserve">Hyrynsalmi         </t>
  </si>
  <si>
    <t xml:space="preserve">Hyvinkää           </t>
  </si>
  <si>
    <t xml:space="preserve">Hämeenkyrö         </t>
  </si>
  <si>
    <t xml:space="preserve">Hämeenlinna        </t>
  </si>
  <si>
    <t xml:space="preserve">Ii                 </t>
  </si>
  <si>
    <t xml:space="preserve">Iisalmi            </t>
  </si>
  <si>
    <t xml:space="preserve">Iitti              </t>
  </si>
  <si>
    <t xml:space="preserve">Ikaalinen          </t>
  </si>
  <si>
    <t xml:space="preserve">Ilmajoki           </t>
  </si>
  <si>
    <t xml:space="preserve">Ilomantsi          </t>
  </si>
  <si>
    <t xml:space="preserve">Imatra             </t>
  </si>
  <si>
    <t xml:space="preserve">Inari              </t>
  </si>
  <si>
    <t xml:space="preserve">Inkoo              </t>
  </si>
  <si>
    <t xml:space="preserve">Isojoki            </t>
  </si>
  <si>
    <t xml:space="preserve">Isokyrö            </t>
  </si>
  <si>
    <t xml:space="preserve">Janakkala          </t>
  </si>
  <si>
    <t xml:space="preserve">Joensuu            </t>
  </si>
  <si>
    <t xml:space="preserve">Jokioinen          </t>
  </si>
  <si>
    <t xml:space="preserve">Joroinen           </t>
  </si>
  <si>
    <t xml:space="preserve">Joutsa   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</si>
  <si>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</si>
  <si>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</si>
  <si>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</si>
  <si>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</si>
  <si>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</si>
  <si>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>Jämsä</t>
  </si>
  <si>
    <t xml:space="preserve">Järvenpää          </t>
  </si>
  <si>
    <t xml:space="preserve">Kaarina            </t>
  </si>
  <si>
    <t xml:space="preserve">Kaavi              </t>
  </si>
  <si>
    <t xml:space="preserve">Kajaani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</si>
  <si>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</si>
  <si>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</si>
  <si>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</si>
  <si>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</si>
  <si>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</si>
  <si>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</si>
  <si>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Karijoki           </t>
  </si>
  <si>
    <t xml:space="preserve">Karkkila           </t>
  </si>
  <si>
    <t xml:space="preserve">Karstula           </t>
  </si>
  <si>
    <t xml:space="preserve">Karvia             </t>
  </si>
  <si>
    <t xml:space="preserve">Kaskinen           </t>
  </si>
  <si>
    <t xml:space="preserve">Kauhajoki          </t>
  </si>
  <si>
    <t xml:space="preserve">Kauhava            </t>
  </si>
  <si>
    <t xml:space="preserve">Kauniainen         </t>
  </si>
  <si>
    <t xml:space="preserve">Kaustinen          </t>
  </si>
  <si>
    <t xml:space="preserve">Keitele            </t>
  </si>
  <si>
    <t xml:space="preserve">Kemi               </t>
  </si>
  <si>
    <t xml:space="preserve">Kemijärvi          </t>
  </si>
  <si>
    <t xml:space="preserve">Keminmaa           </t>
  </si>
  <si>
    <t>Kemiönsaari</t>
  </si>
  <si>
    <t xml:space="preserve">Kempele            </t>
  </si>
  <si>
    <t xml:space="preserve">Kerava             </t>
  </si>
  <si>
    <t xml:space="preserve">Keuruu             </t>
  </si>
  <si>
    <t xml:space="preserve">Kihniö             </t>
  </si>
  <si>
    <t xml:space="preserve">Kinnula            </t>
  </si>
  <si>
    <t xml:space="preserve">Kirkkonummi        </t>
  </si>
  <si>
    <t>Kitee</t>
  </si>
  <si>
    <t xml:space="preserve">Kittilä            </t>
  </si>
  <si>
    <t xml:space="preserve">Kiuruvesi          </t>
  </si>
  <si>
    <t xml:space="preserve">Kivijärvi          </t>
  </si>
  <si>
    <t xml:space="preserve">Kokemäki           </t>
  </si>
  <si>
    <t xml:space="preserve">Kokkola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</si>
  <si>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</si>
  <si>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</si>
  <si>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</si>
  <si>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</si>
  <si>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</si>
  <si>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</si>
  <si>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</si>
  <si>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 xml:space="preserve">Kristiinankaupunki </t>
  </si>
  <si>
    <t xml:space="preserve">Kruunupyy          </t>
  </si>
  <si>
    <t xml:space="preserve">Kuhmo              </t>
  </si>
  <si>
    <t xml:space="preserve">Kuhmoinen          </t>
  </si>
  <si>
    <t>Kuopio</t>
  </si>
  <si>
    <t xml:space="preserve">Kuortane           </t>
  </si>
  <si>
    <t xml:space="preserve">Kurikka            </t>
  </si>
  <si>
    <t xml:space="preserve">Kustavi            </t>
  </si>
  <si>
    <t xml:space="preserve">Kuusamo            </t>
  </si>
  <si>
    <t xml:space="preserve">Kyyjärvi           </t>
  </si>
  <si>
    <t xml:space="preserve">Kärkölä            </t>
  </si>
  <si>
    <t xml:space="preserve">Kärsämäki          </t>
  </si>
  <si>
    <t xml:space="preserve">Lahti              </t>
  </si>
  <si>
    <t xml:space="preserve">Laihia             </t>
  </si>
  <si>
    <t xml:space="preserve">Laitila            </t>
  </si>
  <si>
    <t xml:space="preserve">Lapinjärvi         </t>
  </si>
  <si>
    <t xml:space="preserve">Lapinlahti         </t>
  </si>
  <si>
    <t xml:space="preserve">Lappajärvi         </t>
  </si>
  <si>
    <t xml:space="preserve">Lappeenranta       </t>
  </si>
  <si>
    <t xml:space="preserve">Lapua              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</si>
  <si>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</si>
  <si>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</si>
  <si>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</si>
  <si>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</si>
  <si>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</si>
  <si>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</si>
  <si>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 xml:space="preserve">Lieto              </t>
  </si>
  <si>
    <t xml:space="preserve">Liminka            </t>
  </si>
  <si>
    <t xml:space="preserve">Liperi             </t>
  </si>
  <si>
    <t>Lohja</t>
  </si>
  <si>
    <t xml:space="preserve">Loimaa             </t>
  </si>
  <si>
    <t xml:space="preserve">Loppi              </t>
  </si>
  <si>
    <t xml:space="preserve">Loviisa            </t>
  </si>
  <si>
    <t xml:space="preserve">Luhanka            </t>
  </si>
  <si>
    <t xml:space="preserve">Lumijoki           </t>
  </si>
  <si>
    <t xml:space="preserve">Luoto              </t>
  </si>
  <si>
    <t xml:space="preserve">Luumäki            </t>
  </si>
  <si>
    <t xml:space="preserve">Maalahti           </t>
  </si>
  <si>
    <t xml:space="preserve">Marttila           </t>
  </si>
  <si>
    <t xml:space="preserve">Masku              </t>
  </si>
  <si>
    <t xml:space="preserve">Merijärvi          </t>
  </si>
  <si>
    <t xml:space="preserve">Merikarvia         </t>
  </si>
  <si>
    <t xml:space="preserve">Miehikkälä         </t>
  </si>
  <si>
    <t>Mikkeli</t>
  </si>
  <si>
    <t xml:space="preserve">Muhos              </t>
  </si>
  <si>
    <t xml:space="preserve">Multia             </t>
  </si>
  <si>
    <t xml:space="preserve">Muonio             </t>
  </si>
  <si>
    <t xml:space="preserve">Mustasaari         </t>
  </si>
  <si>
    <t xml:space="preserve">Muurame            </t>
  </si>
  <si>
    <t xml:space="preserve">Mynämäki           </t>
  </si>
  <si>
    <t xml:space="preserve">Myrskylä           </t>
  </si>
  <si>
    <t xml:space="preserve">Mäntsälä           </t>
  </si>
  <si>
    <t xml:space="preserve">Mänttä-Vilppula             </t>
  </si>
  <si>
    <t xml:space="preserve">Mäntyharju         </t>
  </si>
  <si>
    <t xml:space="preserve">Naantali           </t>
  </si>
  <si>
    <t xml:space="preserve">Nakkila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</si>
  <si>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</si>
  <si>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</si>
  <si>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</si>
  <si>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</si>
  <si>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</si>
  <si>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Närpiö             </t>
  </si>
  <si>
    <t xml:space="preserve">Orimattila         </t>
  </si>
  <si>
    <t xml:space="preserve">Oripää             </t>
  </si>
  <si>
    <t>Orivesi</t>
  </si>
  <si>
    <t xml:space="preserve">Oulainen           </t>
  </si>
  <si>
    <t>Oulu</t>
  </si>
  <si>
    <t xml:space="preserve">Outokumpu          </t>
  </si>
  <si>
    <t xml:space="preserve">Padasjoki          </t>
  </si>
  <si>
    <t xml:space="preserve">Paimio             </t>
  </si>
  <si>
    <t xml:space="preserve">Paltamo            </t>
  </si>
  <si>
    <t>Parainen</t>
  </si>
  <si>
    <t xml:space="preserve">Parikkala          </t>
  </si>
  <si>
    <t xml:space="preserve">Parkano            </t>
  </si>
  <si>
    <t>Pedersören kunta</t>
  </si>
  <si>
    <t xml:space="preserve">Pelkosenniemi      </t>
  </si>
  <si>
    <t xml:space="preserve">Pello              </t>
  </si>
  <si>
    <t xml:space="preserve">Perho              </t>
  </si>
  <si>
    <t xml:space="preserve">Petäjävesi         </t>
  </si>
  <si>
    <t xml:space="preserve">Pieksämäki         </t>
  </si>
  <si>
    <t xml:space="preserve">Pielavesi          </t>
  </si>
  <si>
    <t xml:space="preserve">Pietarsaari        </t>
  </si>
  <si>
    <t xml:space="preserve">Pihtipudas         </t>
  </si>
  <si>
    <t xml:space="preserve">Pirkkala           </t>
  </si>
  <si>
    <t xml:space="preserve">Polvijärvi         </t>
  </si>
  <si>
    <t xml:space="preserve">Pomarkku           </t>
  </si>
  <si>
    <t xml:space="preserve">Pori               </t>
  </si>
  <si>
    <t xml:space="preserve">Pornainen          </t>
  </si>
  <si>
    <t xml:space="preserve">Porvoo    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</si>
  <si>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</si>
  <si>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</si>
  <si>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</si>
  <si>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</si>
  <si>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</si>
  <si>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</si>
  <si>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>Pyhtää</t>
  </si>
  <si>
    <t xml:space="preserve">Pyhäjoki           </t>
  </si>
  <si>
    <t>Pyhäjärvi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</si>
  <si>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</si>
  <si>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</si>
  <si>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</si>
  <si>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</si>
  <si>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>Raahe</t>
  </si>
  <si>
    <t>Raasepori</t>
  </si>
  <si>
    <t xml:space="preserve">Raisio             </t>
  </si>
  <si>
    <t xml:space="preserve">Rantasalmi         </t>
  </si>
  <si>
    <t xml:space="preserve">Ranua              </t>
  </si>
  <si>
    <t xml:space="preserve">Rauma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</si>
  <si>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</si>
  <si>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</si>
  <si>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</si>
  <si>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</si>
  <si>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</si>
  <si>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</si>
  <si>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</si>
  <si>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</si>
  <si>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</si>
  <si>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</si>
  <si>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</si>
  <si>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 xml:space="preserve">Saarijärvi         </t>
  </si>
  <si>
    <t xml:space="preserve">Salla              </t>
  </si>
  <si>
    <t xml:space="preserve">Salo               </t>
  </si>
  <si>
    <t>Sastamala</t>
  </si>
  <si>
    <t xml:space="preserve">Sauvo              </t>
  </si>
  <si>
    <t xml:space="preserve">Savitaipale        </t>
  </si>
  <si>
    <t>Savonlinna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</si>
  <si>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</si>
  <si>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</si>
  <si>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</si>
  <si>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</si>
  <si>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</si>
  <si>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>Siikalatva</t>
  </si>
  <si>
    <t xml:space="preserve">Siilinjärvi        </t>
  </si>
  <si>
    <t xml:space="preserve">Simo               </t>
  </si>
  <si>
    <t xml:space="preserve">Sipoo              </t>
  </si>
  <si>
    <t xml:space="preserve">Siuntio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</si>
  <si>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</si>
  <si>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</si>
  <si>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</si>
  <si>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</si>
  <si>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</si>
  <si>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</si>
  <si>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</si>
  <si>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</si>
  <si>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</si>
  <si>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</si>
  <si>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Taipalsaari        </t>
  </si>
  <si>
    <t xml:space="preserve">Taivalkoski        </t>
  </si>
  <si>
    <t xml:space="preserve">Taivassalo         </t>
  </si>
  <si>
    <t xml:space="preserve">Tammela            </t>
  </si>
  <si>
    <t xml:space="preserve">Tampere            </t>
  </si>
  <si>
    <t xml:space="preserve">Tervo              </t>
  </si>
  <si>
    <t xml:space="preserve">Tervola            </t>
  </si>
  <si>
    <t xml:space="preserve">Teuva              </t>
  </si>
  <si>
    <t xml:space="preserve">Tohmajärvi         </t>
  </si>
  <si>
    <t xml:space="preserve">Toholampi          </t>
  </si>
  <si>
    <t xml:space="preserve">Toivakka           </t>
  </si>
  <si>
    <t xml:space="preserve">Tornio             </t>
  </si>
  <si>
    <t xml:space="preserve">Turku              </t>
  </si>
  <si>
    <t xml:space="preserve">Tuusniemi          </t>
  </si>
  <si>
    <t xml:space="preserve">Tuusula            </t>
  </si>
  <si>
    <t xml:space="preserve">Tyrnävä            </t>
  </si>
  <si>
    <t xml:space="preserve">Ulvila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</si>
  <si>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</si>
  <si>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</si>
  <si>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</si>
  <si>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</si>
  <si>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Uusikaarlepyy      </t>
  </si>
  <si>
    <t xml:space="preserve">Uusikaupunki       </t>
  </si>
  <si>
    <t xml:space="preserve">Vaala              </t>
  </si>
  <si>
    <t>Vaasa</t>
  </si>
  <si>
    <t xml:space="preserve">Valkeakoski        </t>
  </si>
  <si>
    <t xml:space="preserve">Vantaa     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</si>
  <si>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</si>
  <si>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</si>
  <si>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</si>
  <si>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</si>
  <si>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Veteli             </t>
  </si>
  <si>
    <t xml:space="preserve">Vieremä            </t>
  </si>
  <si>
    <t xml:space="preserve">Vihti              </t>
  </si>
  <si>
    <t xml:space="preserve">Viitasaari         </t>
  </si>
  <si>
    <t xml:space="preserve">Vimpeli            </t>
  </si>
  <si>
    <t xml:space="preserve">Virolahti          </t>
  </si>
  <si>
    <t xml:space="preserve">Virrat             </t>
  </si>
  <si>
    <t>Vöyri</t>
  </si>
  <si>
    <t xml:space="preserve">Ylitornio          </t>
  </si>
  <si>
    <t xml:space="preserve">Ylivieska          </t>
  </si>
  <si>
    <t xml:space="preserve">Ylöjärvi           </t>
  </si>
  <si>
    <t xml:space="preserve">Ypäjä              </t>
  </si>
  <si>
    <t xml:space="preserve">Ähtäri             </t>
  </si>
  <si>
    <t xml:space="preserve">Äänekoski          </t>
  </si>
  <si>
    <t>Valitse kunta:</t>
  </si>
  <si>
    <t xml:space="preserve">   Elinkeinotoiminta + muut</t>
  </si>
  <si>
    <t xml:space="preserve">   Muut tulonhankkimisvähennykset</t>
  </si>
  <si>
    <t xml:space="preserve">   Vähennetyt matkakustannukset</t>
  </si>
  <si>
    <t xml:space="preserve">   Palkkatulot</t>
  </si>
  <si>
    <t xml:space="preserve">   Eläketulot</t>
  </si>
  <si>
    <t xml:space="preserve">   Työttömyysturvaetuudet</t>
  </si>
  <si>
    <t xml:space="preserve">   Muut sosiaaliturvaetuudet</t>
  </si>
  <si>
    <t xml:space="preserve">   Maa- ja metsätalous</t>
  </si>
  <si>
    <t xml:space="preserve">   Palkansaajan vakuutusmaksut</t>
  </si>
  <si>
    <t xml:space="preserve">   Eläketulovähennys</t>
  </si>
  <si>
    <t xml:space="preserve">   Ansiotulovähennys</t>
  </si>
  <si>
    <t xml:space="preserve">   Perusvähennys</t>
  </si>
  <si>
    <t>Ansiotulot yhteensä</t>
  </si>
  <si>
    <t>Vähennykset ansiotuloista yhteensä</t>
  </si>
  <si>
    <t>Verotettava tulo</t>
  </si>
  <si>
    <t>Vero tulon perusteella</t>
  </si>
  <si>
    <t xml:space="preserve">   Työtulovähennys</t>
  </si>
  <si>
    <t>Maksettava kunnallisvero</t>
  </si>
  <si>
    <t>Maksettavan kunnallisveron muodostuminen verovuonna 2023</t>
  </si>
  <si>
    <t xml:space="preserve">   Muut vähennykset verosta </t>
  </si>
  <si>
    <t xml:space="preserve">   (esim. kotitalousvähennys)</t>
  </si>
  <si>
    <t>Efektiivinen (todellinen) veroaste</t>
  </si>
  <si>
    <t>Kuntanro</t>
  </si>
  <si>
    <t xml:space="preserve">   Kunnan tuloveroprosentti (nimellinen veroaste)</t>
  </si>
  <si>
    <t>Kunta</t>
  </si>
  <si>
    <t>Palkkatulot</t>
  </si>
  <si>
    <t>Muut sosiaaliturvaetuudet</t>
  </si>
  <si>
    <t>Eläketulot</t>
  </si>
  <si>
    <t>Maa- ja metsätalous</t>
  </si>
  <si>
    <t>Elinkeinkotoiminta + muut ansiotulot</t>
  </si>
  <si>
    <t>Ansiotulot</t>
  </si>
  <si>
    <t>Vähennykset</t>
  </si>
  <si>
    <t>Valmistuneen verotuksen kuntakohtaiset tilastotiedot ja tuloveroprosentit 2023</t>
  </si>
  <si>
    <t>Palkansaajien vakuutusmaksut</t>
  </si>
  <si>
    <t>Työttömyysturvaetuudet</t>
  </si>
  <si>
    <t>Vähennetyt matkakustannukset</t>
  </si>
  <si>
    <t>Muut tulonhankkimisvähennykset</t>
  </si>
  <si>
    <t>Eläketulovähennys</t>
  </si>
  <si>
    <t>Ansiotulovähennys</t>
  </si>
  <si>
    <t>Perusvähennys</t>
  </si>
  <si>
    <t>Muut vähennykset ansiotuloista</t>
  </si>
  <si>
    <t>Työtulovähennys</t>
  </si>
  <si>
    <t>Tuloveroprosentti</t>
  </si>
  <si>
    <t xml:space="preserve">   Muut vähennykset ansiotuloista</t>
  </si>
  <si>
    <t>Muut tulot</t>
  </si>
  <si>
    <t>Vähennykset kunnallisverosta yhteensä</t>
  </si>
  <si>
    <t>Manner-Suomen kunnat, 1 000 euroa. Lähde: Verohallinto 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</si>
</sst>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General_)"/>
  </numFmts>
  <fonts count="16">
    <font>
      <sz val="9"/>
      <color theme="1"/>
      <name val="Work Sans"/>
      <family val="2"/>
    </font>
    <font>
      <sz val="9"/>
      <color theme="0"/>
      <name val="Work Sans"/>
      <family val="2"/>
    </font>
    <font>
      <b/>
      <sz val="10"/>
      <color theme="1"/>
      <name val="Work Sans"/>
    </font>
    <font>
      <sz val="10"/>
      <color theme="1"/>
      <name val="Work Sans"/>
    </font>
    <font>
      <b/>
      <sz val="18"/>
      <color theme="1"/>
      <name val="Work Sans"/>
    </font>
    <font>
      <i/>
      <sz val="10"/>
      <color theme="1"/>
      <name val="Work Sans"/>
    </font>
    <font>
      <b/>
      <sz val="9"/>
      <color theme="1"/>
      <name val="Work Sans"/>
    </font>
    <font>
      <sz val="9"/>
      <color theme="1"/>
      <name val="Work Sans"/>
    </font>
    <font>
      <b/>
      <sz val="9"/>
      <name val="Work Sans"/>
    </font>
    <font>
      <sz val="9"/>
      <color rgb="FF000000"/>
      <name val="Work Sans"/>
    </font>
    <font>
      <sz val="9"/>
      <color rgb="FFFF0000"/>
      <name val="Work Sans"/>
    </font>
    <font>
      <sz val="9"/>
      <name val="Work Sans"/>
    </font>
    <font>
      <b/>
      <sz val="12"/>
      <name val="Work Sans"/>
    </font>
    <font>
      <u/>
      <sz val="9"/>
      <name val="Work Sans"/>
    </font>
    <font>
      <sz val="9"/>
      <color indexed="81"/>
      <name val="Tahoma"/>
      <charset val="1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3" fontId="2" fillId="0" borderId="0" xfId="0" applyNumberFormat="1" applyFont="1"/>
    <xf numFmtId="3" fontId="3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1" fontId="8" fillId="0" borderId="0" xfId="0" applyNumberFormat="1" applyFont="1"/>
    <xf numFmtId="3" fontId="8" fillId="0" borderId="0" xfId="0" applyNumberFormat="1" applyFont="1"/>
    <xf numFmtId="0" fontId="8" fillId="0" borderId="0" xfId="0" applyFont="1"/>
    <xf numFmtId="3" fontId="9" fillId="0" borderId="0" xfId="0" applyNumberFormat="1" applyFont="1"/>
    <xf numFmtId="0" fontId="8" fillId="0" borderId="1" xfId="0" applyFont="1" applyBorder="1"/>
    <xf numFmtId="0" fontId="6" fillId="0" borderId="1" xfId="0" applyFont="1" applyBorder="1"/>
    <xf numFmtId="0" fontId="10" fillId="0" borderId="0" xfId="0" applyFont="1"/>
    <xf numFmtId="0" fontId="11" fillId="3" borderId="2" xfId="1" applyFont="1" applyFill="1" applyBorder="1"/>
    <xf numFmtId="0" fontId="11" fillId="3" borderId="3" xfId="1" applyFont="1" applyFill="1" applyBorder="1"/>
    <xf numFmtId="3" fontId="7" fillId="0" borderId="0" xfId="0" applyNumberFormat="1" applyFont="1" applyAlignment="1">
      <alignment horizontal="right"/>
    </xf>
    <xf numFmtId="1" fontId="11" fillId="0" borderId="0" xfId="0" applyNumberFormat="1" applyFont="1"/>
    <xf numFmtId="0" fontId="11" fillId="0" borderId="0" xfId="0" applyFont="1"/>
    <xf numFmtId="2" fontId="7" fillId="0" borderId="4" xfId="0" applyNumberFormat="1" applyFont="1" applyBorder="1"/>
    <xf numFmtId="164" fontId="7" fillId="0" borderId="0" xfId="0" applyNumberFormat="1" applyFont="1" applyAlignment="1">
      <alignment horizontal="right"/>
    </xf>
    <xf numFmtId="2" fontId="7" fillId="0" borderId="0" xfId="0" applyNumberFormat="1" applyFont="1"/>
    <xf numFmtId="0" fontId="11" fillId="0" borderId="0" xfId="0" quotePrefix="1" applyFont="1"/>
    <xf numFmtId="1" fontId="11" fillId="0" borderId="0" xfId="0" applyNumberFormat="1" applyFont="1" applyAlignment="1">
      <alignment horizontal="left"/>
    </xf>
    <xf numFmtId="165" fontId="11" fillId="0" borderId="0" xfId="0" quotePrefix="1" applyNumberFormat="1" applyFont="1"/>
    <xf numFmtId="165" fontId="11" fillId="0" borderId="0" xfId="0" applyNumberFormat="1" applyFont="1"/>
    <xf numFmtId="2" fontId="7" fillId="0" borderId="5" xfId="0" applyNumberFormat="1" applyFont="1" applyBorder="1"/>
    <xf numFmtId="1" fontId="12" fillId="0" borderId="0" xfId="0" applyNumberFormat="1" applyFont="1" applyAlignment="1">
      <alignment vertical="center"/>
    </xf>
    <xf numFmtId="0" fontId="13" fillId="0" borderId="1" xfId="0" applyFont="1" applyBorder="1"/>
    <xf numFmtId="4" fontId="5" fillId="0" borderId="0" xfId="0" applyNumberFormat="1" applyFont="1"/>
  </cellXfs>
  <cellStyles count="2">
    <cellStyle name="Aksentti4" xfId="1" builtinId="41"/>
    <cellStyle name="Normaali" xfId="0" builtinId="0"/>
  </cellStyles>
  <dxfs count="0"/>
  <tableStyles count="0" defaultTableStyle="TableStyleMedium2" defaultPivotStyle="PivotStyleLight16"/>
  <colors>
    <mruColors>
      <color rgb="FF0E4264"/>
      <color rgb="FF255DD0"/>
      <color rgb="FFFFE561"/>
      <color rgb="FFFFC0D0"/>
      <color rgb="FF923468"/>
      <color rgb="FFF9C3D0"/>
      <color rgb="FF3E69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93770041494259E-2"/>
          <c:y val="3.9250804989582493E-2"/>
          <c:w val="0.89858509621405935"/>
          <c:h val="0.904132727598510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'Kunnallisvero 2023'!$C$15</c:f>
              <c:strCache>
                <c:ptCount val="1"/>
                <c:pt idx="0">
                  <c:v>Palkkatulot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E42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5D9A-48D5-AAE2-F7E91150AF83}"/>
              </c:ext>
            </c:extLst>
          </c:dPt>
          <c:dPt>
            <c:idx val="1"/>
            <c:invertIfNegative val="0"/>
            <c:bubble3D val="0"/>
            <c:spPr>
              <a:solidFill>
                <a:srgbClr val="0E42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D9A-48D5-AAE2-F7E91150AF83}"/>
              </c:ext>
            </c:extLst>
          </c:dPt>
          <c:dPt>
            <c:idx val="2"/>
            <c:invertIfNegative val="0"/>
            <c:bubble3D val="0"/>
            <c:spPr>
              <a:solidFill>
                <a:srgbClr val="0E426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5D9A-48D5-AAE2-F7E91150AF83}"/>
              </c:ext>
            </c:extLst>
          </c:dPt>
          <c:dPt>
            <c:idx val="3"/>
            <c:invertIfNegative val="0"/>
            <c:bubble3D val="0"/>
            <c:spPr>
              <a:solidFill>
                <a:srgbClr val="FFE56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D9A-48D5-AAE2-F7E91150AF8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Work Sans" panose="00000500000000000000" pitchFamily="2" charset="0"/>
                      <a:ea typeface="+mn-ea"/>
                      <a:cs typeface="+mn-cs"/>
                    </a:defRPr>
                  </a:pPr>
                  <a:endParaRPr lang="fi-FI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D9A-48D5-AAE2-F7E91150AF8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Work Sans" panose="00000500000000000000" pitchFamily="2" charset="0"/>
                      <a:ea typeface="+mn-ea"/>
                      <a:cs typeface="+mn-cs"/>
                    </a:defRPr>
                  </a:pPr>
                  <a:endParaRPr lang="fi-FI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9A-48D5-AAE2-F7E91150AF8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Work Sans" panose="00000500000000000000" pitchFamily="2" charset="0"/>
                      <a:ea typeface="+mn-ea"/>
                      <a:cs typeface="+mn-cs"/>
                    </a:defRPr>
                  </a:pPr>
                  <a:endParaRPr lang="fi-FI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9A-48D5-AAE2-F7E91150AF8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Work Sans" panose="00000500000000000000" pitchFamily="2" charset="0"/>
                      <a:ea typeface="+mn-ea"/>
                      <a:cs typeface="+mn-cs"/>
                    </a:defRPr>
                  </a:pPr>
                  <a:endParaRPr lang="fi-FI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9A-48D5-AAE2-F7E91150AF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'Kunnallisvero 2023'!$B$16:$B$19</c:f>
              <c:strCache>
                <c:ptCount val="4"/>
                <c:pt idx="0">
                  <c:v>Ansiotulot yhteensä</c:v>
                </c:pt>
                <c:pt idx="1">
                  <c:v>Verotettava tulo</c:v>
                </c:pt>
                <c:pt idx="2">
                  <c:v>Vero tulon perusteella</c:v>
                </c:pt>
                <c:pt idx="3">
                  <c:v>Maksettava kunnallisvero</c:v>
                </c:pt>
              </c:strCache>
            </c:strRef>
          </c:cat>
          <c:val>
            <c:numRef>
              <c:f>'Kunnallisvero 2023'!$C$16:$C$19</c:f>
              <c:numCache>
                <c:formatCode>#,##0</c:formatCode>
                <c:ptCount val="4"/>
                <c:pt idx="0">
                  <c:v>294013.87800000003</c:v>
                </c:pt>
                <c:pt idx="1">
                  <c:v>329283.89199999999</c:v>
                </c:pt>
                <c:pt idx="2">
                  <c:v>30820.9722912</c:v>
                </c:pt>
                <c:pt idx="3">
                  <c:v>30324.792000000001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9A-48D5-AAE2-F7E91150AF83}"/>
            </c:ext>
          </c:extLst>
        </c:ser>
        <c:ser>
          <c:idx val="2"/>
          <c:order val="1"/>
          <c:tx>
            <c:strRef>
              <c:f>'Kunnallisvero 2023'!$D$15</c:f>
              <c:strCache>
                <c:ptCount val="1"/>
                <c:pt idx="0">
                  <c:v>Eläketulot</c:v>
                </c:pt>
              </c:strCache>
            </c:strRef>
          </c:tx>
          <c:spPr>
            <a:solidFill>
              <a:srgbClr val="FFC0D0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Work Sans" panose="00000500000000000000" pitchFamily="2" charset="0"/>
                      <a:ea typeface="+mn-ea"/>
                      <a:cs typeface="+mn-cs"/>
                    </a:defRPr>
                  </a:pPr>
                  <a:endParaRPr lang="fi-FI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9A-48D5-AAE2-F7E91150AF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Work Sans" panose="00000500000000000000" pitchFamily="2" charset="0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'Kunnallisvero 2023'!$B$16:$B$19</c:f>
              <c:strCache>
                <c:ptCount val="4"/>
                <c:pt idx="0">
                  <c:v>Ansiotulot yhteensä</c:v>
                </c:pt>
                <c:pt idx="1">
                  <c:v>Verotettava tulo</c:v>
                </c:pt>
                <c:pt idx="2">
                  <c:v>Vero tulon perusteella</c:v>
                </c:pt>
                <c:pt idx="3">
                  <c:v>Maksettava kunnallisvero</c:v>
                </c:pt>
              </c:strCache>
            </c:strRef>
          </c:cat>
          <c:val>
            <c:numRef>
              <c:f>'Kunnallisvero 2023'!$D$16:$D$19</c:f>
              <c:numCache>
                <c:formatCode>General</c:formatCode>
                <c:ptCount val="4"/>
                <c:pt idx="0" formatCode="#,##0">
                  <c:v>108676.798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9A-48D5-AAE2-F7E91150AF83}"/>
            </c:ext>
          </c:extLst>
        </c:ser>
        <c:ser>
          <c:idx val="3"/>
          <c:order val="2"/>
          <c:tx>
            <c:strRef>
              <c:f>'Kunnallisvero 2023'!$E$15</c:f>
              <c:strCache>
                <c:ptCount val="1"/>
                <c:pt idx="0">
                  <c:v>Muut tulot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346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5D9A-48D5-AAE2-F7E91150AF8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D9A-48D5-AAE2-F7E91150AF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'Kunnallisvero 2023'!$B$16:$B$19</c:f>
              <c:strCache>
                <c:ptCount val="4"/>
                <c:pt idx="0">
                  <c:v>Ansiotulot yhteensä</c:v>
                </c:pt>
                <c:pt idx="1">
                  <c:v>Verotettava tulo</c:v>
                </c:pt>
                <c:pt idx="2">
                  <c:v>Vero tulon perusteella</c:v>
                </c:pt>
                <c:pt idx="3">
                  <c:v>Maksettava kunnallisvero</c:v>
                </c:pt>
              </c:strCache>
            </c:strRef>
          </c:cat>
          <c:val>
            <c:numRef>
              <c:f>'Kunnallisvero 2023'!$E$16:$E$19</c:f>
              <c:numCache>
                <c:formatCode>General</c:formatCode>
                <c:ptCount val="4"/>
                <c:pt idx="0" formatCode="#,##0">
                  <c:v>35443.743999999962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9A-48D5-AAE2-F7E91150A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7534383"/>
        <c:axId val="1237536303"/>
      </c:barChart>
      <c:catAx>
        <c:axId val="1237534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1237536303"/>
        <c:crosses val="autoZero"/>
        <c:auto val="1"/>
        <c:lblAlgn val="ctr"/>
        <c:lblOffset val="100"/>
        <c:noMultiLvlLbl val="0"/>
      </c:catAx>
      <c:valAx>
        <c:axId val="1237536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1237534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0</xdr:colOff>
      <xdr:row>35</xdr:row>
      <xdr:rowOff>180976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7E74EEE9-463E-215D-0851-D228B271E4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676275</xdr:colOff>
      <xdr:row>29</xdr:row>
      <xdr:rowOff>28575</xdr:rowOff>
    </xdr:from>
    <xdr:to>
      <xdr:col>4</xdr:col>
      <xdr:colOff>438150</xdr:colOff>
      <xdr:row>31</xdr:row>
      <xdr:rowOff>28575</xdr:rowOff>
    </xdr:to>
    <xdr:sp macro="" textlink="">
      <xdr:nvSpPr>
        <xdr:cNvPr id="6" name="Nuoli: Oikea 5">
          <a:extLst>
            <a:ext uri="{FF2B5EF4-FFF2-40B4-BE49-F238E27FC236}">
              <a16:creationId xmlns:a16="http://schemas.microsoft.com/office/drawing/2014/main" id="{373E3E8C-C562-4A79-9906-EE6ACB3418EC}"/>
            </a:ext>
          </a:extLst>
        </xdr:cNvPr>
        <xdr:cNvSpPr/>
      </xdr:nvSpPr>
      <xdr:spPr>
        <a:xfrm>
          <a:off x="4191000" y="4600575"/>
          <a:ext cx="790575" cy="304800"/>
        </a:xfrm>
        <a:prstGeom prst="rightArrow">
          <a:avLst>
            <a:gd name="adj1" fmla="val 50000"/>
            <a:gd name="adj2" fmla="val 54651"/>
          </a:avLst>
        </a:prstGeom>
        <a:solidFill>
          <a:srgbClr val="0E4264"/>
        </a:solidFill>
        <a:ln>
          <a:solidFill>
            <a:srgbClr val="0E426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5</xdr:col>
      <xdr:colOff>590550</xdr:colOff>
      <xdr:row>29</xdr:row>
      <xdr:rowOff>28575</xdr:rowOff>
    </xdr:from>
    <xdr:to>
      <xdr:col>6</xdr:col>
      <xdr:colOff>352425</xdr:colOff>
      <xdr:row>31</xdr:row>
      <xdr:rowOff>28575</xdr:rowOff>
    </xdr:to>
    <xdr:sp macro="" textlink="">
      <xdr:nvSpPr>
        <xdr:cNvPr id="4" name="Nuoli: Oikea 3">
          <a:extLst>
            <a:ext uri="{FF2B5EF4-FFF2-40B4-BE49-F238E27FC236}">
              <a16:creationId xmlns:a16="http://schemas.microsoft.com/office/drawing/2014/main" id="{CF6ED19F-178E-4162-8686-2115C2D04F5C}"/>
            </a:ext>
          </a:extLst>
        </xdr:cNvPr>
        <xdr:cNvSpPr/>
      </xdr:nvSpPr>
      <xdr:spPr>
        <a:xfrm>
          <a:off x="6162675" y="4600575"/>
          <a:ext cx="790575" cy="304800"/>
        </a:xfrm>
        <a:prstGeom prst="rightArrow">
          <a:avLst>
            <a:gd name="adj1" fmla="val 50000"/>
            <a:gd name="adj2" fmla="val 54651"/>
          </a:avLst>
        </a:prstGeom>
        <a:solidFill>
          <a:srgbClr val="0E4264"/>
        </a:solidFill>
        <a:ln>
          <a:solidFill>
            <a:srgbClr val="0E426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1</xdr:col>
      <xdr:colOff>781050</xdr:colOff>
      <xdr:row>18</xdr:row>
      <xdr:rowOff>47625</xdr:rowOff>
    </xdr:from>
    <xdr:to>
      <xdr:col>2</xdr:col>
      <xdr:colOff>542925</xdr:colOff>
      <xdr:row>20</xdr:row>
      <xdr:rowOff>28575</xdr:rowOff>
    </xdr:to>
    <xdr:sp macro="" textlink="">
      <xdr:nvSpPr>
        <xdr:cNvPr id="5" name="Nuoli: Oikea 4">
          <a:extLst>
            <a:ext uri="{FF2B5EF4-FFF2-40B4-BE49-F238E27FC236}">
              <a16:creationId xmlns:a16="http://schemas.microsoft.com/office/drawing/2014/main" id="{8048B0B5-A22F-4A51-85E4-E3B397D7E03B}"/>
            </a:ext>
          </a:extLst>
        </xdr:cNvPr>
        <xdr:cNvSpPr/>
      </xdr:nvSpPr>
      <xdr:spPr>
        <a:xfrm>
          <a:off x="2238375" y="3048000"/>
          <a:ext cx="790575" cy="304800"/>
        </a:xfrm>
        <a:prstGeom prst="rightArrow">
          <a:avLst>
            <a:gd name="adj1" fmla="val 50000"/>
            <a:gd name="adj2" fmla="val 54651"/>
          </a:avLst>
        </a:prstGeom>
        <a:solidFill>
          <a:srgbClr val="0E4264"/>
        </a:solidFill>
        <a:ln>
          <a:solidFill>
            <a:srgbClr val="0E426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0.28476</cdr:x>
      <cdr:y>0.17876</cdr:y>
    </cdr:from>
    <cdr:to>
      <cdr:x>0.40156</cdr:x>
      <cdr:y>0.4185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5992BA11-1D26-C830-0143-B26A5A8064F9}"/>
            </a:ext>
          </a:extLst>
        </cdr:cNvPr>
        <cdr:cNvSpPr txBox="1"/>
      </cdr:nvSpPr>
      <cdr:spPr>
        <a:xfrm xmlns:a="http://schemas.openxmlformats.org/drawingml/2006/main">
          <a:off x="2438400" y="788333"/>
          <a:ext cx="1000125" cy="105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  <cdr:relSizeAnchor xmlns:cdr="http://schemas.openxmlformats.org/drawingml/2006/chartDrawing">
    <cdr:from>
      <cdr:x>0.47847</cdr:x>
      <cdr:y>0.0487</cdr:y>
    </cdr:from>
    <cdr:to>
      <cdr:x>0.6342</cdr:x>
      <cdr:y>0.3338</cdr:y>
    </cdr:to>
    <cdr:sp macro="" textlink="">
      <cdr:nvSpPr>
        <cdr:cNvPr id="3" name="Tekstiruutu 2">
          <a:extLst xmlns:a="http://schemas.openxmlformats.org/drawingml/2006/main">
            <a:ext uri="{FF2B5EF4-FFF2-40B4-BE49-F238E27FC236}">
              <a16:creationId xmlns:a16="http://schemas.microsoft.com/office/drawing/2014/main" id="{9A418CDC-52F9-EAF3-7F77-AA537F6CD630}"/>
            </a:ext>
          </a:extLst>
        </cdr:cNvPr>
        <cdr:cNvSpPr txBox="1"/>
      </cdr:nvSpPr>
      <cdr:spPr>
        <a:xfrm xmlns:a="http://schemas.openxmlformats.org/drawingml/2006/main">
          <a:off x="4110804" y="223596"/>
          <a:ext cx="1337962" cy="130890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i-FI" sz="900">
              <a:latin typeface="Work Sans" panose="00000500000000000000" pitchFamily="2" charset="0"/>
            </a:rPr>
            <a:t>Ansiotuloista vähennetään  ansiotuloista</a:t>
          </a:r>
          <a:r>
            <a:rPr lang="fi-FI" sz="900" baseline="0">
              <a:latin typeface="Work Sans" panose="00000500000000000000" pitchFamily="2" charset="0"/>
            </a:rPr>
            <a:t> </a:t>
          </a:r>
          <a:r>
            <a:rPr lang="fi-FI" sz="900">
              <a:latin typeface="Work Sans" panose="00000500000000000000" pitchFamily="2" charset="0"/>
            </a:rPr>
            <a:t> tehtävät vähennykset (kts. taulukko oikealla) ja näin muodostuu verotettava tulo. </a:t>
          </a:r>
          <a:r>
            <a:rPr lang="fi-FI" sz="1100">
              <a:latin typeface="Work Sans" panose="00000500000000000000" pitchFamily="2" charset="0"/>
            </a:rPr>
            <a:t> </a:t>
          </a:r>
        </a:p>
      </cdr:txBody>
    </cdr:sp>
  </cdr:relSizeAnchor>
  <cdr:relSizeAnchor xmlns:cdr="http://schemas.openxmlformats.org/drawingml/2006/chartDrawing">
    <cdr:from>
      <cdr:x>0.5674</cdr:x>
      <cdr:y>0.62582</cdr:y>
    </cdr:from>
    <cdr:to>
      <cdr:x>0.72313</cdr:x>
      <cdr:y>0.7693</cdr:y>
    </cdr:to>
    <cdr:sp macro="" textlink="">
      <cdr:nvSpPr>
        <cdr:cNvPr id="4" name="Tekstiruutu 1">
          <a:extLst xmlns:a="http://schemas.openxmlformats.org/drawingml/2006/main">
            <a:ext uri="{FF2B5EF4-FFF2-40B4-BE49-F238E27FC236}">
              <a16:creationId xmlns:a16="http://schemas.microsoft.com/office/drawing/2014/main" id="{795B34E4-4242-9D25-B372-16D7FCE488B7}"/>
            </a:ext>
          </a:extLst>
        </cdr:cNvPr>
        <cdr:cNvSpPr txBox="1"/>
      </cdr:nvSpPr>
      <cdr:spPr>
        <a:xfrm xmlns:a="http://schemas.openxmlformats.org/drawingml/2006/main">
          <a:off x="4901907" y="3004311"/>
          <a:ext cx="1345379" cy="68879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i-FI" sz="900">
              <a:latin typeface="Work Sans" panose="00000500000000000000" pitchFamily="2" charset="0"/>
            </a:rPr>
            <a:t>Kunnan tuloveroprosentti muodostaa</a:t>
          </a:r>
          <a:r>
            <a:rPr lang="fi-FI" sz="900" baseline="0">
              <a:latin typeface="Work Sans" panose="00000500000000000000" pitchFamily="2" charset="0"/>
            </a:rPr>
            <a:t> veron tulon perusteella.</a:t>
          </a:r>
          <a:endParaRPr lang="fi-FI" sz="1100">
            <a:latin typeface="Work Sans" panose="00000500000000000000" pitchFamily="2" charset="0"/>
          </a:endParaRPr>
        </a:p>
      </cdr:txBody>
    </cdr:sp>
  </cdr:relSizeAnchor>
  <cdr:relSizeAnchor xmlns:cdr="http://schemas.openxmlformats.org/drawingml/2006/chartDrawing">
    <cdr:from>
      <cdr:x>0.78321</cdr:x>
      <cdr:y>0.48417</cdr:y>
    </cdr:from>
    <cdr:to>
      <cdr:x>0.9597</cdr:x>
      <cdr:y>0.81124</cdr:y>
    </cdr:to>
    <cdr:sp macro="" textlink="">
      <cdr:nvSpPr>
        <cdr:cNvPr id="5" name="Tekstiruutu 1">
          <a:extLst xmlns:a="http://schemas.openxmlformats.org/drawingml/2006/main">
            <a:ext uri="{FF2B5EF4-FFF2-40B4-BE49-F238E27FC236}">
              <a16:creationId xmlns:a16="http://schemas.microsoft.com/office/drawing/2014/main" id="{BF6888E8-AF16-AB2F-CF4D-FFEB46737707}"/>
            </a:ext>
          </a:extLst>
        </cdr:cNvPr>
        <cdr:cNvSpPr txBox="1"/>
      </cdr:nvSpPr>
      <cdr:spPr>
        <a:xfrm xmlns:a="http://schemas.openxmlformats.org/drawingml/2006/main">
          <a:off x="6728965" y="2222847"/>
          <a:ext cx="1516322" cy="150159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i-FI" sz="900">
              <a:latin typeface="Work Sans" panose="00000500000000000000" pitchFamily="2" charset="0"/>
            </a:rPr>
            <a:t>Kunnallisverosta</a:t>
          </a:r>
          <a:r>
            <a:rPr lang="fi-FI" sz="900" baseline="0">
              <a:latin typeface="Work Sans" panose="00000500000000000000" pitchFamily="2" charset="0"/>
            </a:rPr>
            <a:t> vähennetään vielä suoraan vähennyksiä (</a:t>
          </a:r>
          <a:r>
            <a:rPr lang="fi-FI" sz="900" baseline="0">
              <a:latin typeface="Work Sans" panose="00000500000000000000" pitchFamily="2" charset="0"/>
              <a:ea typeface="+mn-ea"/>
              <a:cs typeface="+mn-cs"/>
            </a:rPr>
            <a:t>mm. työtulovähennys ja kotitalousvähennys). Tämän jälkeen muodostuu verovuoden lopullinen maksettava kunnallisvero</a:t>
          </a:r>
          <a:r>
            <a:rPr lang="fi-FI" sz="900" baseline="0">
              <a:latin typeface="Work Sans" panose="00000500000000000000" pitchFamily="2" charset="0"/>
            </a:rPr>
            <a:t>.</a:t>
          </a:r>
          <a:endParaRPr lang="fi-FI" sz="1100">
            <a:latin typeface="Work Sans" panose="000005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80D26-17CE-4E95-9AA9-77743E85E6F8}">
  <dimension ref="A1:L37"/>
  <sheetViews>
    <sheetView tabSelected="1" zoomScaleNormal="100" workbookViewId="0">
      <selection activeCell="A5" sqref="A5"/>
    </sheetView>
  </sheetViews>
  <sheetFormatPr defaultRowHeight="12"/>
  <cols>
    <col min="1" max="1" width="21.85546875" customWidth="1"/>
    <col min="2" max="8" width="15.42578125" customWidth="1"/>
    <col min="9" max="9" width="2.28515625" customWidth="1"/>
    <col min="10" max="10" width="46.140625" bestFit="1" customWidth="1"/>
    <col min="11" max="11" width="12" bestFit="1" customWidth="1"/>
  </cols>
  <sheetData>
    <row r="1" spans="1:12" ht="23.25">
      <c r="A1" s="3" t="s">
        <v>311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.75">
      <c r="A2" s="2" t="s">
        <v>339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.75">
      <c r="A3" s="2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2.75">
      <c r="A4" s="2" t="s">
        <v>292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15.75" customHeight="1">
      <c r="A5" s="2" t="s">
        <v>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12.75">
      <c r="A7" s="8"/>
      <c r="B7" s="8"/>
      <c r="C7" s="8"/>
      <c r="D7" s="8"/>
      <c r="E7" s="8"/>
      <c r="F7" s="8"/>
      <c r="G7" s="8"/>
      <c r="H7" s="8"/>
      <c r="I7" s="8"/>
      <c r="J7" s="1" t="s">
        <v>305</v>
      </c>
      <c r="K7" s="4">
        <f>SUM(K8:K13)</f>
        <v>438134.42</v>
      </c>
      <c r="L7" s="8"/>
    </row>
    <row r="8" spans="1:12" ht="12.75">
      <c r="E8" s="8"/>
      <c r="F8" s="8"/>
      <c r="G8" s="8"/>
      <c r="H8" s="8"/>
      <c r="I8" s="8"/>
      <c r="J8" s="2" t="s">
        <v>296</v>
      </c>
      <c r="K8" s="5">
        <f>VLOOKUP($A$5, Tiedot!$B$4:$C$295,2,FALSE)</f>
        <v>294013.87800000003</v>
      </c>
      <c r="L8" s="8"/>
    </row>
    <row r="9" spans="1:12" ht="12.75">
      <c r="E9" s="9"/>
      <c r="F9" s="8"/>
      <c r="G9" s="8"/>
      <c r="H9" s="8"/>
      <c r="I9" s="8"/>
      <c r="J9" s="2" t="s">
        <v>297</v>
      </c>
      <c r="K9" s="5">
        <f>VLOOKUP($A$5, Tiedot!$B$4:$D$295,3,FALSE)</f>
        <v>108676.798</v>
      </c>
      <c r="L9" s="8"/>
    </row>
    <row r="10" spans="1:12" ht="12.75">
      <c r="E10" s="8"/>
      <c r="F10" s="8"/>
      <c r="G10" s="8"/>
      <c r="H10" s="8"/>
      <c r="I10" s="8"/>
      <c r="J10" s="2" t="s">
        <v>298</v>
      </c>
      <c r="K10" s="5">
        <f>VLOOKUP($A$5, Tiedot!$B$4:$E$295,4,FALSE)</f>
        <v>10436.317999999999</v>
      </c>
      <c r="L10" s="8"/>
    </row>
    <row r="11" spans="1:12" ht="12.75">
      <c r="E11" s="8"/>
      <c r="F11" s="8"/>
      <c r="G11" s="8"/>
      <c r="H11" s="8"/>
      <c r="I11" s="8"/>
      <c r="J11" s="2" t="s">
        <v>299</v>
      </c>
      <c r="K11" s="5">
        <f>VLOOKUP($A$5, Tiedot!$B$4:$F$295,5,FALSE)</f>
        <v>8046.8590000000004</v>
      </c>
      <c r="L11" s="8"/>
    </row>
    <row r="12" spans="1:12" ht="12.75">
      <c r="E12" s="8"/>
      <c r="F12" s="8"/>
      <c r="G12" s="8"/>
      <c r="H12" s="8"/>
      <c r="I12" s="8"/>
      <c r="J12" s="2" t="s">
        <v>300</v>
      </c>
      <c r="K12" s="5">
        <f>VLOOKUP($A$5, Tiedot!$B$4:$G$295,6,FALSE)</f>
        <v>1850.0340000000001</v>
      </c>
      <c r="L12" s="8"/>
    </row>
    <row r="13" spans="1:12" ht="12.75">
      <c r="A13" s="8"/>
      <c r="B13" s="8"/>
      <c r="C13" s="8"/>
      <c r="D13" s="8"/>
      <c r="E13" s="8"/>
      <c r="F13" s="8"/>
      <c r="G13" s="8"/>
      <c r="H13" s="8"/>
      <c r="I13" s="8"/>
      <c r="J13" s="2" t="s">
        <v>293</v>
      </c>
      <c r="K13" s="5">
        <f>VLOOKUP($A$5, Tiedot!$B$4:$H$295,7,FALSE)</f>
        <v>15110.532999999963</v>
      </c>
      <c r="L13" s="8"/>
    </row>
    <row r="14" spans="1:12" ht="6.75" customHeight="1">
      <c r="A14" s="8"/>
      <c r="B14" s="8"/>
      <c r="C14" s="8"/>
      <c r="D14" s="8"/>
      <c r="E14" s="8"/>
      <c r="F14" s="8"/>
      <c r="G14" s="8"/>
      <c r="H14" s="8"/>
      <c r="I14" s="8"/>
      <c r="J14" s="2"/>
      <c r="K14" s="5"/>
      <c r="L14" s="8"/>
    </row>
    <row r="15" spans="1:12" ht="12.75">
      <c r="A15" s="8"/>
      <c r="B15" s="8"/>
      <c r="C15" s="8" t="s">
        <v>318</v>
      </c>
      <c r="D15" s="8" t="s">
        <v>320</v>
      </c>
      <c r="E15" s="8" t="s">
        <v>337</v>
      </c>
      <c r="F15" s="8"/>
      <c r="G15" s="8"/>
      <c r="H15" s="8"/>
      <c r="I15" s="8"/>
      <c r="J15" s="1" t="s">
        <v>306</v>
      </c>
      <c r="K15" s="4">
        <f>SUM(K16:K22)</f>
        <v>108850.52800000002</v>
      </c>
      <c r="L15" s="8"/>
    </row>
    <row r="16" spans="1:12" ht="12.75">
      <c r="A16" s="8"/>
      <c r="B16" s="8" t="s">
        <v>305</v>
      </c>
      <c r="C16" s="9">
        <f>K8</f>
        <v>294013.87800000003</v>
      </c>
      <c r="D16" s="9">
        <f>K9</f>
        <v>108676.798</v>
      </c>
      <c r="E16" s="9">
        <f>SUM(K10:K13)</f>
        <v>35443.743999999962</v>
      </c>
      <c r="F16" s="8"/>
      <c r="G16" s="8"/>
      <c r="H16" s="8"/>
      <c r="I16" s="8"/>
      <c r="J16" s="2" t="s">
        <v>301</v>
      </c>
      <c r="K16" s="5">
        <f>VLOOKUP($A$5, Tiedot!$B$4:$I$295,8,FALSE)</f>
        <v>29017.447</v>
      </c>
      <c r="L16" s="8"/>
    </row>
    <row r="17" spans="1:12" ht="12.75">
      <c r="A17" s="8"/>
      <c r="B17" s="8" t="s">
        <v>307</v>
      </c>
      <c r="C17" s="9">
        <f>K24</f>
        <v>329283.89199999999</v>
      </c>
      <c r="D17" s="8"/>
      <c r="E17" s="8"/>
      <c r="F17" s="8"/>
      <c r="G17" s="8"/>
      <c r="H17" s="8"/>
      <c r="I17" s="8"/>
      <c r="J17" s="2" t="s">
        <v>295</v>
      </c>
      <c r="K17" s="5">
        <f>VLOOKUP($A$5, Tiedot!$B$4:$J$295,9,FALSE)</f>
        <v>10977.534</v>
      </c>
      <c r="L17" s="8"/>
    </row>
    <row r="18" spans="1:12" ht="12.75">
      <c r="A18" s="8"/>
      <c r="B18" s="8" t="s">
        <v>308</v>
      </c>
      <c r="C18" s="9">
        <f>K27</f>
        <v>30820.9722912</v>
      </c>
      <c r="D18" s="8"/>
      <c r="E18" s="8"/>
      <c r="F18" s="8"/>
      <c r="G18" s="8"/>
      <c r="H18" s="8"/>
      <c r="I18" s="8"/>
      <c r="J18" s="2" t="s">
        <v>294</v>
      </c>
      <c r="K18" s="5">
        <f>VLOOKUP($A$5, Tiedot!$B$4:$K$295,10,FALSE)</f>
        <v>9760.18</v>
      </c>
      <c r="L18" s="8"/>
    </row>
    <row r="19" spans="1:12" ht="12.75">
      <c r="A19" s="8"/>
      <c r="B19" s="8" t="s">
        <v>310</v>
      </c>
      <c r="C19" s="9">
        <f>K34</f>
        <v>30324.792000000001</v>
      </c>
      <c r="D19" s="8"/>
      <c r="E19" s="8"/>
      <c r="F19" s="8"/>
      <c r="G19" s="8"/>
      <c r="H19" s="8"/>
      <c r="I19" s="8"/>
      <c r="J19" s="2" t="s">
        <v>302</v>
      </c>
      <c r="K19" s="5">
        <f>VLOOKUP($A$5, Tiedot!$B$4:$L$295,11,FALSE)</f>
        <v>27200.7</v>
      </c>
      <c r="L19" s="8"/>
    </row>
    <row r="20" spans="1:12" ht="12.75">
      <c r="A20" s="8"/>
      <c r="B20" s="8"/>
      <c r="C20" s="8"/>
      <c r="D20" s="8"/>
      <c r="E20" s="8"/>
      <c r="F20" s="8"/>
      <c r="G20" s="8"/>
      <c r="H20" s="8"/>
      <c r="I20" s="8"/>
      <c r="J20" s="2" t="s">
        <v>303</v>
      </c>
      <c r="K20" s="5">
        <f>VLOOKUP($A$5, Tiedot!$B$4:$M$295,12,FALSE)</f>
        <v>17865.136999999999</v>
      </c>
      <c r="L20" s="8"/>
    </row>
    <row r="21" spans="1:12" ht="12.75">
      <c r="A21" s="8"/>
      <c r="B21" s="8"/>
      <c r="C21" s="8"/>
      <c r="D21" s="8"/>
      <c r="E21" s="8"/>
      <c r="F21" s="8"/>
      <c r="G21" s="8"/>
      <c r="H21" s="8"/>
      <c r="I21" s="8"/>
      <c r="J21" s="2" t="s">
        <v>304</v>
      </c>
      <c r="K21" s="5">
        <f>VLOOKUP($A$5, Tiedot!$B$4:$N$295,13,FALSE)</f>
        <v>13609.177</v>
      </c>
      <c r="L21" s="8"/>
    </row>
    <row r="22" spans="1:12" ht="12.75">
      <c r="A22" s="8"/>
      <c r="B22" s="8"/>
      <c r="C22" s="8"/>
      <c r="D22" s="8"/>
      <c r="E22" s="8"/>
      <c r="F22" s="8"/>
      <c r="G22" s="8"/>
      <c r="H22" s="8"/>
      <c r="I22" s="8"/>
      <c r="J22" s="2" t="s">
        <v>336</v>
      </c>
      <c r="K22" s="5">
        <f>VLOOKUP($A$5, Tiedot!$B$4:$O$295,14,FALSE)</f>
        <v>420.35300000001371</v>
      </c>
      <c r="L22" s="8"/>
    </row>
    <row r="23" spans="1:12" ht="6.75" customHeight="1">
      <c r="A23" s="8"/>
      <c r="B23" s="8"/>
      <c r="C23" s="8"/>
      <c r="D23" s="8"/>
      <c r="E23" s="8"/>
      <c r="F23" s="8"/>
      <c r="G23" s="8"/>
      <c r="H23" s="8"/>
      <c r="I23" s="8"/>
      <c r="J23" s="2"/>
      <c r="K23" s="5"/>
      <c r="L23" s="8"/>
    </row>
    <row r="24" spans="1:12" ht="12.75">
      <c r="A24" s="8"/>
      <c r="B24" s="8"/>
      <c r="C24" s="8"/>
      <c r="D24" s="8"/>
      <c r="E24" s="8"/>
      <c r="F24" s="8"/>
      <c r="G24" s="8"/>
      <c r="H24" s="8"/>
      <c r="I24" s="8"/>
      <c r="J24" s="1" t="s">
        <v>307</v>
      </c>
      <c r="K24" s="4">
        <f>K7-K15</f>
        <v>329283.89199999999</v>
      </c>
      <c r="L24" s="8"/>
    </row>
    <row r="25" spans="1:12" ht="15">
      <c r="A25" s="8"/>
      <c r="B25" s="8"/>
      <c r="C25" s="8"/>
      <c r="D25" s="8"/>
      <c r="E25" s="8"/>
      <c r="F25" s="8"/>
      <c r="G25" s="8"/>
      <c r="H25" s="8"/>
      <c r="I25" s="8"/>
      <c r="J25" s="6" t="s">
        <v>316</v>
      </c>
      <c r="K25" s="32">
        <f>VLOOKUP($A$5, Tiedot!$B$4:$R$295,17,FALSE)</f>
        <v>9.36</v>
      </c>
      <c r="L25" s="8"/>
    </row>
    <row r="26" spans="1:12" ht="6.75" customHeight="1">
      <c r="A26" s="8"/>
      <c r="B26" s="8"/>
      <c r="C26" s="8"/>
      <c r="D26" s="8"/>
      <c r="E26" s="8"/>
      <c r="F26" s="8"/>
      <c r="G26" s="8"/>
      <c r="H26" s="8"/>
      <c r="I26" s="8"/>
      <c r="J26" s="2"/>
      <c r="K26" s="5"/>
      <c r="L26" s="8"/>
    </row>
    <row r="27" spans="1:12" ht="12.75">
      <c r="A27" s="8"/>
      <c r="B27" s="8"/>
      <c r="C27" s="8"/>
      <c r="D27" s="8"/>
      <c r="E27" s="8"/>
      <c r="F27" s="8"/>
      <c r="G27" s="8"/>
      <c r="H27" s="8"/>
      <c r="I27" s="8"/>
      <c r="J27" s="1" t="s">
        <v>308</v>
      </c>
      <c r="K27" s="4">
        <f>K24*K25/100</f>
        <v>30820.9722912</v>
      </c>
      <c r="L27" s="8"/>
    </row>
    <row r="28" spans="1:12" ht="6.75" customHeight="1">
      <c r="A28" s="8"/>
      <c r="B28" s="8"/>
      <c r="C28" s="8"/>
      <c r="D28" s="8"/>
      <c r="E28" s="8"/>
      <c r="F28" s="8"/>
      <c r="G28" s="8"/>
      <c r="H28" s="8"/>
      <c r="I28" s="8"/>
      <c r="J28" s="2"/>
      <c r="K28" s="5"/>
      <c r="L28" s="8"/>
    </row>
    <row r="29" spans="1:12" ht="12" customHeight="1">
      <c r="A29" s="8"/>
      <c r="B29" s="8"/>
      <c r="C29" s="8"/>
      <c r="D29" s="8"/>
      <c r="E29" s="8"/>
      <c r="F29" s="8"/>
      <c r="G29" s="8"/>
      <c r="H29" s="8"/>
      <c r="I29" s="8"/>
      <c r="J29" s="1" t="s">
        <v>338</v>
      </c>
      <c r="K29" s="4">
        <f>K30+K31</f>
        <v>496.18029119999841</v>
      </c>
      <c r="L29" s="8"/>
    </row>
    <row r="30" spans="1:12" ht="12" customHeight="1">
      <c r="A30" s="8"/>
      <c r="B30" s="8"/>
      <c r="C30" s="8"/>
      <c r="D30" s="8"/>
      <c r="E30" s="8"/>
      <c r="F30" s="8"/>
      <c r="G30" s="8"/>
      <c r="H30" s="8"/>
      <c r="I30" s="8"/>
      <c r="J30" s="2" t="s">
        <v>309</v>
      </c>
      <c r="K30" s="5">
        <f>VLOOKUP($A$5, Tiedot!$B$4:$P$295,15,FALSE)</f>
        <v>317.036</v>
      </c>
      <c r="L30" s="8"/>
    </row>
    <row r="31" spans="1:12" ht="12" customHeight="1">
      <c r="A31" s="8"/>
      <c r="B31" s="8"/>
      <c r="C31" s="8"/>
      <c r="D31" s="8"/>
      <c r="E31" s="8"/>
      <c r="F31" s="8"/>
      <c r="G31" s="8"/>
      <c r="H31" s="8"/>
      <c r="I31" s="8"/>
      <c r="J31" s="2" t="s">
        <v>312</v>
      </c>
      <c r="K31" s="5">
        <f>K27-K30-K34</f>
        <v>179.14429119999841</v>
      </c>
      <c r="L31" s="8"/>
    </row>
    <row r="32" spans="1:12" ht="12" customHeight="1">
      <c r="A32" s="8"/>
      <c r="B32" s="8"/>
      <c r="C32" s="8"/>
      <c r="D32" s="8"/>
      <c r="E32" s="8"/>
      <c r="F32" s="8"/>
      <c r="G32" s="8"/>
      <c r="H32" s="8"/>
      <c r="I32" s="8"/>
      <c r="J32" s="2" t="s">
        <v>313</v>
      </c>
      <c r="K32" s="5"/>
      <c r="L32" s="8"/>
    </row>
    <row r="33" spans="1:12" ht="6.75" customHeight="1">
      <c r="A33" s="8"/>
      <c r="B33" s="8"/>
      <c r="C33" s="8"/>
      <c r="D33" s="8"/>
      <c r="E33" s="8"/>
      <c r="F33" s="8"/>
      <c r="G33" s="8"/>
      <c r="H33" s="8"/>
      <c r="I33" s="8"/>
      <c r="J33" s="2"/>
      <c r="K33" s="5"/>
      <c r="L33" s="8"/>
    </row>
    <row r="34" spans="1:12" ht="12" customHeight="1">
      <c r="A34" s="8"/>
      <c r="B34" s="8"/>
      <c r="C34" s="8"/>
      <c r="D34" s="8"/>
      <c r="E34" s="8"/>
      <c r="F34" s="8"/>
      <c r="G34" s="8"/>
      <c r="H34" s="8"/>
      <c r="I34" s="8"/>
      <c r="J34" s="1" t="s">
        <v>310</v>
      </c>
      <c r="K34" s="4">
        <f>VLOOKUP($A$5, Tiedot!$B$4:$Q$295,16,FALSE)</f>
        <v>30324.792000000001</v>
      </c>
      <c r="L34" s="8"/>
    </row>
    <row r="35" spans="1:12" ht="12.75">
      <c r="A35" s="8"/>
      <c r="B35" s="8"/>
      <c r="C35" s="8"/>
      <c r="D35" s="8"/>
      <c r="E35" s="8"/>
      <c r="F35" s="8"/>
      <c r="G35" s="8"/>
      <c r="H35" s="8"/>
      <c r="I35" s="8"/>
      <c r="J35" s="2"/>
      <c r="K35" s="5"/>
      <c r="L35" s="8"/>
    </row>
    <row r="36" spans="1:12" ht="15">
      <c r="A36" s="8"/>
      <c r="B36" s="8"/>
      <c r="C36" s="8"/>
      <c r="D36" s="8"/>
      <c r="E36" s="8"/>
      <c r="F36" s="8"/>
      <c r="G36" s="8"/>
      <c r="H36" s="8"/>
      <c r="I36" s="8"/>
      <c r="J36" s="6" t="s">
        <v>314</v>
      </c>
      <c r="K36" s="32">
        <f>K34/K7*100</f>
        <v>6.9213443673290946</v>
      </c>
      <c r="L36" s="8"/>
    </row>
    <row r="37" spans="1:1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</sheetData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unnat" prompt="Valitse kunta luettelosta" xr:uid="{4494DC24-8C3F-47B6-9896-5B02924C512B}">
          <x14:formula1>
            <xm:f>Tiedot!$B$4:$B$295</xm:f>
          </x14:formula1>
          <xm:sqref>A5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D30E4-883F-430A-BCFA-5B41A0952915}">
  <dimension ref="A1:Y305"/>
  <sheetViews>
    <sheetView zoomScaleNormal="100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J4" sqref="J4"/>
    </sheetView>
  </sheetViews>
  <sheetFormatPr defaultRowHeight="12"/>
  <cols>
    <col min="1" max="2" width="9.140625" style="8"/>
    <col min="3" max="3" width="19.28515625" style="8" bestFit="1" customWidth="1"/>
    <col min="4" max="4" width="12.28515625" style="8" bestFit="1" customWidth="1"/>
    <col min="5" max="5" width="26.85546875" style="8" bestFit="1" customWidth="1"/>
    <col min="6" max="6" width="23.140625" style="8" bestFit="1" customWidth="1"/>
    <col min="7" max="7" width="18.42578125" style="8" bestFit="1" customWidth="1"/>
    <col min="8" max="8" width="32.42578125" style="8" bestFit="1" customWidth="1"/>
    <col min="9" max="9" width="27" style="8" bestFit="1" customWidth="1"/>
    <col min="10" max="10" width="28" style="8" bestFit="1" customWidth="1"/>
    <col min="11" max="11" width="29.140625" style="8" bestFit="1" customWidth="1"/>
    <col min="12" max="12" width="16.7109375" style="8" bestFit="1" customWidth="1"/>
    <col min="13" max="13" width="16.42578125" style="8" bestFit="1" customWidth="1"/>
    <col min="14" max="14" width="13.28515625" style="8" bestFit="1" customWidth="1"/>
    <col min="15" max="15" width="27.7109375" style="8" bestFit="1" customWidth="1"/>
    <col min="16" max="16" width="14.85546875" style="8" bestFit="1" customWidth="1"/>
    <col min="17" max="17" width="22.5703125" style="8" bestFit="1" customWidth="1"/>
    <col min="18" max="18" width="15.85546875" style="8" bestFit="1" customWidth="1"/>
    <col min="19" max="22" width="9.140625" style="8"/>
    <col min="23" max="23" width="10.28515625" style="8" bestFit="1" customWidth="1"/>
    <col min="24" max="253" width="9.140625" style="8"/>
    <col min="254" max="254" width="19.28515625" style="8" bestFit="1" customWidth="1"/>
    <col min="255" max="255" width="12.28515625" style="8" bestFit="1" customWidth="1"/>
    <col min="256" max="256" width="18.5703125" style="8" customWidth="1"/>
    <col min="257" max="257" width="19.5703125" style="8" customWidth="1"/>
    <col min="258" max="258" width="15.5703125" style="8" customWidth="1"/>
    <col min="259" max="259" width="14.28515625" style="8" customWidth="1"/>
    <col min="260" max="260" width="11.28515625" style="8" customWidth="1"/>
    <col min="261" max="261" width="13.42578125" style="8" customWidth="1"/>
    <col min="262" max="262" width="11.140625" style="8" customWidth="1"/>
    <col min="263" max="263" width="11.5703125" style="8" customWidth="1"/>
    <col min="264" max="264" width="14.28515625" style="8" customWidth="1"/>
    <col min="265" max="265" width="12.140625" style="8" bestFit="1" customWidth="1"/>
    <col min="266" max="266" width="14.28515625" style="8" customWidth="1"/>
    <col min="267" max="267" width="13.7109375" style="8" bestFit="1" customWidth="1"/>
    <col min="268" max="268" width="9" style="8" bestFit="1" customWidth="1"/>
    <col min="269" max="274" width="9.140625" style="8"/>
    <col min="275" max="275" width="10.28515625" style="8" bestFit="1" customWidth="1"/>
    <col min="276" max="509" width="9.140625" style="8"/>
    <col min="510" max="510" width="19.28515625" style="8" bestFit="1" customWidth="1"/>
    <col min="511" max="511" width="12.28515625" style="8" bestFit="1" customWidth="1"/>
    <col min="512" max="512" width="18.5703125" style="8" customWidth="1"/>
    <col min="513" max="513" width="19.5703125" style="8" customWidth="1"/>
    <col min="514" max="514" width="15.5703125" style="8" customWidth="1"/>
    <col min="515" max="515" width="14.28515625" style="8" customWidth="1"/>
    <col min="516" max="516" width="11.28515625" style="8" customWidth="1"/>
    <col min="517" max="517" width="13.42578125" style="8" customWidth="1"/>
    <col min="518" max="518" width="11.140625" style="8" customWidth="1"/>
    <col min="519" max="519" width="11.5703125" style="8" customWidth="1"/>
    <col min="520" max="520" width="14.28515625" style="8" customWidth="1"/>
    <col min="521" max="521" width="12.140625" style="8" bestFit="1" customWidth="1"/>
    <col min="522" max="522" width="14.28515625" style="8" customWidth="1"/>
    <col min="523" max="523" width="13.7109375" style="8" bestFit="1" customWidth="1"/>
    <col min="524" max="524" width="9" style="8" bestFit="1" customWidth="1"/>
    <col min="525" max="530" width="9.140625" style="8"/>
    <col min="531" max="531" width="10.28515625" style="8" bestFit="1" customWidth="1"/>
    <col min="532" max="765" width="9.140625" style="8"/>
    <col min="766" max="766" width="19.28515625" style="8" bestFit="1" customWidth="1"/>
    <col min="767" max="767" width="12.28515625" style="8" bestFit="1" customWidth="1"/>
    <col min="768" max="768" width="18.5703125" style="8" customWidth="1"/>
    <col min="769" max="769" width="19.5703125" style="8" customWidth="1"/>
    <col min="770" max="770" width="15.5703125" style="8" customWidth="1"/>
    <col min="771" max="771" width="14.28515625" style="8" customWidth="1"/>
    <col min="772" max="772" width="11.28515625" style="8" customWidth="1"/>
    <col min="773" max="773" width="13.42578125" style="8" customWidth="1"/>
    <col min="774" max="774" width="11.140625" style="8" customWidth="1"/>
    <col min="775" max="775" width="11.5703125" style="8" customWidth="1"/>
    <col min="776" max="776" width="14.28515625" style="8" customWidth="1"/>
    <col min="777" max="777" width="12.140625" style="8" bestFit="1" customWidth="1"/>
    <col min="778" max="778" width="14.28515625" style="8" customWidth="1"/>
    <col min="779" max="779" width="13.7109375" style="8" bestFit="1" customWidth="1"/>
    <col min="780" max="780" width="9" style="8" bestFit="1" customWidth="1"/>
    <col min="781" max="786" width="9.140625" style="8"/>
    <col min="787" max="787" width="10.28515625" style="8" bestFit="1" customWidth="1"/>
    <col min="788" max="1021" width="9.140625" style="8"/>
    <col min="1022" max="1022" width="19.28515625" style="8" bestFit="1" customWidth="1"/>
    <col min="1023" max="1023" width="12.28515625" style="8" bestFit="1" customWidth="1"/>
    <col min="1024" max="1024" width="18.5703125" style="8" customWidth="1"/>
    <col min="1025" max="1025" width="19.5703125" style="8" customWidth="1"/>
    <col min="1026" max="1026" width="15.5703125" style="8" customWidth="1"/>
    <col min="1027" max="1027" width="14.28515625" style="8" customWidth="1"/>
    <col min="1028" max="1028" width="11.28515625" style="8" customWidth="1"/>
    <col min="1029" max="1029" width="13.42578125" style="8" customWidth="1"/>
    <col min="1030" max="1030" width="11.140625" style="8" customWidth="1"/>
    <col min="1031" max="1031" width="11.5703125" style="8" customWidth="1"/>
    <col min="1032" max="1032" width="14.28515625" style="8" customWidth="1"/>
    <col min="1033" max="1033" width="12.140625" style="8" bestFit="1" customWidth="1"/>
    <col min="1034" max="1034" width="14.28515625" style="8" customWidth="1"/>
    <col min="1035" max="1035" width="13.7109375" style="8" bestFit="1" customWidth="1"/>
    <col min="1036" max="1036" width="9" style="8" bestFit="1" customWidth="1"/>
    <col min="1037" max="1042" width="9.140625" style="8"/>
    <col min="1043" max="1043" width="10.28515625" style="8" bestFit="1" customWidth="1"/>
    <col min="1044" max="1277" width="9.140625" style="8"/>
    <col min="1278" max="1278" width="19.28515625" style="8" bestFit="1" customWidth="1"/>
    <col min="1279" max="1279" width="12.28515625" style="8" bestFit="1" customWidth="1"/>
    <col min="1280" max="1280" width="18.5703125" style="8" customWidth="1"/>
    <col min="1281" max="1281" width="19.5703125" style="8" customWidth="1"/>
    <col min="1282" max="1282" width="15.5703125" style="8" customWidth="1"/>
    <col min="1283" max="1283" width="14.28515625" style="8" customWidth="1"/>
    <col min="1284" max="1284" width="11.28515625" style="8" customWidth="1"/>
    <col min="1285" max="1285" width="13.42578125" style="8" customWidth="1"/>
    <col min="1286" max="1286" width="11.140625" style="8" customWidth="1"/>
    <col min="1287" max="1287" width="11.5703125" style="8" customWidth="1"/>
    <col min="1288" max="1288" width="14.28515625" style="8" customWidth="1"/>
    <col min="1289" max="1289" width="12.140625" style="8" bestFit="1" customWidth="1"/>
    <col min="1290" max="1290" width="14.28515625" style="8" customWidth="1"/>
    <col min="1291" max="1291" width="13.7109375" style="8" bestFit="1" customWidth="1"/>
    <col min="1292" max="1292" width="9" style="8" bestFit="1" customWidth="1"/>
    <col min="1293" max="1298" width="9.140625" style="8"/>
    <col min="1299" max="1299" width="10.28515625" style="8" bestFit="1" customWidth="1"/>
    <col min="1300" max="1533" width="9.140625" style="8"/>
    <col min="1534" max="1534" width="19.28515625" style="8" bestFit="1" customWidth="1"/>
    <col min="1535" max="1535" width="12.28515625" style="8" bestFit="1" customWidth="1"/>
    <col min="1536" max="1536" width="18.5703125" style="8" customWidth="1"/>
    <col min="1537" max="1537" width="19.5703125" style="8" customWidth="1"/>
    <col min="1538" max="1538" width="15.5703125" style="8" customWidth="1"/>
    <col min="1539" max="1539" width="14.28515625" style="8" customWidth="1"/>
    <col min="1540" max="1540" width="11.28515625" style="8" customWidth="1"/>
    <col min="1541" max="1541" width="13.42578125" style="8" customWidth="1"/>
    <col min="1542" max="1542" width="11.140625" style="8" customWidth="1"/>
    <col min="1543" max="1543" width="11.5703125" style="8" customWidth="1"/>
    <col min="1544" max="1544" width="14.28515625" style="8" customWidth="1"/>
    <col min="1545" max="1545" width="12.140625" style="8" bestFit="1" customWidth="1"/>
    <col min="1546" max="1546" width="14.28515625" style="8" customWidth="1"/>
    <col min="1547" max="1547" width="13.7109375" style="8" bestFit="1" customWidth="1"/>
    <col min="1548" max="1548" width="9" style="8" bestFit="1" customWidth="1"/>
    <col min="1549" max="1554" width="9.140625" style="8"/>
    <col min="1555" max="1555" width="10.28515625" style="8" bestFit="1" customWidth="1"/>
    <col min="1556" max="1789" width="9.140625" style="8"/>
    <col min="1790" max="1790" width="19.28515625" style="8" bestFit="1" customWidth="1"/>
    <col min="1791" max="1791" width="12.28515625" style="8" bestFit="1" customWidth="1"/>
    <col min="1792" max="1792" width="18.5703125" style="8" customWidth="1"/>
    <col min="1793" max="1793" width="19.5703125" style="8" customWidth="1"/>
    <col min="1794" max="1794" width="15.5703125" style="8" customWidth="1"/>
    <col min="1795" max="1795" width="14.28515625" style="8" customWidth="1"/>
    <col min="1796" max="1796" width="11.28515625" style="8" customWidth="1"/>
    <col min="1797" max="1797" width="13.42578125" style="8" customWidth="1"/>
    <col min="1798" max="1798" width="11.140625" style="8" customWidth="1"/>
    <col min="1799" max="1799" width="11.5703125" style="8" customWidth="1"/>
    <col min="1800" max="1800" width="14.28515625" style="8" customWidth="1"/>
    <col min="1801" max="1801" width="12.140625" style="8" bestFit="1" customWidth="1"/>
    <col min="1802" max="1802" width="14.28515625" style="8" customWidth="1"/>
    <col min="1803" max="1803" width="13.7109375" style="8" bestFit="1" customWidth="1"/>
    <col min="1804" max="1804" width="9" style="8" bestFit="1" customWidth="1"/>
    <col min="1805" max="1810" width="9.140625" style="8"/>
    <col min="1811" max="1811" width="10.28515625" style="8" bestFit="1" customWidth="1"/>
    <col min="1812" max="2045" width="9.140625" style="8"/>
    <col min="2046" max="2046" width="19.28515625" style="8" bestFit="1" customWidth="1"/>
    <col min="2047" max="2047" width="12.28515625" style="8" bestFit="1" customWidth="1"/>
    <col min="2048" max="2048" width="18.5703125" style="8" customWidth="1"/>
    <col min="2049" max="2049" width="19.5703125" style="8" customWidth="1"/>
    <col min="2050" max="2050" width="15.5703125" style="8" customWidth="1"/>
    <col min="2051" max="2051" width="14.28515625" style="8" customWidth="1"/>
    <col min="2052" max="2052" width="11.28515625" style="8" customWidth="1"/>
    <col min="2053" max="2053" width="13.42578125" style="8" customWidth="1"/>
    <col min="2054" max="2054" width="11.140625" style="8" customWidth="1"/>
    <col min="2055" max="2055" width="11.5703125" style="8" customWidth="1"/>
    <col min="2056" max="2056" width="14.28515625" style="8" customWidth="1"/>
    <col min="2057" max="2057" width="12.140625" style="8" bestFit="1" customWidth="1"/>
    <col min="2058" max="2058" width="14.28515625" style="8" customWidth="1"/>
    <col min="2059" max="2059" width="13.7109375" style="8" bestFit="1" customWidth="1"/>
    <col min="2060" max="2060" width="9" style="8" bestFit="1" customWidth="1"/>
    <col min="2061" max="2066" width="9.140625" style="8"/>
    <col min="2067" max="2067" width="10.28515625" style="8" bestFit="1" customWidth="1"/>
    <col min="2068" max="2301" width="9.140625" style="8"/>
    <col min="2302" max="2302" width="19.28515625" style="8" bestFit="1" customWidth="1"/>
    <col min="2303" max="2303" width="12.28515625" style="8" bestFit="1" customWidth="1"/>
    <col min="2304" max="2304" width="18.5703125" style="8" customWidth="1"/>
    <col min="2305" max="2305" width="19.5703125" style="8" customWidth="1"/>
    <col min="2306" max="2306" width="15.5703125" style="8" customWidth="1"/>
    <col min="2307" max="2307" width="14.28515625" style="8" customWidth="1"/>
    <col min="2308" max="2308" width="11.28515625" style="8" customWidth="1"/>
    <col min="2309" max="2309" width="13.42578125" style="8" customWidth="1"/>
    <col min="2310" max="2310" width="11.140625" style="8" customWidth="1"/>
    <col min="2311" max="2311" width="11.5703125" style="8" customWidth="1"/>
    <col min="2312" max="2312" width="14.28515625" style="8" customWidth="1"/>
    <col min="2313" max="2313" width="12.140625" style="8" bestFit="1" customWidth="1"/>
    <col min="2314" max="2314" width="14.28515625" style="8" customWidth="1"/>
    <col min="2315" max="2315" width="13.7109375" style="8" bestFit="1" customWidth="1"/>
    <col min="2316" max="2316" width="9" style="8" bestFit="1" customWidth="1"/>
    <col min="2317" max="2322" width="9.140625" style="8"/>
    <col min="2323" max="2323" width="10.28515625" style="8" bestFit="1" customWidth="1"/>
    <col min="2324" max="2557" width="9.140625" style="8"/>
    <col min="2558" max="2558" width="19.28515625" style="8" bestFit="1" customWidth="1"/>
    <col min="2559" max="2559" width="12.28515625" style="8" bestFit="1" customWidth="1"/>
    <col min="2560" max="2560" width="18.5703125" style="8" customWidth="1"/>
    <col min="2561" max="2561" width="19.5703125" style="8" customWidth="1"/>
    <col min="2562" max="2562" width="15.5703125" style="8" customWidth="1"/>
    <col min="2563" max="2563" width="14.28515625" style="8" customWidth="1"/>
    <col min="2564" max="2564" width="11.28515625" style="8" customWidth="1"/>
    <col min="2565" max="2565" width="13.42578125" style="8" customWidth="1"/>
    <col min="2566" max="2566" width="11.140625" style="8" customWidth="1"/>
    <col min="2567" max="2567" width="11.5703125" style="8" customWidth="1"/>
    <col min="2568" max="2568" width="14.28515625" style="8" customWidth="1"/>
    <col min="2569" max="2569" width="12.140625" style="8" bestFit="1" customWidth="1"/>
    <col min="2570" max="2570" width="14.28515625" style="8" customWidth="1"/>
    <col min="2571" max="2571" width="13.7109375" style="8" bestFit="1" customWidth="1"/>
    <col min="2572" max="2572" width="9" style="8" bestFit="1" customWidth="1"/>
    <col min="2573" max="2578" width="9.140625" style="8"/>
    <col min="2579" max="2579" width="10.28515625" style="8" bestFit="1" customWidth="1"/>
    <col min="2580" max="2813" width="9.140625" style="8"/>
    <col min="2814" max="2814" width="19.28515625" style="8" bestFit="1" customWidth="1"/>
    <col min="2815" max="2815" width="12.28515625" style="8" bestFit="1" customWidth="1"/>
    <col min="2816" max="2816" width="18.5703125" style="8" customWidth="1"/>
    <col min="2817" max="2817" width="19.5703125" style="8" customWidth="1"/>
    <col min="2818" max="2818" width="15.5703125" style="8" customWidth="1"/>
    <col min="2819" max="2819" width="14.28515625" style="8" customWidth="1"/>
    <col min="2820" max="2820" width="11.28515625" style="8" customWidth="1"/>
    <col min="2821" max="2821" width="13.42578125" style="8" customWidth="1"/>
    <col min="2822" max="2822" width="11.140625" style="8" customWidth="1"/>
    <col min="2823" max="2823" width="11.5703125" style="8" customWidth="1"/>
    <col min="2824" max="2824" width="14.28515625" style="8" customWidth="1"/>
    <col min="2825" max="2825" width="12.140625" style="8" bestFit="1" customWidth="1"/>
    <col min="2826" max="2826" width="14.28515625" style="8" customWidth="1"/>
    <col min="2827" max="2827" width="13.7109375" style="8" bestFit="1" customWidth="1"/>
    <col min="2828" max="2828" width="9" style="8" bestFit="1" customWidth="1"/>
    <col min="2829" max="2834" width="9.140625" style="8"/>
    <col min="2835" max="2835" width="10.28515625" style="8" bestFit="1" customWidth="1"/>
    <col min="2836" max="3069" width="9.140625" style="8"/>
    <col min="3070" max="3070" width="19.28515625" style="8" bestFit="1" customWidth="1"/>
    <col min="3071" max="3071" width="12.28515625" style="8" bestFit="1" customWidth="1"/>
    <col min="3072" max="3072" width="18.5703125" style="8" customWidth="1"/>
    <col min="3073" max="3073" width="19.5703125" style="8" customWidth="1"/>
    <col min="3074" max="3074" width="15.5703125" style="8" customWidth="1"/>
    <col min="3075" max="3075" width="14.28515625" style="8" customWidth="1"/>
    <col min="3076" max="3076" width="11.28515625" style="8" customWidth="1"/>
    <col min="3077" max="3077" width="13.42578125" style="8" customWidth="1"/>
    <col min="3078" max="3078" width="11.140625" style="8" customWidth="1"/>
    <col min="3079" max="3079" width="11.5703125" style="8" customWidth="1"/>
    <col min="3080" max="3080" width="14.28515625" style="8" customWidth="1"/>
    <col min="3081" max="3081" width="12.140625" style="8" bestFit="1" customWidth="1"/>
    <col min="3082" max="3082" width="14.28515625" style="8" customWidth="1"/>
    <col min="3083" max="3083" width="13.7109375" style="8" bestFit="1" customWidth="1"/>
    <col min="3084" max="3084" width="9" style="8" bestFit="1" customWidth="1"/>
    <col min="3085" max="3090" width="9.140625" style="8"/>
    <col min="3091" max="3091" width="10.28515625" style="8" bestFit="1" customWidth="1"/>
    <col min="3092" max="3325" width="9.140625" style="8"/>
    <col min="3326" max="3326" width="19.28515625" style="8" bestFit="1" customWidth="1"/>
    <col min="3327" max="3327" width="12.28515625" style="8" bestFit="1" customWidth="1"/>
    <col min="3328" max="3328" width="18.5703125" style="8" customWidth="1"/>
    <col min="3329" max="3329" width="19.5703125" style="8" customWidth="1"/>
    <col min="3330" max="3330" width="15.5703125" style="8" customWidth="1"/>
    <col min="3331" max="3331" width="14.28515625" style="8" customWidth="1"/>
    <col min="3332" max="3332" width="11.28515625" style="8" customWidth="1"/>
    <col min="3333" max="3333" width="13.42578125" style="8" customWidth="1"/>
    <col min="3334" max="3334" width="11.140625" style="8" customWidth="1"/>
    <col min="3335" max="3335" width="11.5703125" style="8" customWidth="1"/>
    <col min="3336" max="3336" width="14.28515625" style="8" customWidth="1"/>
    <col min="3337" max="3337" width="12.140625" style="8" bestFit="1" customWidth="1"/>
    <col min="3338" max="3338" width="14.28515625" style="8" customWidth="1"/>
    <col min="3339" max="3339" width="13.7109375" style="8" bestFit="1" customWidth="1"/>
    <col min="3340" max="3340" width="9" style="8" bestFit="1" customWidth="1"/>
    <col min="3341" max="3346" width="9.140625" style="8"/>
    <col min="3347" max="3347" width="10.28515625" style="8" bestFit="1" customWidth="1"/>
    <col min="3348" max="3581" width="9.140625" style="8"/>
    <col min="3582" max="3582" width="19.28515625" style="8" bestFit="1" customWidth="1"/>
    <col min="3583" max="3583" width="12.28515625" style="8" bestFit="1" customWidth="1"/>
    <col min="3584" max="3584" width="18.5703125" style="8" customWidth="1"/>
    <col min="3585" max="3585" width="19.5703125" style="8" customWidth="1"/>
    <col min="3586" max="3586" width="15.5703125" style="8" customWidth="1"/>
    <col min="3587" max="3587" width="14.28515625" style="8" customWidth="1"/>
    <col min="3588" max="3588" width="11.28515625" style="8" customWidth="1"/>
    <col min="3589" max="3589" width="13.42578125" style="8" customWidth="1"/>
    <col min="3590" max="3590" width="11.140625" style="8" customWidth="1"/>
    <col min="3591" max="3591" width="11.5703125" style="8" customWidth="1"/>
    <col min="3592" max="3592" width="14.28515625" style="8" customWidth="1"/>
    <col min="3593" max="3593" width="12.140625" style="8" bestFit="1" customWidth="1"/>
    <col min="3594" max="3594" width="14.28515625" style="8" customWidth="1"/>
    <col min="3595" max="3595" width="13.7109375" style="8" bestFit="1" customWidth="1"/>
    <col min="3596" max="3596" width="9" style="8" bestFit="1" customWidth="1"/>
    <col min="3597" max="3602" width="9.140625" style="8"/>
    <col min="3603" max="3603" width="10.28515625" style="8" bestFit="1" customWidth="1"/>
    <col min="3604" max="3837" width="9.140625" style="8"/>
    <col min="3838" max="3838" width="19.28515625" style="8" bestFit="1" customWidth="1"/>
    <col min="3839" max="3839" width="12.28515625" style="8" bestFit="1" customWidth="1"/>
    <col min="3840" max="3840" width="18.5703125" style="8" customWidth="1"/>
    <col min="3841" max="3841" width="19.5703125" style="8" customWidth="1"/>
    <col min="3842" max="3842" width="15.5703125" style="8" customWidth="1"/>
    <col min="3843" max="3843" width="14.28515625" style="8" customWidth="1"/>
    <col min="3844" max="3844" width="11.28515625" style="8" customWidth="1"/>
    <col min="3845" max="3845" width="13.42578125" style="8" customWidth="1"/>
    <col min="3846" max="3846" width="11.140625" style="8" customWidth="1"/>
    <col min="3847" max="3847" width="11.5703125" style="8" customWidth="1"/>
    <col min="3848" max="3848" width="14.28515625" style="8" customWidth="1"/>
    <col min="3849" max="3849" width="12.140625" style="8" bestFit="1" customWidth="1"/>
    <col min="3850" max="3850" width="14.28515625" style="8" customWidth="1"/>
    <col min="3851" max="3851" width="13.7109375" style="8" bestFit="1" customWidth="1"/>
    <col min="3852" max="3852" width="9" style="8" bestFit="1" customWidth="1"/>
    <col min="3853" max="3858" width="9.140625" style="8"/>
    <col min="3859" max="3859" width="10.28515625" style="8" bestFit="1" customWidth="1"/>
    <col min="3860" max="4093" width="9.140625" style="8"/>
    <col min="4094" max="4094" width="19.28515625" style="8" bestFit="1" customWidth="1"/>
    <col min="4095" max="4095" width="12.28515625" style="8" bestFit="1" customWidth="1"/>
    <col min="4096" max="4096" width="18.5703125" style="8" customWidth="1"/>
    <col min="4097" max="4097" width="19.5703125" style="8" customWidth="1"/>
    <col min="4098" max="4098" width="15.5703125" style="8" customWidth="1"/>
    <col min="4099" max="4099" width="14.28515625" style="8" customWidth="1"/>
    <col min="4100" max="4100" width="11.28515625" style="8" customWidth="1"/>
    <col min="4101" max="4101" width="13.42578125" style="8" customWidth="1"/>
    <col min="4102" max="4102" width="11.140625" style="8" customWidth="1"/>
    <col min="4103" max="4103" width="11.5703125" style="8" customWidth="1"/>
    <col min="4104" max="4104" width="14.28515625" style="8" customWidth="1"/>
    <col min="4105" max="4105" width="12.140625" style="8" bestFit="1" customWidth="1"/>
    <col min="4106" max="4106" width="14.28515625" style="8" customWidth="1"/>
    <col min="4107" max="4107" width="13.7109375" style="8" bestFit="1" customWidth="1"/>
    <col min="4108" max="4108" width="9" style="8" bestFit="1" customWidth="1"/>
    <col min="4109" max="4114" width="9.140625" style="8"/>
    <col min="4115" max="4115" width="10.28515625" style="8" bestFit="1" customWidth="1"/>
    <col min="4116" max="4349" width="9.140625" style="8"/>
    <col min="4350" max="4350" width="19.28515625" style="8" bestFit="1" customWidth="1"/>
    <col min="4351" max="4351" width="12.28515625" style="8" bestFit="1" customWidth="1"/>
    <col min="4352" max="4352" width="18.5703125" style="8" customWidth="1"/>
    <col min="4353" max="4353" width="19.5703125" style="8" customWidth="1"/>
    <col min="4354" max="4354" width="15.5703125" style="8" customWidth="1"/>
    <col min="4355" max="4355" width="14.28515625" style="8" customWidth="1"/>
    <col min="4356" max="4356" width="11.28515625" style="8" customWidth="1"/>
    <col min="4357" max="4357" width="13.42578125" style="8" customWidth="1"/>
    <col min="4358" max="4358" width="11.140625" style="8" customWidth="1"/>
    <col min="4359" max="4359" width="11.5703125" style="8" customWidth="1"/>
    <col min="4360" max="4360" width="14.28515625" style="8" customWidth="1"/>
    <col min="4361" max="4361" width="12.140625" style="8" bestFit="1" customWidth="1"/>
    <col min="4362" max="4362" width="14.28515625" style="8" customWidth="1"/>
    <col min="4363" max="4363" width="13.7109375" style="8" bestFit="1" customWidth="1"/>
    <col min="4364" max="4364" width="9" style="8" bestFit="1" customWidth="1"/>
    <col min="4365" max="4370" width="9.140625" style="8"/>
    <col min="4371" max="4371" width="10.28515625" style="8" bestFit="1" customWidth="1"/>
    <col min="4372" max="4605" width="9.140625" style="8"/>
    <col min="4606" max="4606" width="19.28515625" style="8" bestFit="1" customWidth="1"/>
    <col min="4607" max="4607" width="12.28515625" style="8" bestFit="1" customWidth="1"/>
    <col min="4608" max="4608" width="18.5703125" style="8" customWidth="1"/>
    <col min="4609" max="4609" width="19.5703125" style="8" customWidth="1"/>
    <col min="4610" max="4610" width="15.5703125" style="8" customWidth="1"/>
    <col min="4611" max="4611" width="14.28515625" style="8" customWidth="1"/>
    <col min="4612" max="4612" width="11.28515625" style="8" customWidth="1"/>
    <col min="4613" max="4613" width="13.42578125" style="8" customWidth="1"/>
    <col min="4614" max="4614" width="11.140625" style="8" customWidth="1"/>
    <col min="4615" max="4615" width="11.5703125" style="8" customWidth="1"/>
    <col min="4616" max="4616" width="14.28515625" style="8" customWidth="1"/>
    <col min="4617" max="4617" width="12.140625" style="8" bestFit="1" customWidth="1"/>
    <col min="4618" max="4618" width="14.28515625" style="8" customWidth="1"/>
    <col min="4619" max="4619" width="13.7109375" style="8" bestFit="1" customWidth="1"/>
    <col min="4620" max="4620" width="9" style="8" bestFit="1" customWidth="1"/>
    <col min="4621" max="4626" width="9.140625" style="8"/>
    <col min="4627" max="4627" width="10.28515625" style="8" bestFit="1" customWidth="1"/>
    <col min="4628" max="4861" width="9.140625" style="8"/>
    <col min="4862" max="4862" width="19.28515625" style="8" bestFit="1" customWidth="1"/>
    <col min="4863" max="4863" width="12.28515625" style="8" bestFit="1" customWidth="1"/>
    <col min="4864" max="4864" width="18.5703125" style="8" customWidth="1"/>
    <col min="4865" max="4865" width="19.5703125" style="8" customWidth="1"/>
    <col min="4866" max="4866" width="15.5703125" style="8" customWidth="1"/>
    <col min="4867" max="4867" width="14.28515625" style="8" customWidth="1"/>
    <col min="4868" max="4868" width="11.28515625" style="8" customWidth="1"/>
    <col min="4869" max="4869" width="13.42578125" style="8" customWidth="1"/>
    <col min="4870" max="4870" width="11.140625" style="8" customWidth="1"/>
    <col min="4871" max="4871" width="11.5703125" style="8" customWidth="1"/>
    <col min="4872" max="4872" width="14.28515625" style="8" customWidth="1"/>
    <col min="4873" max="4873" width="12.140625" style="8" bestFit="1" customWidth="1"/>
    <col min="4874" max="4874" width="14.28515625" style="8" customWidth="1"/>
    <col min="4875" max="4875" width="13.7109375" style="8" bestFit="1" customWidth="1"/>
    <col min="4876" max="4876" width="9" style="8" bestFit="1" customWidth="1"/>
    <col min="4877" max="4882" width="9.140625" style="8"/>
    <col min="4883" max="4883" width="10.28515625" style="8" bestFit="1" customWidth="1"/>
    <col min="4884" max="5117" width="9.140625" style="8"/>
    <col min="5118" max="5118" width="19.28515625" style="8" bestFit="1" customWidth="1"/>
    <col min="5119" max="5119" width="12.28515625" style="8" bestFit="1" customWidth="1"/>
    <col min="5120" max="5120" width="18.5703125" style="8" customWidth="1"/>
    <col min="5121" max="5121" width="19.5703125" style="8" customWidth="1"/>
    <col min="5122" max="5122" width="15.5703125" style="8" customWidth="1"/>
    <col min="5123" max="5123" width="14.28515625" style="8" customWidth="1"/>
    <col min="5124" max="5124" width="11.28515625" style="8" customWidth="1"/>
    <col min="5125" max="5125" width="13.42578125" style="8" customWidth="1"/>
    <col min="5126" max="5126" width="11.140625" style="8" customWidth="1"/>
    <col min="5127" max="5127" width="11.5703125" style="8" customWidth="1"/>
    <col min="5128" max="5128" width="14.28515625" style="8" customWidth="1"/>
    <col min="5129" max="5129" width="12.140625" style="8" bestFit="1" customWidth="1"/>
    <col min="5130" max="5130" width="14.28515625" style="8" customWidth="1"/>
    <col min="5131" max="5131" width="13.7109375" style="8" bestFit="1" customWidth="1"/>
    <col min="5132" max="5132" width="9" style="8" bestFit="1" customWidth="1"/>
    <col min="5133" max="5138" width="9.140625" style="8"/>
    <col min="5139" max="5139" width="10.28515625" style="8" bestFit="1" customWidth="1"/>
    <col min="5140" max="5373" width="9.140625" style="8"/>
    <col min="5374" max="5374" width="19.28515625" style="8" bestFit="1" customWidth="1"/>
    <col min="5375" max="5375" width="12.28515625" style="8" bestFit="1" customWidth="1"/>
    <col min="5376" max="5376" width="18.5703125" style="8" customWidth="1"/>
    <col min="5377" max="5377" width="19.5703125" style="8" customWidth="1"/>
    <col min="5378" max="5378" width="15.5703125" style="8" customWidth="1"/>
    <col min="5379" max="5379" width="14.28515625" style="8" customWidth="1"/>
    <col min="5380" max="5380" width="11.28515625" style="8" customWidth="1"/>
    <col min="5381" max="5381" width="13.42578125" style="8" customWidth="1"/>
    <col min="5382" max="5382" width="11.140625" style="8" customWidth="1"/>
    <col min="5383" max="5383" width="11.5703125" style="8" customWidth="1"/>
    <col min="5384" max="5384" width="14.28515625" style="8" customWidth="1"/>
    <col min="5385" max="5385" width="12.140625" style="8" bestFit="1" customWidth="1"/>
    <col min="5386" max="5386" width="14.28515625" style="8" customWidth="1"/>
    <col min="5387" max="5387" width="13.7109375" style="8" bestFit="1" customWidth="1"/>
    <col min="5388" max="5388" width="9" style="8" bestFit="1" customWidth="1"/>
    <col min="5389" max="5394" width="9.140625" style="8"/>
    <col min="5395" max="5395" width="10.28515625" style="8" bestFit="1" customWidth="1"/>
    <col min="5396" max="5629" width="9.140625" style="8"/>
    <col min="5630" max="5630" width="19.28515625" style="8" bestFit="1" customWidth="1"/>
    <col min="5631" max="5631" width="12.28515625" style="8" bestFit="1" customWidth="1"/>
    <col min="5632" max="5632" width="18.5703125" style="8" customWidth="1"/>
    <col min="5633" max="5633" width="19.5703125" style="8" customWidth="1"/>
    <col min="5634" max="5634" width="15.5703125" style="8" customWidth="1"/>
    <col min="5635" max="5635" width="14.28515625" style="8" customWidth="1"/>
    <col min="5636" max="5636" width="11.28515625" style="8" customWidth="1"/>
    <col min="5637" max="5637" width="13.42578125" style="8" customWidth="1"/>
    <col min="5638" max="5638" width="11.140625" style="8" customWidth="1"/>
    <col min="5639" max="5639" width="11.5703125" style="8" customWidth="1"/>
    <col min="5640" max="5640" width="14.28515625" style="8" customWidth="1"/>
    <col min="5641" max="5641" width="12.140625" style="8" bestFit="1" customWidth="1"/>
    <col min="5642" max="5642" width="14.28515625" style="8" customWidth="1"/>
    <col min="5643" max="5643" width="13.7109375" style="8" bestFit="1" customWidth="1"/>
    <col min="5644" max="5644" width="9" style="8" bestFit="1" customWidth="1"/>
    <col min="5645" max="5650" width="9.140625" style="8"/>
    <col min="5651" max="5651" width="10.28515625" style="8" bestFit="1" customWidth="1"/>
    <col min="5652" max="5885" width="9.140625" style="8"/>
    <col min="5886" max="5886" width="19.28515625" style="8" bestFit="1" customWidth="1"/>
    <col min="5887" max="5887" width="12.28515625" style="8" bestFit="1" customWidth="1"/>
    <col min="5888" max="5888" width="18.5703125" style="8" customWidth="1"/>
    <col min="5889" max="5889" width="19.5703125" style="8" customWidth="1"/>
    <col min="5890" max="5890" width="15.5703125" style="8" customWidth="1"/>
    <col min="5891" max="5891" width="14.28515625" style="8" customWidth="1"/>
    <col min="5892" max="5892" width="11.28515625" style="8" customWidth="1"/>
    <col min="5893" max="5893" width="13.42578125" style="8" customWidth="1"/>
    <col min="5894" max="5894" width="11.140625" style="8" customWidth="1"/>
    <col min="5895" max="5895" width="11.5703125" style="8" customWidth="1"/>
    <col min="5896" max="5896" width="14.28515625" style="8" customWidth="1"/>
    <col min="5897" max="5897" width="12.140625" style="8" bestFit="1" customWidth="1"/>
    <col min="5898" max="5898" width="14.28515625" style="8" customWidth="1"/>
    <col min="5899" max="5899" width="13.7109375" style="8" bestFit="1" customWidth="1"/>
    <col min="5900" max="5900" width="9" style="8" bestFit="1" customWidth="1"/>
    <col min="5901" max="5906" width="9.140625" style="8"/>
    <col min="5907" max="5907" width="10.28515625" style="8" bestFit="1" customWidth="1"/>
    <col min="5908" max="6141" width="9.140625" style="8"/>
    <col min="6142" max="6142" width="19.28515625" style="8" bestFit="1" customWidth="1"/>
    <col min="6143" max="6143" width="12.28515625" style="8" bestFit="1" customWidth="1"/>
    <col min="6144" max="6144" width="18.5703125" style="8" customWidth="1"/>
    <col min="6145" max="6145" width="19.5703125" style="8" customWidth="1"/>
    <col min="6146" max="6146" width="15.5703125" style="8" customWidth="1"/>
    <col min="6147" max="6147" width="14.28515625" style="8" customWidth="1"/>
    <col min="6148" max="6148" width="11.28515625" style="8" customWidth="1"/>
    <col min="6149" max="6149" width="13.42578125" style="8" customWidth="1"/>
    <col min="6150" max="6150" width="11.140625" style="8" customWidth="1"/>
    <col min="6151" max="6151" width="11.5703125" style="8" customWidth="1"/>
    <col min="6152" max="6152" width="14.28515625" style="8" customWidth="1"/>
    <col min="6153" max="6153" width="12.140625" style="8" bestFit="1" customWidth="1"/>
    <col min="6154" max="6154" width="14.28515625" style="8" customWidth="1"/>
    <col min="6155" max="6155" width="13.7109375" style="8" bestFit="1" customWidth="1"/>
    <col min="6156" max="6156" width="9" style="8" bestFit="1" customWidth="1"/>
    <col min="6157" max="6162" width="9.140625" style="8"/>
    <col min="6163" max="6163" width="10.28515625" style="8" bestFit="1" customWidth="1"/>
    <col min="6164" max="6397" width="9.140625" style="8"/>
    <col min="6398" max="6398" width="19.28515625" style="8" bestFit="1" customWidth="1"/>
    <col min="6399" max="6399" width="12.28515625" style="8" bestFit="1" customWidth="1"/>
    <col min="6400" max="6400" width="18.5703125" style="8" customWidth="1"/>
    <col min="6401" max="6401" width="19.5703125" style="8" customWidth="1"/>
    <col min="6402" max="6402" width="15.5703125" style="8" customWidth="1"/>
    <col min="6403" max="6403" width="14.28515625" style="8" customWidth="1"/>
    <col min="6404" max="6404" width="11.28515625" style="8" customWidth="1"/>
    <col min="6405" max="6405" width="13.42578125" style="8" customWidth="1"/>
    <col min="6406" max="6406" width="11.140625" style="8" customWidth="1"/>
    <col min="6407" max="6407" width="11.5703125" style="8" customWidth="1"/>
    <col min="6408" max="6408" width="14.28515625" style="8" customWidth="1"/>
    <col min="6409" max="6409" width="12.140625" style="8" bestFit="1" customWidth="1"/>
    <col min="6410" max="6410" width="14.28515625" style="8" customWidth="1"/>
    <col min="6411" max="6411" width="13.7109375" style="8" bestFit="1" customWidth="1"/>
    <col min="6412" max="6412" width="9" style="8" bestFit="1" customWidth="1"/>
    <col min="6413" max="6418" width="9.140625" style="8"/>
    <col min="6419" max="6419" width="10.28515625" style="8" bestFit="1" customWidth="1"/>
    <col min="6420" max="6653" width="9.140625" style="8"/>
    <col min="6654" max="6654" width="19.28515625" style="8" bestFit="1" customWidth="1"/>
    <col min="6655" max="6655" width="12.28515625" style="8" bestFit="1" customWidth="1"/>
    <col min="6656" max="6656" width="18.5703125" style="8" customWidth="1"/>
    <col min="6657" max="6657" width="19.5703125" style="8" customWidth="1"/>
    <col min="6658" max="6658" width="15.5703125" style="8" customWidth="1"/>
    <col min="6659" max="6659" width="14.28515625" style="8" customWidth="1"/>
    <col min="6660" max="6660" width="11.28515625" style="8" customWidth="1"/>
    <col min="6661" max="6661" width="13.42578125" style="8" customWidth="1"/>
    <col min="6662" max="6662" width="11.140625" style="8" customWidth="1"/>
    <col min="6663" max="6663" width="11.5703125" style="8" customWidth="1"/>
    <col min="6664" max="6664" width="14.28515625" style="8" customWidth="1"/>
    <col min="6665" max="6665" width="12.140625" style="8" bestFit="1" customWidth="1"/>
    <col min="6666" max="6666" width="14.28515625" style="8" customWidth="1"/>
    <col min="6667" max="6667" width="13.7109375" style="8" bestFit="1" customWidth="1"/>
    <col min="6668" max="6668" width="9" style="8" bestFit="1" customWidth="1"/>
    <col min="6669" max="6674" width="9.140625" style="8"/>
    <col min="6675" max="6675" width="10.28515625" style="8" bestFit="1" customWidth="1"/>
    <col min="6676" max="6909" width="9.140625" style="8"/>
    <col min="6910" max="6910" width="19.28515625" style="8" bestFit="1" customWidth="1"/>
    <col min="6911" max="6911" width="12.28515625" style="8" bestFit="1" customWidth="1"/>
    <col min="6912" max="6912" width="18.5703125" style="8" customWidth="1"/>
    <col min="6913" max="6913" width="19.5703125" style="8" customWidth="1"/>
    <col min="6914" max="6914" width="15.5703125" style="8" customWidth="1"/>
    <col min="6915" max="6915" width="14.28515625" style="8" customWidth="1"/>
    <col min="6916" max="6916" width="11.28515625" style="8" customWidth="1"/>
    <col min="6917" max="6917" width="13.42578125" style="8" customWidth="1"/>
    <col min="6918" max="6918" width="11.140625" style="8" customWidth="1"/>
    <col min="6919" max="6919" width="11.5703125" style="8" customWidth="1"/>
    <col min="6920" max="6920" width="14.28515625" style="8" customWidth="1"/>
    <col min="6921" max="6921" width="12.140625" style="8" bestFit="1" customWidth="1"/>
    <col min="6922" max="6922" width="14.28515625" style="8" customWidth="1"/>
    <col min="6923" max="6923" width="13.7109375" style="8" bestFit="1" customWidth="1"/>
    <col min="6924" max="6924" width="9" style="8" bestFit="1" customWidth="1"/>
    <col min="6925" max="6930" width="9.140625" style="8"/>
    <col min="6931" max="6931" width="10.28515625" style="8" bestFit="1" customWidth="1"/>
    <col min="6932" max="7165" width="9.140625" style="8"/>
    <col min="7166" max="7166" width="19.28515625" style="8" bestFit="1" customWidth="1"/>
    <col min="7167" max="7167" width="12.28515625" style="8" bestFit="1" customWidth="1"/>
    <col min="7168" max="7168" width="18.5703125" style="8" customWidth="1"/>
    <col min="7169" max="7169" width="19.5703125" style="8" customWidth="1"/>
    <col min="7170" max="7170" width="15.5703125" style="8" customWidth="1"/>
    <col min="7171" max="7171" width="14.28515625" style="8" customWidth="1"/>
    <col min="7172" max="7172" width="11.28515625" style="8" customWidth="1"/>
    <col min="7173" max="7173" width="13.42578125" style="8" customWidth="1"/>
    <col min="7174" max="7174" width="11.140625" style="8" customWidth="1"/>
    <col min="7175" max="7175" width="11.5703125" style="8" customWidth="1"/>
    <col min="7176" max="7176" width="14.28515625" style="8" customWidth="1"/>
    <col min="7177" max="7177" width="12.140625" style="8" bestFit="1" customWidth="1"/>
    <col min="7178" max="7178" width="14.28515625" style="8" customWidth="1"/>
    <col min="7179" max="7179" width="13.7109375" style="8" bestFit="1" customWidth="1"/>
    <col min="7180" max="7180" width="9" style="8" bestFit="1" customWidth="1"/>
    <col min="7181" max="7186" width="9.140625" style="8"/>
    <col min="7187" max="7187" width="10.28515625" style="8" bestFit="1" customWidth="1"/>
    <col min="7188" max="7421" width="9.140625" style="8"/>
    <col min="7422" max="7422" width="19.28515625" style="8" bestFit="1" customWidth="1"/>
    <col min="7423" max="7423" width="12.28515625" style="8" bestFit="1" customWidth="1"/>
    <col min="7424" max="7424" width="18.5703125" style="8" customWidth="1"/>
    <col min="7425" max="7425" width="19.5703125" style="8" customWidth="1"/>
    <col min="7426" max="7426" width="15.5703125" style="8" customWidth="1"/>
    <col min="7427" max="7427" width="14.28515625" style="8" customWidth="1"/>
    <col min="7428" max="7428" width="11.28515625" style="8" customWidth="1"/>
    <col min="7429" max="7429" width="13.42578125" style="8" customWidth="1"/>
    <col min="7430" max="7430" width="11.140625" style="8" customWidth="1"/>
    <col min="7431" max="7431" width="11.5703125" style="8" customWidth="1"/>
    <col min="7432" max="7432" width="14.28515625" style="8" customWidth="1"/>
    <col min="7433" max="7433" width="12.140625" style="8" bestFit="1" customWidth="1"/>
    <col min="7434" max="7434" width="14.28515625" style="8" customWidth="1"/>
    <col min="7435" max="7435" width="13.7109375" style="8" bestFit="1" customWidth="1"/>
    <col min="7436" max="7436" width="9" style="8" bestFit="1" customWidth="1"/>
    <col min="7437" max="7442" width="9.140625" style="8"/>
    <col min="7443" max="7443" width="10.28515625" style="8" bestFit="1" customWidth="1"/>
    <col min="7444" max="7677" width="9.140625" style="8"/>
    <col min="7678" max="7678" width="19.28515625" style="8" bestFit="1" customWidth="1"/>
    <col min="7679" max="7679" width="12.28515625" style="8" bestFit="1" customWidth="1"/>
    <col min="7680" max="7680" width="18.5703125" style="8" customWidth="1"/>
    <col min="7681" max="7681" width="19.5703125" style="8" customWidth="1"/>
    <col min="7682" max="7682" width="15.5703125" style="8" customWidth="1"/>
    <col min="7683" max="7683" width="14.28515625" style="8" customWidth="1"/>
    <col min="7684" max="7684" width="11.28515625" style="8" customWidth="1"/>
    <col min="7685" max="7685" width="13.42578125" style="8" customWidth="1"/>
    <col min="7686" max="7686" width="11.140625" style="8" customWidth="1"/>
    <col min="7687" max="7687" width="11.5703125" style="8" customWidth="1"/>
    <col min="7688" max="7688" width="14.28515625" style="8" customWidth="1"/>
    <col min="7689" max="7689" width="12.140625" style="8" bestFit="1" customWidth="1"/>
    <col min="7690" max="7690" width="14.28515625" style="8" customWidth="1"/>
    <col min="7691" max="7691" width="13.7109375" style="8" bestFit="1" customWidth="1"/>
    <col min="7692" max="7692" width="9" style="8" bestFit="1" customWidth="1"/>
    <col min="7693" max="7698" width="9.140625" style="8"/>
    <col min="7699" max="7699" width="10.28515625" style="8" bestFit="1" customWidth="1"/>
    <col min="7700" max="7933" width="9.140625" style="8"/>
    <col min="7934" max="7934" width="19.28515625" style="8" bestFit="1" customWidth="1"/>
    <col min="7935" max="7935" width="12.28515625" style="8" bestFit="1" customWidth="1"/>
    <col min="7936" max="7936" width="18.5703125" style="8" customWidth="1"/>
    <col min="7937" max="7937" width="19.5703125" style="8" customWidth="1"/>
    <col min="7938" max="7938" width="15.5703125" style="8" customWidth="1"/>
    <col min="7939" max="7939" width="14.28515625" style="8" customWidth="1"/>
    <col min="7940" max="7940" width="11.28515625" style="8" customWidth="1"/>
    <col min="7941" max="7941" width="13.42578125" style="8" customWidth="1"/>
    <col min="7942" max="7942" width="11.140625" style="8" customWidth="1"/>
    <col min="7943" max="7943" width="11.5703125" style="8" customWidth="1"/>
    <col min="7944" max="7944" width="14.28515625" style="8" customWidth="1"/>
    <col min="7945" max="7945" width="12.140625" style="8" bestFit="1" customWidth="1"/>
    <col min="7946" max="7946" width="14.28515625" style="8" customWidth="1"/>
    <col min="7947" max="7947" width="13.7109375" style="8" bestFit="1" customWidth="1"/>
    <col min="7948" max="7948" width="9" style="8" bestFit="1" customWidth="1"/>
    <col min="7949" max="7954" width="9.140625" style="8"/>
    <col min="7955" max="7955" width="10.28515625" style="8" bestFit="1" customWidth="1"/>
    <col min="7956" max="8189" width="9.140625" style="8"/>
    <col min="8190" max="8190" width="19.28515625" style="8" bestFit="1" customWidth="1"/>
    <col min="8191" max="8191" width="12.28515625" style="8" bestFit="1" customWidth="1"/>
    <col min="8192" max="8192" width="18.5703125" style="8" customWidth="1"/>
    <col min="8193" max="8193" width="19.5703125" style="8" customWidth="1"/>
    <col min="8194" max="8194" width="15.5703125" style="8" customWidth="1"/>
    <col min="8195" max="8195" width="14.28515625" style="8" customWidth="1"/>
    <col min="8196" max="8196" width="11.28515625" style="8" customWidth="1"/>
    <col min="8197" max="8197" width="13.42578125" style="8" customWidth="1"/>
    <col min="8198" max="8198" width="11.140625" style="8" customWidth="1"/>
    <col min="8199" max="8199" width="11.5703125" style="8" customWidth="1"/>
    <col min="8200" max="8200" width="14.28515625" style="8" customWidth="1"/>
    <col min="8201" max="8201" width="12.140625" style="8" bestFit="1" customWidth="1"/>
    <col min="8202" max="8202" width="14.28515625" style="8" customWidth="1"/>
    <col min="8203" max="8203" width="13.7109375" style="8" bestFit="1" customWidth="1"/>
    <col min="8204" max="8204" width="9" style="8" bestFit="1" customWidth="1"/>
    <col min="8205" max="8210" width="9.140625" style="8"/>
    <col min="8211" max="8211" width="10.28515625" style="8" bestFit="1" customWidth="1"/>
    <col min="8212" max="8445" width="9.140625" style="8"/>
    <col min="8446" max="8446" width="19.28515625" style="8" bestFit="1" customWidth="1"/>
    <col min="8447" max="8447" width="12.28515625" style="8" bestFit="1" customWidth="1"/>
    <col min="8448" max="8448" width="18.5703125" style="8" customWidth="1"/>
    <col min="8449" max="8449" width="19.5703125" style="8" customWidth="1"/>
    <col min="8450" max="8450" width="15.5703125" style="8" customWidth="1"/>
    <col min="8451" max="8451" width="14.28515625" style="8" customWidth="1"/>
    <col min="8452" max="8452" width="11.28515625" style="8" customWidth="1"/>
    <col min="8453" max="8453" width="13.42578125" style="8" customWidth="1"/>
    <col min="8454" max="8454" width="11.140625" style="8" customWidth="1"/>
    <col min="8455" max="8455" width="11.5703125" style="8" customWidth="1"/>
    <col min="8456" max="8456" width="14.28515625" style="8" customWidth="1"/>
    <col min="8457" max="8457" width="12.140625" style="8" bestFit="1" customWidth="1"/>
    <col min="8458" max="8458" width="14.28515625" style="8" customWidth="1"/>
    <col min="8459" max="8459" width="13.7109375" style="8" bestFit="1" customWidth="1"/>
    <col min="8460" max="8460" width="9" style="8" bestFit="1" customWidth="1"/>
    <col min="8461" max="8466" width="9.140625" style="8"/>
    <col min="8467" max="8467" width="10.28515625" style="8" bestFit="1" customWidth="1"/>
    <col min="8468" max="8701" width="9.140625" style="8"/>
    <col min="8702" max="8702" width="19.28515625" style="8" bestFit="1" customWidth="1"/>
    <col min="8703" max="8703" width="12.28515625" style="8" bestFit="1" customWidth="1"/>
    <col min="8704" max="8704" width="18.5703125" style="8" customWidth="1"/>
    <col min="8705" max="8705" width="19.5703125" style="8" customWidth="1"/>
    <col min="8706" max="8706" width="15.5703125" style="8" customWidth="1"/>
    <col min="8707" max="8707" width="14.28515625" style="8" customWidth="1"/>
    <col min="8708" max="8708" width="11.28515625" style="8" customWidth="1"/>
    <col min="8709" max="8709" width="13.42578125" style="8" customWidth="1"/>
    <col min="8710" max="8710" width="11.140625" style="8" customWidth="1"/>
    <col min="8711" max="8711" width="11.5703125" style="8" customWidth="1"/>
    <col min="8712" max="8712" width="14.28515625" style="8" customWidth="1"/>
    <col min="8713" max="8713" width="12.140625" style="8" bestFit="1" customWidth="1"/>
    <col min="8714" max="8714" width="14.28515625" style="8" customWidth="1"/>
    <col min="8715" max="8715" width="13.7109375" style="8" bestFit="1" customWidth="1"/>
    <col min="8716" max="8716" width="9" style="8" bestFit="1" customWidth="1"/>
    <col min="8717" max="8722" width="9.140625" style="8"/>
    <col min="8723" max="8723" width="10.28515625" style="8" bestFit="1" customWidth="1"/>
    <col min="8724" max="8957" width="9.140625" style="8"/>
    <col min="8958" max="8958" width="19.28515625" style="8" bestFit="1" customWidth="1"/>
    <col min="8959" max="8959" width="12.28515625" style="8" bestFit="1" customWidth="1"/>
    <col min="8960" max="8960" width="18.5703125" style="8" customWidth="1"/>
    <col min="8961" max="8961" width="19.5703125" style="8" customWidth="1"/>
    <col min="8962" max="8962" width="15.5703125" style="8" customWidth="1"/>
    <col min="8963" max="8963" width="14.28515625" style="8" customWidth="1"/>
    <col min="8964" max="8964" width="11.28515625" style="8" customWidth="1"/>
    <col min="8965" max="8965" width="13.42578125" style="8" customWidth="1"/>
    <col min="8966" max="8966" width="11.140625" style="8" customWidth="1"/>
    <col min="8967" max="8967" width="11.5703125" style="8" customWidth="1"/>
    <col min="8968" max="8968" width="14.28515625" style="8" customWidth="1"/>
    <col min="8969" max="8969" width="12.140625" style="8" bestFit="1" customWidth="1"/>
    <col min="8970" max="8970" width="14.28515625" style="8" customWidth="1"/>
    <col min="8971" max="8971" width="13.7109375" style="8" bestFit="1" customWidth="1"/>
    <col min="8972" max="8972" width="9" style="8" bestFit="1" customWidth="1"/>
    <col min="8973" max="8978" width="9.140625" style="8"/>
    <col min="8979" max="8979" width="10.28515625" style="8" bestFit="1" customWidth="1"/>
    <col min="8980" max="9213" width="9.140625" style="8"/>
    <col min="9214" max="9214" width="19.28515625" style="8" bestFit="1" customWidth="1"/>
    <col min="9215" max="9215" width="12.28515625" style="8" bestFit="1" customWidth="1"/>
    <col min="9216" max="9216" width="18.5703125" style="8" customWidth="1"/>
    <col min="9217" max="9217" width="19.5703125" style="8" customWidth="1"/>
    <col min="9218" max="9218" width="15.5703125" style="8" customWidth="1"/>
    <col min="9219" max="9219" width="14.28515625" style="8" customWidth="1"/>
    <col min="9220" max="9220" width="11.28515625" style="8" customWidth="1"/>
    <col min="9221" max="9221" width="13.42578125" style="8" customWidth="1"/>
    <col min="9222" max="9222" width="11.140625" style="8" customWidth="1"/>
    <col min="9223" max="9223" width="11.5703125" style="8" customWidth="1"/>
    <col min="9224" max="9224" width="14.28515625" style="8" customWidth="1"/>
    <col min="9225" max="9225" width="12.140625" style="8" bestFit="1" customWidth="1"/>
    <col min="9226" max="9226" width="14.28515625" style="8" customWidth="1"/>
    <col min="9227" max="9227" width="13.7109375" style="8" bestFit="1" customWidth="1"/>
    <col min="9228" max="9228" width="9" style="8" bestFit="1" customWidth="1"/>
    <col min="9229" max="9234" width="9.140625" style="8"/>
    <col min="9235" max="9235" width="10.28515625" style="8" bestFit="1" customWidth="1"/>
    <col min="9236" max="9469" width="9.140625" style="8"/>
    <col min="9470" max="9470" width="19.28515625" style="8" bestFit="1" customWidth="1"/>
    <col min="9471" max="9471" width="12.28515625" style="8" bestFit="1" customWidth="1"/>
    <col min="9472" max="9472" width="18.5703125" style="8" customWidth="1"/>
    <col min="9473" max="9473" width="19.5703125" style="8" customWidth="1"/>
    <col min="9474" max="9474" width="15.5703125" style="8" customWidth="1"/>
    <col min="9475" max="9475" width="14.28515625" style="8" customWidth="1"/>
    <col min="9476" max="9476" width="11.28515625" style="8" customWidth="1"/>
    <col min="9477" max="9477" width="13.42578125" style="8" customWidth="1"/>
    <col min="9478" max="9478" width="11.140625" style="8" customWidth="1"/>
    <col min="9479" max="9479" width="11.5703125" style="8" customWidth="1"/>
    <col min="9480" max="9480" width="14.28515625" style="8" customWidth="1"/>
    <col min="9481" max="9481" width="12.140625" style="8" bestFit="1" customWidth="1"/>
    <col min="9482" max="9482" width="14.28515625" style="8" customWidth="1"/>
    <col min="9483" max="9483" width="13.7109375" style="8" bestFit="1" customWidth="1"/>
    <col min="9484" max="9484" width="9" style="8" bestFit="1" customWidth="1"/>
    <col min="9485" max="9490" width="9.140625" style="8"/>
    <col min="9491" max="9491" width="10.28515625" style="8" bestFit="1" customWidth="1"/>
    <col min="9492" max="9725" width="9.140625" style="8"/>
    <col min="9726" max="9726" width="19.28515625" style="8" bestFit="1" customWidth="1"/>
    <col min="9727" max="9727" width="12.28515625" style="8" bestFit="1" customWidth="1"/>
    <col min="9728" max="9728" width="18.5703125" style="8" customWidth="1"/>
    <col min="9729" max="9729" width="19.5703125" style="8" customWidth="1"/>
    <col min="9730" max="9730" width="15.5703125" style="8" customWidth="1"/>
    <col min="9731" max="9731" width="14.28515625" style="8" customWidth="1"/>
    <col min="9732" max="9732" width="11.28515625" style="8" customWidth="1"/>
    <col min="9733" max="9733" width="13.42578125" style="8" customWidth="1"/>
    <col min="9734" max="9734" width="11.140625" style="8" customWidth="1"/>
    <col min="9735" max="9735" width="11.5703125" style="8" customWidth="1"/>
    <col min="9736" max="9736" width="14.28515625" style="8" customWidth="1"/>
    <col min="9737" max="9737" width="12.140625" style="8" bestFit="1" customWidth="1"/>
    <col min="9738" max="9738" width="14.28515625" style="8" customWidth="1"/>
    <col min="9739" max="9739" width="13.7109375" style="8" bestFit="1" customWidth="1"/>
    <col min="9740" max="9740" width="9" style="8" bestFit="1" customWidth="1"/>
    <col min="9741" max="9746" width="9.140625" style="8"/>
    <col min="9747" max="9747" width="10.28515625" style="8" bestFit="1" customWidth="1"/>
    <col min="9748" max="9981" width="9.140625" style="8"/>
    <col min="9982" max="9982" width="19.28515625" style="8" bestFit="1" customWidth="1"/>
    <col min="9983" max="9983" width="12.28515625" style="8" bestFit="1" customWidth="1"/>
    <col min="9984" max="9984" width="18.5703125" style="8" customWidth="1"/>
    <col min="9985" max="9985" width="19.5703125" style="8" customWidth="1"/>
    <col min="9986" max="9986" width="15.5703125" style="8" customWidth="1"/>
    <col min="9987" max="9987" width="14.28515625" style="8" customWidth="1"/>
    <col min="9988" max="9988" width="11.28515625" style="8" customWidth="1"/>
    <col min="9989" max="9989" width="13.42578125" style="8" customWidth="1"/>
    <col min="9990" max="9990" width="11.140625" style="8" customWidth="1"/>
    <col min="9991" max="9991" width="11.5703125" style="8" customWidth="1"/>
    <col min="9992" max="9992" width="14.28515625" style="8" customWidth="1"/>
    <col min="9993" max="9993" width="12.140625" style="8" bestFit="1" customWidth="1"/>
    <col min="9994" max="9994" width="14.28515625" style="8" customWidth="1"/>
    <col min="9995" max="9995" width="13.7109375" style="8" bestFit="1" customWidth="1"/>
    <col min="9996" max="9996" width="9" style="8" bestFit="1" customWidth="1"/>
    <col min="9997" max="10002" width="9.140625" style="8"/>
    <col min="10003" max="10003" width="10.28515625" style="8" bestFit="1" customWidth="1"/>
    <col min="10004" max="10237" width="9.140625" style="8"/>
    <col min="10238" max="10238" width="19.28515625" style="8" bestFit="1" customWidth="1"/>
    <col min="10239" max="10239" width="12.28515625" style="8" bestFit="1" customWidth="1"/>
    <col min="10240" max="10240" width="18.5703125" style="8" customWidth="1"/>
    <col min="10241" max="10241" width="19.5703125" style="8" customWidth="1"/>
    <col min="10242" max="10242" width="15.5703125" style="8" customWidth="1"/>
    <col min="10243" max="10243" width="14.28515625" style="8" customWidth="1"/>
    <col min="10244" max="10244" width="11.28515625" style="8" customWidth="1"/>
    <col min="10245" max="10245" width="13.42578125" style="8" customWidth="1"/>
    <col min="10246" max="10246" width="11.140625" style="8" customWidth="1"/>
    <col min="10247" max="10247" width="11.5703125" style="8" customWidth="1"/>
    <col min="10248" max="10248" width="14.28515625" style="8" customWidth="1"/>
    <col min="10249" max="10249" width="12.140625" style="8" bestFit="1" customWidth="1"/>
    <col min="10250" max="10250" width="14.28515625" style="8" customWidth="1"/>
    <col min="10251" max="10251" width="13.7109375" style="8" bestFit="1" customWidth="1"/>
    <col min="10252" max="10252" width="9" style="8" bestFit="1" customWidth="1"/>
    <col min="10253" max="10258" width="9.140625" style="8"/>
    <col min="10259" max="10259" width="10.28515625" style="8" bestFit="1" customWidth="1"/>
    <col min="10260" max="10493" width="9.140625" style="8"/>
    <col min="10494" max="10494" width="19.28515625" style="8" bestFit="1" customWidth="1"/>
    <col min="10495" max="10495" width="12.28515625" style="8" bestFit="1" customWidth="1"/>
    <col min="10496" max="10496" width="18.5703125" style="8" customWidth="1"/>
    <col min="10497" max="10497" width="19.5703125" style="8" customWidth="1"/>
    <col min="10498" max="10498" width="15.5703125" style="8" customWidth="1"/>
    <col min="10499" max="10499" width="14.28515625" style="8" customWidth="1"/>
    <col min="10500" max="10500" width="11.28515625" style="8" customWidth="1"/>
    <col min="10501" max="10501" width="13.42578125" style="8" customWidth="1"/>
    <col min="10502" max="10502" width="11.140625" style="8" customWidth="1"/>
    <col min="10503" max="10503" width="11.5703125" style="8" customWidth="1"/>
    <col min="10504" max="10504" width="14.28515625" style="8" customWidth="1"/>
    <col min="10505" max="10505" width="12.140625" style="8" bestFit="1" customWidth="1"/>
    <col min="10506" max="10506" width="14.28515625" style="8" customWidth="1"/>
    <col min="10507" max="10507" width="13.7109375" style="8" bestFit="1" customWidth="1"/>
    <col min="10508" max="10508" width="9" style="8" bestFit="1" customWidth="1"/>
    <col min="10509" max="10514" width="9.140625" style="8"/>
    <col min="10515" max="10515" width="10.28515625" style="8" bestFit="1" customWidth="1"/>
    <col min="10516" max="10749" width="9.140625" style="8"/>
    <col min="10750" max="10750" width="19.28515625" style="8" bestFit="1" customWidth="1"/>
    <col min="10751" max="10751" width="12.28515625" style="8" bestFit="1" customWidth="1"/>
    <col min="10752" max="10752" width="18.5703125" style="8" customWidth="1"/>
    <col min="10753" max="10753" width="19.5703125" style="8" customWidth="1"/>
    <col min="10754" max="10754" width="15.5703125" style="8" customWidth="1"/>
    <col min="10755" max="10755" width="14.28515625" style="8" customWidth="1"/>
    <col min="10756" max="10756" width="11.28515625" style="8" customWidth="1"/>
    <col min="10757" max="10757" width="13.42578125" style="8" customWidth="1"/>
    <col min="10758" max="10758" width="11.140625" style="8" customWidth="1"/>
    <col min="10759" max="10759" width="11.5703125" style="8" customWidth="1"/>
    <col min="10760" max="10760" width="14.28515625" style="8" customWidth="1"/>
    <col min="10761" max="10761" width="12.140625" style="8" bestFit="1" customWidth="1"/>
    <col min="10762" max="10762" width="14.28515625" style="8" customWidth="1"/>
    <col min="10763" max="10763" width="13.7109375" style="8" bestFit="1" customWidth="1"/>
    <col min="10764" max="10764" width="9" style="8" bestFit="1" customWidth="1"/>
    <col min="10765" max="10770" width="9.140625" style="8"/>
    <col min="10771" max="10771" width="10.28515625" style="8" bestFit="1" customWidth="1"/>
    <col min="10772" max="11005" width="9.140625" style="8"/>
    <col min="11006" max="11006" width="19.28515625" style="8" bestFit="1" customWidth="1"/>
    <col min="11007" max="11007" width="12.28515625" style="8" bestFit="1" customWidth="1"/>
    <col min="11008" max="11008" width="18.5703125" style="8" customWidth="1"/>
    <col min="11009" max="11009" width="19.5703125" style="8" customWidth="1"/>
    <col min="11010" max="11010" width="15.5703125" style="8" customWidth="1"/>
    <col min="11011" max="11011" width="14.28515625" style="8" customWidth="1"/>
    <col min="11012" max="11012" width="11.28515625" style="8" customWidth="1"/>
    <col min="11013" max="11013" width="13.42578125" style="8" customWidth="1"/>
    <col min="11014" max="11014" width="11.140625" style="8" customWidth="1"/>
    <col min="11015" max="11015" width="11.5703125" style="8" customWidth="1"/>
    <col min="11016" max="11016" width="14.28515625" style="8" customWidth="1"/>
    <col min="11017" max="11017" width="12.140625" style="8" bestFit="1" customWidth="1"/>
    <col min="11018" max="11018" width="14.28515625" style="8" customWidth="1"/>
    <col min="11019" max="11019" width="13.7109375" style="8" bestFit="1" customWidth="1"/>
    <col min="11020" max="11020" width="9" style="8" bestFit="1" customWidth="1"/>
    <col min="11021" max="11026" width="9.140625" style="8"/>
    <col min="11027" max="11027" width="10.28515625" style="8" bestFit="1" customWidth="1"/>
    <col min="11028" max="11261" width="9.140625" style="8"/>
    <col min="11262" max="11262" width="19.28515625" style="8" bestFit="1" customWidth="1"/>
    <col min="11263" max="11263" width="12.28515625" style="8" bestFit="1" customWidth="1"/>
    <col min="11264" max="11264" width="18.5703125" style="8" customWidth="1"/>
    <col min="11265" max="11265" width="19.5703125" style="8" customWidth="1"/>
    <col min="11266" max="11266" width="15.5703125" style="8" customWidth="1"/>
    <col min="11267" max="11267" width="14.28515625" style="8" customWidth="1"/>
    <col min="11268" max="11268" width="11.28515625" style="8" customWidth="1"/>
    <col min="11269" max="11269" width="13.42578125" style="8" customWidth="1"/>
    <col min="11270" max="11270" width="11.140625" style="8" customWidth="1"/>
    <col min="11271" max="11271" width="11.5703125" style="8" customWidth="1"/>
    <col min="11272" max="11272" width="14.28515625" style="8" customWidth="1"/>
    <col min="11273" max="11273" width="12.140625" style="8" bestFit="1" customWidth="1"/>
    <col min="11274" max="11274" width="14.28515625" style="8" customWidth="1"/>
    <col min="11275" max="11275" width="13.7109375" style="8" bestFit="1" customWidth="1"/>
    <col min="11276" max="11276" width="9" style="8" bestFit="1" customWidth="1"/>
    <col min="11277" max="11282" width="9.140625" style="8"/>
    <col min="11283" max="11283" width="10.28515625" style="8" bestFit="1" customWidth="1"/>
    <col min="11284" max="11517" width="9.140625" style="8"/>
    <col min="11518" max="11518" width="19.28515625" style="8" bestFit="1" customWidth="1"/>
    <col min="11519" max="11519" width="12.28515625" style="8" bestFit="1" customWidth="1"/>
    <col min="11520" max="11520" width="18.5703125" style="8" customWidth="1"/>
    <col min="11521" max="11521" width="19.5703125" style="8" customWidth="1"/>
    <col min="11522" max="11522" width="15.5703125" style="8" customWidth="1"/>
    <col min="11523" max="11523" width="14.28515625" style="8" customWidth="1"/>
    <col min="11524" max="11524" width="11.28515625" style="8" customWidth="1"/>
    <col min="11525" max="11525" width="13.42578125" style="8" customWidth="1"/>
    <col min="11526" max="11526" width="11.140625" style="8" customWidth="1"/>
    <col min="11527" max="11527" width="11.5703125" style="8" customWidth="1"/>
    <col min="11528" max="11528" width="14.28515625" style="8" customWidth="1"/>
    <col min="11529" max="11529" width="12.140625" style="8" bestFit="1" customWidth="1"/>
    <col min="11530" max="11530" width="14.28515625" style="8" customWidth="1"/>
    <col min="11531" max="11531" width="13.7109375" style="8" bestFit="1" customWidth="1"/>
    <col min="11532" max="11532" width="9" style="8" bestFit="1" customWidth="1"/>
    <col min="11533" max="11538" width="9.140625" style="8"/>
    <col min="11539" max="11539" width="10.28515625" style="8" bestFit="1" customWidth="1"/>
    <col min="11540" max="11773" width="9.140625" style="8"/>
    <col min="11774" max="11774" width="19.28515625" style="8" bestFit="1" customWidth="1"/>
    <col min="11775" max="11775" width="12.28515625" style="8" bestFit="1" customWidth="1"/>
    <col min="11776" max="11776" width="18.5703125" style="8" customWidth="1"/>
    <col min="11777" max="11777" width="19.5703125" style="8" customWidth="1"/>
    <col min="11778" max="11778" width="15.5703125" style="8" customWidth="1"/>
    <col min="11779" max="11779" width="14.28515625" style="8" customWidth="1"/>
    <col min="11780" max="11780" width="11.28515625" style="8" customWidth="1"/>
    <col min="11781" max="11781" width="13.42578125" style="8" customWidth="1"/>
    <col min="11782" max="11782" width="11.140625" style="8" customWidth="1"/>
    <col min="11783" max="11783" width="11.5703125" style="8" customWidth="1"/>
    <col min="11784" max="11784" width="14.28515625" style="8" customWidth="1"/>
    <col min="11785" max="11785" width="12.140625" style="8" bestFit="1" customWidth="1"/>
    <col min="11786" max="11786" width="14.28515625" style="8" customWidth="1"/>
    <col min="11787" max="11787" width="13.7109375" style="8" bestFit="1" customWidth="1"/>
    <col min="11788" max="11788" width="9" style="8" bestFit="1" customWidth="1"/>
    <col min="11789" max="11794" width="9.140625" style="8"/>
    <col min="11795" max="11795" width="10.28515625" style="8" bestFit="1" customWidth="1"/>
    <col min="11796" max="12029" width="9.140625" style="8"/>
    <col min="12030" max="12030" width="19.28515625" style="8" bestFit="1" customWidth="1"/>
    <col min="12031" max="12031" width="12.28515625" style="8" bestFit="1" customWidth="1"/>
    <col min="12032" max="12032" width="18.5703125" style="8" customWidth="1"/>
    <col min="12033" max="12033" width="19.5703125" style="8" customWidth="1"/>
    <col min="12034" max="12034" width="15.5703125" style="8" customWidth="1"/>
    <col min="12035" max="12035" width="14.28515625" style="8" customWidth="1"/>
    <col min="12036" max="12036" width="11.28515625" style="8" customWidth="1"/>
    <col min="12037" max="12037" width="13.42578125" style="8" customWidth="1"/>
    <col min="12038" max="12038" width="11.140625" style="8" customWidth="1"/>
    <col min="12039" max="12039" width="11.5703125" style="8" customWidth="1"/>
    <col min="12040" max="12040" width="14.28515625" style="8" customWidth="1"/>
    <col min="12041" max="12041" width="12.140625" style="8" bestFit="1" customWidth="1"/>
    <col min="12042" max="12042" width="14.28515625" style="8" customWidth="1"/>
    <col min="12043" max="12043" width="13.7109375" style="8" bestFit="1" customWidth="1"/>
    <col min="12044" max="12044" width="9" style="8" bestFit="1" customWidth="1"/>
    <col min="12045" max="12050" width="9.140625" style="8"/>
    <col min="12051" max="12051" width="10.28515625" style="8" bestFit="1" customWidth="1"/>
    <col min="12052" max="12285" width="9.140625" style="8"/>
    <col min="12286" max="12286" width="19.28515625" style="8" bestFit="1" customWidth="1"/>
    <col min="12287" max="12287" width="12.28515625" style="8" bestFit="1" customWidth="1"/>
    <col min="12288" max="12288" width="18.5703125" style="8" customWidth="1"/>
    <col min="12289" max="12289" width="19.5703125" style="8" customWidth="1"/>
    <col min="12290" max="12290" width="15.5703125" style="8" customWidth="1"/>
    <col min="12291" max="12291" width="14.28515625" style="8" customWidth="1"/>
    <col min="12292" max="12292" width="11.28515625" style="8" customWidth="1"/>
    <col min="12293" max="12293" width="13.42578125" style="8" customWidth="1"/>
    <col min="12294" max="12294" width="11.140625" style="8" customWidth="1"/>
    <col min="12295" max="12295" width="11.5703125" style="8" customWidth="1"/>
    <col min="12296" max="12296" width="14.28515625" style="8" customWidth="1"/>
    <col min="12297" max="12297" width="12.140625" style="8" bestFit="1" customWidth="1"/>
    <col min="12298" max="12298" width="14.28515625" style="8" customWidth="1"/>
    <col min="12299" max="12299" width="13.7109375" style="8" bestFit="1" customWidth="1"/>
    <col min="12300" max="12300" width="9" style="8" bestFit="1" customWidth="1"/>
    <col min="12301" max="12306" width="9.140625" style="8"/>
    <col min="12307" max="12307" width="10.28515625" style="8" bestFit="1" customWidth="1"/>
    <col min="12308" max="12541" width="9.140625" style="8"/>
    <col min="12542" max="12542" width="19.28515625" style="8" bestFit="1" customWidth="1"/>
    <col min="12543" max="12543" width="12.28515625" style="8" bestFit="1" customWidth="1"/>
    <col min="12544" max="12544" width="18.5703125" style="8" customWidth="1"/>
    <col min="12545" max="12545" width="19.5703125" style="8" customWidth="1"/>
    <col min="12546" max="12546" width="15.5703125" style="8" customWidth="1"/>
    <col min="12547" max="12547" width="14.28515625" style="8" customWidth="1"/>
    <col min="12548" max="12548" width="11.28515625" style="8" customWidth="1"/>
    <col min="12549" max="12549" width="13.42578125" style="8" customWidth="1"/>
    <col min="12550" max="12550" width="11.140625" style="8" customWidth="1"/>
    <col min="12551" max="12551" width="11.5703125" style="8" customWidth="1"/>
    <col min="12552" max="12552" width="14.28515625" style="8" customWidth="1"/>
    <col min="12553" max="12553" width="12.140625" style="8" bestFit="1" customWidth="1"/>
    <col min="12554" max="12554" width="14.28515625" style="8" customWidth="1"/>
    <col min="12555" max="12555" width="13.7109375" style="8" bestFit="1" customWidth="1"/>
    <col min="12556" max="12556" width="9" style="8" bestFit="1" customWidth="1"/>
    <col min="12557" max="12562" width="9.140625" style="8"/>
    <col min="12563" max="12563" width="10.28515625" style="8" bestFit="1" customWidth="1"/>
    <col min="12564" max="12797" width="9.140625" style="8"/>
    <col min="12798" max="12798" width="19.28515625" style="8" bestFit="1" customWidth="1"/>
    <col min="12799" max="12799" width="12.28515625" style="8" bestFit="1" customWidth="1"/>
    <col min="12800" max="12800" width="18.5703125" style="8" customWidth="1"/>
    <col min="12801" max="12801" width="19.5703125" style="8" customWidth="1"/>
    <col min="12802" max="12802" width="15.5703125" style="8" customWidth="1"/>
    <col min="12803" max="12803" width="14.28515625" style="8" customWidth="1"/>
    <col min="12804" max="12804" width="11.28515625" style="8" customWidth="1"/>
    <col min="12805" max="12805" width="13.42578125" style="8" customWidth="1"/>
    <col min="12806" max="12806" width="11.140625" style="8" customWidth="1"/>
    <col min="12807" max="12807" width="11.5703125" style="8" customWidth="1"/>
    <col min="12808" max="12808" width="14.28515625" style="8" customWidth="1"/>
    <col min="12809" max="12809" width="12.140625" style="8" bestFit="1" customWidth="1"/>
    <col min="12810" max="12810" width="14.28515625" style="8" customWidth="1"/>
    <col min="12811" max="12811" width="13.7109375" style="8" bestFit="1" customWidth="1"/>
    <col min="12812" max="12812" width="9" style="8" bestFit="1" customWidth="1"/>
    <col min="12813" max="12818" width="9.140625" style="8"/>
    <col min="12819" max="12819" width="10.28515625" style="8" bestFit="1" customWidth="1"/>
    <col min="12820" max="13053" width="9.140625" style="8"/>
    <col min="13054" max="13054" width="19.28515625" style="8" bestFit="1" customWidth="1"/>
    <col min="13055" max="13055" width="12.28515625" style="8" bestFit="1" customWidth="1"/>
    <col min="13056" max="13056" width="18.5703125" style="8" customWidth="1"/>
    <col min="13057" max="13057" width="19.5703125" style="8" customWidth="1"/>
    <col min="13058" max="13058" width="15.5703125" style="8" customWidth="1"/>
    <col min="13059" max="13059" width="14.28515625" style="8" customWidth="1"/>
    <col min="13060" max="13060" width="11.28515625" style="8" customWidth="1"/>
    <col min="13061" max="13061" width="13.42578125" style="8" customWidth="1"/>
    <col min="13062" max="13062" width="11.140625" style="8" customWidth="1"/>
    <col min="13063" max="13063" width="11.5703125" style="8" customWidth="1"/>
    <col min="13064" max="13064" width="14.28515625" style="8" customWidth="1"/>
    <col min="13065" max="13065" width="12.140625" style="8" bestFit="1" customWidth="1"/>
    <col min="13066" max="13066" width="14.28515625" style="8" customWidth="1"/>
    <col min="13067" max="13067" width="13.7109375" style="8" bestFit="1" customWidth="1"/>
    <col min="13068" max="13068" width="9" style="8" bestFit="1" customWidth="1"/>
    <col min="13069" max="13074" width="9.140625" style="8"/>
    <col min="13075" max="13075" width="10.28515625" style="8" bestFit="1" customWidth="1"/>
    <col min="13076" max="13309" width="9.140625" style="8"/>
    <col min="13310" max="13310" width="19.28515625" style="8" bestFit="1" customWidth="1"/>
    <col min="13311" max="13311" width="12.28515625" style="8" bestFit="1" customWidth="1"/>
    <col min="13312" max="13312" width="18.5703125" style="8" customWidth="1"/>
    <col min="13313" max="13313" width="19.5703125" style="8" customWidth="1"/>
    <col min="13314" max="13314" width="15.5703125" style="8" customWidth="1"/>
    <col min="13315" max="13315" width="14.28515625" style="8" customWidth="1"/>
    <col min="13316" max="13316" width="11.28515625" style="8" customWidth="1"/>
    <col min="13317" max="13317" width="13.42578125" style="8" customWidth="1"/>
    <col min="13318" max="13318" width="11.140625" style="8" customWidth="1"/>
    <col min="13319" max="13319" width="11.5703125" style="8" customWidth="1"/>
    <col min="13320" max="13320" width="14.28515625" style="8" customWidth="1"/>
    <col min="13321" max="13321" width="12.140625" style="8" bestFit="1" customWidth="1"/>
    <col min="13322" max="13322" width="14.28515625" style="8" customWidth="1"/>
    <col min="13323" max="13323" width="13.7109375" style="8" bestFit="1" customWidth="1"/>
    <col min="13324" max="13324" width="9" style="8" bestFit="1" customWidth="1"/>
    <col min="13325" max="13330" width="9.140625" style="8"/>
    <col min="13331" max="13331" width="10.28515625" style="8" bestFit="1" customWidth="1"/>
    <col min="13332" max="13565" width="9.140625" style="8"/>
    <col min="13566" max="13566" width="19.28515625" style="8" bestFit="1" customWidth="1"/>
    <col min="13567" max="13567" width="12.28515625" style="8" bestFit="1" customWidth="1"/>
    <col min="13568" max="13568" width="18.5703125" style="8" customWidth="1"/>
    <col min="13569" max="13569" width="19.5703125" style="8" customWidth="1"/>
    <col min="13570" max="13570" width="15.5703125" style="8" customWidth="1"/>
    <col min="13571" max="13571" width="14.28515625" style="8" customWidth="1"/>
    <col min="13572" max="13572" width="11.28515625" style="8" customWidth="1"/>
    <col min="13573" max="13573" width="13.42578125" style="8" customWidth="1"/>
    <col min="13574" max="13574" width="11.140625" style="8" customWidth="1"/>
    <col min="13575" max="13575" width="11.5703125" style="8" customWidth="1"/>
    <col min="13576" max="13576" width="14.28515625" style="8" customWidth="1"/>
    <col min="13577" max="13577" width="12.140625" style="8" bestFit="1" customWidth="1"/>
    <col min="13578" max="13578" width="14.28515625" style="8" customWidth="1"/>
    <col min="13579" max="13579" width="13.7109375" style="8" bestFit="1" customWidth="1"/>
    <col min="13580" max="13580" width="9" style="8" bestFit="1" customWidth="1"/>
    <col min="13581" max="13586" width="9.140625" style="8"/>
    <col min="13587" max="13587" width="10.28515625" style="8" bestFit="1" customWidth="1"/>
    <col min="13588" max="13821" width="9.140625" style="8"/>
    <col min="13822" max="13822" width="19.28515625" style="8" bestFit="1" customWidth="1"/>
    <col min="13823" max="13823" width="12.28515625" style="8" bestFit="1" customWidth="1"/>
    <col min="13824" max="13824" width="18.5703125" style="8" customWidth="1"/>
    <col min="13825" max="13825" width="19.5703125" style="8" customWidth="1"/>
    <col min="13826" max="13826" width="15.5703125" style="8" customWidth="1"/>
    <col min="13827" max="13827" width="14.28515625" style="8" customWidth="1"/>
    <col min="13828" max="13828" width="11.28515625" style="8" customWidth="1"/>
    <col min="13829" max="13829" width="13.42578125" style="8" customWidth="1"/>
    <col min="13830" max="13830" width="11.140625" style="8" customWidth="1"/>
    <col min="13831" max="13831" width="11.5703125" style="8" customWidth="1"/>
    <col min="13832" max="13832" width="14.28515625" style="8" customWidth="1"/>
    <col min="13833" max="13833" width="12.140625" style="8" bestFit="1" customWidth="1"/>
    <col min="13834" max="13834" width="14.28515625" style="8" customWidth="1"/>
    <col min="13835" max="13835" width="13.7109375" style="8" bestFit="1" customWidth="1"/>
    <col min="13836" max="13836" width="9" style="8" bestFit="1" customWidth="1"/>
    <col min="13837" max="13842" width="9.140625" style="8"/>
    <col min="13843" max="13843" width="10.28515625" style="8" bestFit="1" customWidth="1"/>
    <col min="13844" max="14077" width="9.140625" style="8"/>
    <col min="14078" max="14078" width="19.28515625" style="8" bestFit="1" customWidth="1"/>
    <col min="14079" max="14079" width="12.28515625" style="8" bestFit="1" customWidth="1"/>
    <col min="14080" max="14080" width="18.5703125" style="8" customWidth="1"/>
    <col min="14081" max="14081" width="19.5703125" style="8" customWidth="1"/>
    <col min="14082" max="14082" width="15.5703125" style="8" customWidth="1"/>
    <col min="14083" max="14083" width="14.28515625" style="8" customWidth="1"/>
    <col min="14084" max="14084" width="11.28515625" style="8" customWidth="1"/>
    <col min="14085" max="14085" width="13.42578125" style="8" customWidth="1"/>
    <col min="14086" max="14086" width="11.140625" style="8" customWidth="1"/>
    <col min="14087" max="14087" width="11.5703125" style="8" customWidth="1"/>
    <col min="14088" max="14088" width="14.28515625" style="8" customWidth="1"/>
    <col min="14089" max="14089" width="12.140625" style="8" bestFit="1" customWidth="1"/>
    <col min="14090" max="14090" width="14.28515625" style="8" customWidth="1"/>
    <col min="14091" max="14091" width="13.7109375" style="8" bestFit="1" customWidth="1"/>
    <col min="14092" max="14092" width="9" style="8" bestFit="1" customWidth="1"/>
    <col min="14093" max="14098" width="9.140625" style="8"/>
    <col min="14099" max="14099" width="10.28515625" style="8" bestFit="1" customWidth="1"/>
    <col min="14100" max="14333" width="9.140625" style="8"/>
    <col min="14334" max="14334" width="19.28515625" style="8" bestFit="1" customWidth="1"/>
    <col min="14335" max="14335" width="12.28515625" style="8" bestFit="1" customWidth="1"/>
    <col min="14336" max="14336" width="18.5703125" style="8" customWidth="1"/>
    <col min="14337" max="14337" width="19.5703125" style="8" customWidth="1"/>
    <col min="14338" max="14338" width="15.5703125" style="8" customWidth="1"/>
    <col min="14339" max="14339" width="14.28515625" style="8" customWidth="1"/>
    <col min="14340" max="14340" width="11.28515625" style="8" customWidth="1"/>
    <col min="14341" max="14341" width="13.42578125" style="8" customWidth="1"/>
    <col min="14342" max="14342" width="11.140625" style="8" customWidth="1"/>
    <col min="14343" max="14343" width="11.5703125" style="8" customWidth="1"/>
    <col min="14344" max="14344" width="14.28515625" style="8" customWidth="1"/>
    <col min="14345" max="14345" width="12.140625" style="8" bestFit="1" customWidth="1"/>
    <col min="14346" max="14346" width="14.28515625" style="8" customWidth="1"/>
    <col min="14347" max="14347" width="13.7109375" style="8" bestFit="1" customWidth="1"/>
    <col min="14348" max="14348" width="9" style="8" bestFit="1" customWidth="1"/>
    <col min="14349" max="14354" width="9.140625" style="8"/>
    <col min="14355" max="14355" width="10.28515625" style="8" bestFit="1" customWidth="1"/>
    <col min="14356" max="14589" width="9.140625" style="8"/>
    <col min="14590" max="14590" width="19.28515625" style="8" bestFit="1" customWidth="1"/>
    <col min="14591" max="14591" width="12.28515625" style="8" bestFit="1" customWidth="1"/>
    <col min="14592" max="14592" width="18.5703125" style="8" customWidth="1"/>
    <col min="14593" max="14593" width="19.5703125" style="8" customWidth="1"/>
    <col min="14594" max="14594" width="15.5703125" style="8" customWidth="1"/>
    <col min="14595" max="14595" width="14.28515625" style="8" customWidth="1"/>
    <col min="14596" max="14596" width="11.28515625" style="8" customWidth="1"/>
    <col min="14597" max="14597" width="13.42578125" style="8" customWidth="1"/>
    <col min="14598" max="14598" width="11.140625" style="8" customWidth="1"/>
    <col min="14599" max="14599" width="11.5703125" style="8" customWidth="1"/>
    <col min="14600" max="14600" width="14.28515625" style="8" customWidth="1"/>
    <col min="14601" max="14601" width="12.140625" style="8" bestFit="1" customWidth="1"/>
    <col min="14602" max="14602" width="14.28515625" style="8" customWidth="1"/>
    <col min="14603" max="14603" width="13.7109375" style="8" bestFit="1" customWidth="1"/>
    <col min="14604" max="14604" width="9" style="8" bestFit="1" customWidth="1"/>
    <col min="14605" max="14610" width="9.140625" style="8"/>
    <col min="14611" max="14611" width="10.28515625" style="8" bestFit="1" customWidth="1"/>
    <col min="14612" max="14845" width="9.140625" style="8"/>
    <col min="14846" max="14846" width="19.28515625" style="8" bestFit="1" customWidth="1"/>
    <col min="14847" max="14847" width="12.28515625" style="8" bestFit="1" customWidth="1"/>
    <col min="14848" max="14848" width="18.5703125" style="8" customWidth="1"/>
    <col min="14849" max="14849" width="19.5703125" style="8" customWidth="1"/>
    <col min="14850" max="14850" width="15.5703125" style="8" customWidth="1"/>
    <col min="14851" max="14851" width="14.28515625" style="8" customWidth="1"/>
    <col min="14852" max="14852" width="11.28515625" style="8" customWidth="1"/>
    <col min="14853" max="14853" width="13.42578125" style="8" customWidth="1"/>
    <col min="14854" max="14854" width="11.140625" style="8" customWidth="1"/>
    <col min="14855" max="14855" width="11.5703125" style="8" customWidth="1"/>
    <col min="14856" max="14856" width="14.28515625" style="8" customWidth="1"/>
    <col min="14857" max="14857" width="12.140625" style="8" bestFit="1" customWidth="1"/>
    <col min="14858" max="14858" width="14.28515625" style="8" customWidth="1"/>
    <col min="14859" max="14859" width="13.7109375" style="8" bestFit="1" customWidth="1"/>
    <col min="14860" max="14860" width="9" style="8" bestFit="1" customWidth="1"/>
    <col min="14861" max="14866" width="9.140625" style="8"/>
    <col min="14867" max="14867" width="10.28515625" style="8" bestFit="1" customWidth="1"/>
    <col min="14868" max="15101" width="9.140625" style="8"/>
    <col min="15102" max="15102" width="19.28515625" style="8" bestFit="1" customWidth="1"/>
    <col min="15103" max="15103" width="12.28515625" style="8" bestFit="1" customWidth="1"/>
    <col min="15104" max="15104" width="18.5703125" style="8" customWidth="1"/>
    <col min="15105" max="15105" width="19.5703125" style="8" customWidth="1"/>
    <col min="15106" max="15106" width="15.5703125" style="8" customWidth="1"/>
    <col min="15107" max="15107" width="14.28515625" style="8" customWidth="1"/>
    <col min="15108" max="15108" width="11.28515625" style="8" customWidth="1"/>
    <col min="15109" max="15109" width="13.42578125" style="8" customWidth="1"/>
    <col min="15110" max="15110" width="11.140625" style="8" customWidth="1"/>
    <col min="15111" max="15111" width="11.5703125" style="8" customWidth="1"/>
    <col min="15112" max="15112" width="14.28515625" style="8" customWidth="1"/>
    <col min="15113" max="15113" width="12.140625" style="8" bestFit="1" customWidth="1"/>
    <col min="15114" max="15114" width="14.28515625" style="8" customWidth="1"/>
    <col min="15115" max="15115" width="13.7109375" style="8" bestFit="1" customWidth="1"/>
    <col min="15116" max="15116" width="9" style="8" bestFit="1" customWidth="1"/>
    <col min="15117" max="15122" width="9.140625" style="8"/>
    <col min="15123" max="15123" width="10.28515625" style="8" bestFit="1" customWidth="1"/>
    <col min="15124" max="15357" width="9.140625" style="8"/>
    <col min="15358" max="15358" width="19.28515625" style="8" bestFit="1" customWidth="1"/>
    <col min="15359" max="15359" width="12.28515625" style="8" bestFit="1" customWidth="1"/>
    <col min="15360" max="15360" width="18.5703125" style="8" customWidth="1"/>
    <col min="15361" max="15361" width="19.5703125" style="8" customWidth="1"/>
    <col min="15362" max="15362" width="15.5703125" style="8" customWidth="1"/>
    <col min="15363" max="15363" width="14.28515625" style="8" customWidth="1"/>
    <col min="15364" max="15364" width="11.28515625" style="8" customWidth="1"/>
    <col min="15365" max="15365" width="13.42578125" style="8" customWidth="1"/>
    <col min="15366" max="15366" width="11.140625" style="8" customWidth="1"/>
    <col min="15367" max="15367" width="11.5703125" style="8" customWidth="1"/>
    <col min="15368" max="15368" width="14.28515625" style="8" customWidth="1"/>
    <col min="15369" max="15369" width="12.140625" style="8" bestFit="1" customWidth="1"/>
    <col min="15370" max="15370" width="14.28515625" style="8" customWidth="1"/>
    <col min="15371" max="15371" width="13.7109375" style="8" bestFit="1" customWidth="1"/>
    <col min="15372" max="15372" width="9" style="8" bestFit="1" customWidth="1"/>
    <col min="15373" max="15378" width="9.140625" style="8"/>
    <col min="15379" max="15379" width="10.28515625" style="8" bestFit="1" customWidth="1"/>
    <col min="15380" max="15613" width="9.140625" style="8"/>
    <col min="15614" max="15614" width="19.28515625" style="8" bestFit="1" customWidth="1"/>
    <col min="15615" max="15615" width="12.28515625" style="8" bestFit="1" customWidth="1"/>
    <col min="15616" max="15616" width="18.5703125" style="8" customWidth="1"/>
    <col min="15617" max="15617" width="19.5703125" style="8" customWidth="1"/>
    <col min="15618" max="15618" width="15.5703125" style="8" customWidth="1"/>
    <col min="15619" max="15619" width="14.28515625" style="8" customWidth="1"/>
    <col min="15620" max="15620" width="11.28515625" style="8" customWidth="1"/>
    <col min="15621" max="15621" width="13.42578125" style="8" customWidth="1"/>
    <col min="15622" max="15622" width="11.140625" style="8" customWidth="1"/>
    <col min="15623" max="15623" width="11.5703125" style="8" customWidth="1"/>
    <col min="15624" max="15624" width="14.28515625" style="8" customWidth="1"/>
    <col min="15625" max="15625" width="12.140625" style="8" bestFit="1" customWidth="1"/>
    <col min="15626" max="15626" width="14.28515625" style="8" customWidth="1"/>
    <col min="15627" max="15627" width="13.7109375" style="8" bestFit="1" customWidth="1"/>
    <col min="15628" max="15628" width="9" style="8" bestFit="1" customWidth="1"/>
    <col min="15629" max="15634" width="9.140625" style="8"/>
    <col min="15635" max="15635" width="10.28515625" style="8" bestFit="1" customWidth="1"/>
    <col min="15636" max="15869" width="9.140625" style="8"/>
    <col min="15870" max="15870" width="19.28515625" style="8" bestFit="1" customWidth="1"/>
    <col min="15871" max="15871" width="12.28515625" style="8" bestFit="1" customWidth="1"/>
    <col min="15872" max="15872" width="18.5703125" style="8" customWidth="1"/>
    <col min="15873" max="15873" width="19.5703125" style="8" customWidth="1"/>
    <col min="15874" max="15874" width="15.5703125" style="8" customWidth="1"/>
    <col min="15875" max="15875" width="14.28515625" style="8" customWidth="1"/>
    <col min="15876" max="15876" width="11.28515625" style="8" customWidth="1"/>
    <col min="15877" max="15877" width="13.42578125" style="8" customWidth="1"/>
    <col min="15878" max="15878" width="11.140625" style="8" customWidth="1"/>
    <col min="15879" max="15879" width="11.5703125" style="8" customWidth="1"/>
    <col min="15880" max="15880" width="14.28515625" style="8" customWidth="1"/>
    <col min="15881" max="15881" width="12.140625" style="8" bestFit="1" customWidth="1"/>
    <col min="15882" max="15882" width="14.28515625" style="8" customWidth="1"/>
    <col min="15883" max="15883" width="13.7109375" style="8" bestFit="1" customWidth="1"/>
    <col min="15884" max="15884" width="9" style="8" bestFit="1" customWidth="1"/>
    <col min="15885" max="15890" width="9.140625" style="8"/>
    <col min="15891" max="15891" width="10.28515625" style="8" bestFit="1" customWidth="1"/>
    <col min="15892" max="16125" width="9.140625" style="8"/>
    <col min="16126" max="16126" width="19.28515625" style="8" bestFit="1" customWidth="1"/>
    <col min="16127" max="16127" width="12.28515625" style="8" bestFit="1" customWidth="1"/>
    <col min="16128" max="16128" width="18.5703125" style="8" customWidth="1"/>
    <col min="16129" max="16129" width="19.5703125" style="8" customWidth="1"/>
    <col min="16130" max="16130" width="15.5703125" style="8" customWidth="1"/>
    <col min="16131" max="16131" width="14.28515625" style="8" customWidth="1"/>
    <col min="16132" max="16132" width="11.28515625" style="8" customWidth="1"/>
    <col min="16133" max="16133" width="13.42578125" style="8" customWidth="1"/>
    <col min="16134" max="16134" width="11.140625" style="8" customWidth="1"/>
    <col min="16135" max="16135" width="11.5703125" style="8" customWidth="1"/>
    <col min="16136" max="16136" width="14.28515625" style="8" customWidth="1"/>
    <col min="16137" max="16137" width="12.140625" style="8" bestFit="1" customWidth="1"/>
    <col min="16138" max="16138" width="14.28515625" style="8" customWidth="1"/>
    <col min="16139" max="16139" width="13.7109375" style="8" bestFit="1" customWidth="1"/>
    <col min="16140" max="16140" width="9" style="8" bestFit="1" customWidth="1"/>
    <col min="16141" max="16146" width="9.140625" style="8"/>
    <col min="16147" max="16147" width="10.28515625" style="8" bestFit="1" customWidth="1"/>
    <col min="16148" max="16384" width="9.140625" style="8"/>
  </cols>
  <sheetData>
    <row r="1" spans="1:25" ht="22.5" customHeight="1">
      <c r="A1" s="30" t="s">
        <v>325</v>
      </c>
      <c r="B1" s="10"/>
      <c r="C1" s="11"/>
      <c r="D1" s="11"/>
      <c r="E1" s="11"/>
      <c r="F1" s="12"/>
      <c r="G1" s="13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25" ht="12.75" thickBot="1">
      <c r="A2" s="10"/>
      <c r="B2" s="10"/>
      <c r="C2" s="31" t="s">
        <v>323</v>
      </c>
      <c r="D2" s="14"/>
      <c r="E2" s="14"/>
      <c r="F2" s="14"/>
      <c r="G2" s="14"/>
      <c r="H2" s="14"/>
      <c r="I2" s="31" t="s">
        <v>324</v>
      </c>
      <c r="J2" s="14"/>
      <c r="K2" s="14"/>
      <c r="L2" s="14"/>
      <c r="M2" s="15"/>
      <c r="N2" s="15"/>
      <c r="O2" s="15"/>
      <c r="P2" s="15"/>
      <c r="Q2" s="7"/>
      <c r="R2" s="16"/>
    </row>
    <row r="3" spans="1:25" ht="12.75" thickBot="1">
      <c r="A3" s="17" t="s">
        <v>315</v>
      </c>
      <c r="B3" s="18" t="s">
        <v>317</v>
      </c>
      <c r="C3" s="18" t="s">
        <v>318</v>
      </c>
      <c r="D3" s="18" t="s">
        <v>320</v>
      </c>
      <c r="E3" s="18" t="s">
        <v>327</v>
      </c>
      <c r="F3" s="18" t="s">
        <v>319</v>
      </c>
      <c r="G3" s="18" t="s">
        <v>321</v>
      </c>
      <c r="H3" s="18" t="s">
        <v>322</v>
      </c>
      <c r="I3" s="18" t="s">
        <v>326</v>
      </c>
      <c r="J3" s="18" t="s">
        <v>328</v>
      </c>
      <c r="K3" s="18" t="s">
        <v>329</v>
      </c>
      <c r="L3" s="18" t="s">
        <v>330</v>
      </c>
      <c r="M3" s="18" t="s">
        <v>331</v>
      </c>
      <c r="N3" s="18" t="s">
        <v>332</v>
      </c>
      <c r="O3" s="18" t="s">
        <v>333</v>
      </c>
      <c r="P3" s="18" t="s">
        <v>334</v>
      </c>
      <c r="Q3" s="18" t="s">
        <v>310</v>
      </c>
      <c r="R3" s="18" t="s">
        <v>335</v>
      </c>
      <c r="W3" s="19"/>
    </row>
    <row r="4" spans="1:25">
      <c r="A4" s="20">
        <v>20</v>
      </c>
      <c r="B4" s="21" t="s">
        <v>0</v>
      </c>
      <c r="C4" s="19">
        <v>294013.87800000003</v>
      </c>
      <c r="D4" s="19">
        <v>108676.798</v>
      </c>
      <c r="E4" s="19">
        <v>10436.317999999999</v>
      </c>
      <c r="F4" s="19">
        <v>8046.8590000000004</v>
      </c>
      <c r="G4" s="19">
        <v>1850.0340000000001</v>
      </c>
      <c r="H4" s="19">
        <v>15110.532999999963</v>
      </c>
      <c r="I4" s="19">
        <v>29017.447</v>
      </c>
      <c r="J4" s="19">
        <v>10977.534</v>
      </c>
      <c r="K4" s="19">
        <v>9760.18</v>
      </c>
      <c r="L4" s="19">
        <v>27200.7</v>
      </c>
      <c r="M4" s="19">
        <v>17865.136999999999</v>
      </c>
      <c r="N4" s="19">
        <v>13609.177</v>
      </c>
      <c r="O4" s="19">
        <v>420.35300000001371</v>
      </c>
      <c r="P4" s="19">
        <v>317.036</v>
      </c>
      <c r="Q4" s="19">
        <v>30324.792000000001</v>
      </c>
      <c r="R4" s="22">
        <v>9.36</v>
      </c>
      <c r="S4" s="9"/>
      <c r="T4" s="9"/>
      <c r="W4" s="19"/>
      <c r="X4" s="19"/>
      <c r="Y4" s="23"/>
    </row>
    <row r="5" spans="1:25">
      <c r="A5" s="20">
        <v>5</v>
      </c>
      <c r="B5" s="21" t="s">
        <v>1</v>
      </c>
      <c r="C5" s="19">
        <v>115446.63499999999</v>
      </c>
      <c r="D5" s="19">
        <v>64445.264000000003</v>
      </c>
      <c r="E5" s="19">
        <v>4491.5140000000001</v>
      </c>
      <c r="F5" s="19">
        <v>4180.7420000000002</v>
      </c>
      <c r="G5" s="19">
        <v>3588.57</v>
      </c>
      <c r="H5" s="19">
        <v>10924.566000000001</v>
      </c>
      <c r="I5" s="19">
        <v>11371.869000000001</v>
      </c>
      <c r="J5" s="19">
        <v>3898.07</v>
      </c>
      <c r="K5" s="19">
        <v>4415.4709999999995</v>
      </c>
      <c r="L5" s="19">
        <v>21430.166000000001</v>
      </c>
      <c r="M5" s="19">
        <v>9584.5570000000007</v>
      </c>
      <c r="N5" s="19">
        <v>9751.91</v>
      </c>
      <c r="O5" s="19">
        <v>156.94900000000052</v>
      </c>
      <c r="P5" s="19">
        <v>213.34200000000001</v>
      </c>
      <c r="Q5" s="19">
        <v>12655.706</v>
      </c>
      <c r="R5" s="24">
        <v>9.11</v>
      </c>
      <c r="S5" s="9"/>
      <c r="T5" s="9"/>
      <c r="W5" s="19"/>
      <c r="X5" s="19"/>
      <c r="Y5" s="23"/>
    </row>
    <row r="6" spans="1:25">
      <c r="A6" s="20">
        <v>9</v>
      </c>
      <c r="B6" s="21" t="s">
        <v>2</v>
      </c>
      <c r="C6" s="19">
        <v>33404.548999999999</v>
      </c>
      <c r="D6" s="19">
        <v>15257.964</v>
      </c>
      <c r="E6" s="19">
        <v>1348.558</v>
      </c>
      <c r="F6" s="19">
        <v>1189.979</v>
      </c>
      <c r="G6" s="19">
        <v>1804.1679999999999</v>
      </c>
      <c r="H6" s="19">
        <v>2239.0239999999994</v>
      </c>
      <c r="I6" s="19">
        <v>3353.0740000000001</v>
      </c>
      <c r="J6" s="19">
        <v>1381.2329999999999</v>
      </c>
      <c r="K6" s="19">
        <v>1237.9670000000001</v>
      </c>
      <c r="L6" s="19">
        <v>4887.152</v>
      </c>
      <c r="M6" s="19">
        <v>2769.51</v>
      </c>
      <c r="N6" s="19">
        <v>2393.1750000000002</v>
      </c>
      <c r="O6" s="19">
        <v>62.183999999998377</v>
      </c>
      <c r="P6" s="19">
        <v>63.271000000000001</v>
      </c>
      <c r="Q6" s="19">
        <v>3580.7350000000001</v>
      </c>
      <c r="R6" s="24">
        <v>9.36</v>
      </c>
      <c r="S6" s="9"/>
      <c r="T6" s="9"/>
      <c r="W6" s="19"/>
      <c r="X6" s="19"/>
      <c r="Y6" s="23"/>
    </row>
    <row r="7" spans="1:25">
      <c r="A7" s="20">
        <v>10</v>
      </c>
      <c r="B7" s="21" t="s">
        <v>3</v>
      </c>
      <c r="C7" s="19">
        <v>141376.236</v>
      </c>
      <c r="D7" s="19">
        <v>79213.767999999996</v>
      </c>
      <c r="E7" s="19">
        <v>5148.3549999999996</v>
      </c>
      <c r="F7" s="19">
        <v>4926.6419999999998</v>
      </c>
      <c r="G7" s="19">
        <v>4318.8999999999996</v>
      </c>
      <c r="H7" s="19">
        <v>9763.4810000000125</v>
      </c>
      <c r="I7" s="19">
        <v>14163.812</v>
      </c>
      <c r="J7" s="19">
        <v>5337.384</v>
      </c>
      <c r="K7" s="19">
        <v>5443.0079999999998</v>
      </c>
      <c r="L7" s="19">
        <v>24748.813999999998</v>
      </c>
      <c r="M7" s="19">
        <v>12254.939</v>
      </c>
      <c r="N7" s="19">
        <v>12119.505999999999</v>
      </c>
      <c r="O7" s="19">
        <v>233.36599999999453</v>
      </c>
      <c r="P7" s="19">
        <v>295.24200000000002</v>
      </c>
      <c r="Q7" s="19">
        <v>14268.258</v>
      </c>
      <c r="R7" s="24">
        <v>8.61</v>
      </c>
      <c r="S7" s="9"/>
      <c r="T7" s="9"/>
      <c r="W7" s="19"/>
      <c r="X7" s="19"/>
      <c r="Y7" s="23"/>
    </row>
    <row r="8" spans="1:25">
      <c r="A8" s="20">
        <v>16</v>
      </c>
      <c r="B8" s="21" t="s">
        <v>4</v>
      </c>
      <c r="C8" s="19">
        <v>110719.247</v>
      </c>
      <c r="D8" s="19">
        <v>73526.031000000003</v>
      </c>
      <c r="E8" s="19">
        <v>4580.82</v>
      </c>
      <c r="F8" s="19">
        <v>3088.3139999999999</v>
      </c>
      <c r="G8" s="19">
        <v>2146.3119999999999</v>
      </c>
      <c r="H8" s="19">
        <v>10344.204000000009</v>
      </c>
      <c r="I8" s="19">
        <v>10881.324000000001</v>
      </c>
      <c r="J8" s="19">
        <v>4488.4219999999996</v>
      </c>
      <c r="K8" s="19">
        <v>3849.223</v>
      </c>
      <c r="L8" s="19">
        <v>17377.330999999998</v>
      </c>
      <c r="M8" s="19">
        <v>7834.5569999999998</v>
      </c>
      <c r="N8" s="19">
        <v>7885.4440000000004</v>
      </c>
      <c r="O8" s="19">
        <v>208.76700000000346</v>
      </c>
      <c r="P8" s="19">
        <v>177.113</v>
      </c>
      <c r="Q8" s="19">
        <v>12042.396000000001</v>
      </c>
      <c r="R8" s="24">
        <v>8.11</v>
      </c>
      <c r="S8" s="9"/>
      <c r="T8" s="9"/>
      <c r="W8" s="19"/>
      <c r="X8" s="19"/>
      <c r="Y8" s="23"/>
    </row>
    <row r="9" spans="1:25">
      <c r="A9" s="20">
        <v>18</v>
      </c>
      <c r="B9" s="21" t="s">
        <v>5</v>
      </c>
      <c r="C9" s="19">
        <v>94033.725000000006</v>
      </c>
      <c r="D9" s="19">
        <v>29828.672999999999</v>
      </c>
      <c r="E9" s="19">
        <v>2330.837</v>
      </c>
      <c r="F9" s="19">
        <v>1914.665</v>
      </c>
      <c r="G9" s="19">
        <v>1509.5329999999999</v>
      </c>
      <c r="H9" s="19">
        <v>6211.9349999999831</v>
      </c>
      <c r="I9" s="19">
        <v>9338.5329999999994</v>
      </c>
      <c r="J9" s="19">
        <v>5169.3630000000003</v>
      </c>
      <c r="K9" s="19">
        <v>2863.6509999999998</v>
      </c>
      <c r="L9" s="19">
        <v>6525.5039999999999</v>
      </c>
      <c r="M9" s="19">
        <v>5488.84</v>
      </c>
      <c r="N9" s="19">
        <v>3597.9670000000001</v>
      </c>
      <c r="O9" s="19">
        <v>105.35199999999577</v>
      </c>
      <c r="P9" s="19">
        <v>106.438</v>
      </c>
      <c r="Q9" s="19">
        <v>8950.2510000000002</v>
      </c>
      <c r="R9" s="24">
        <v>8.8599999999999959</v>
      </c>
      <c r="S9" s="9"/>
      <c r="T9" s="9"/>
      <c r="W9" s="19"/>
      <c r="X9" s="19"/>
      <c r="Y9" s="23"/>
    </row>
    <row r="10" spans="1:25">
      <c r="A10" s="20">
        <v>19</v>
      </c>
      <c r="B10" s="21" t="s">
        <v>6</v>
      </c>
      <c r="C10" s="19">
        <v>71270.612999999998</v>
      </c>
      <c r="D10" s="19">
        <v>23416.796999999999</v>
      </c>
      <c r="E10" s="19">
        <v>1586.49</v>
      </c>
      <c r="F10" s="19">
        <v>2401.2330000000002</v>
      </c>
      <c r="G10" s="19">
        <v>757.90700000000004</v>
      </c>
      <c r="H10" s="19">
        <v>4931.2510000000011</v>
      </c>
      <c r="I10" s="19">
        <v>7020.9160000000002</v>
      </c>
      <c r="J10" s="19">
        <v>3150.549</v>
      </c>
      <c r="K10" s="19">
        <v>2523.5210000000002</v>
      </c>
      <c r="L10" s="19">
        <v>5717.7979999999998</v>
      </c>
      <c r="M10" s="19">
        <v>4681.0519999999997</v>
      </c>
      <c r="N10" s="19">
        <v>3026.558</v>
      </c>
      <c r="O10" s="19">
        <v>75.831999999998516</v>
      </c>
      <c r="P10" s="19">
        <v>85.994</v>
      </c>
      <c r="Q10" s="19">
        <v>6806.6180000000004</v>
      </c>
      <c r="R10" s="24">
        <v>8.86</v>
      </c>
      <c r="S10" s="9"/>
      <c r="T10" s="9"/>
      <c r="W10" s="19"/>
      <c r="X10" s="19"/>
      <c r="Y10" s="23"/>
    </row>
    <row r="11" spans="1:25">
      <c r="A11" s="20">
        <v>46</v>
      </c>
      <c r="B11" s="21" t="s">
        <v>7</v>
      </c>
      <c r="C11" s="19">
        <v>14456.620999999999</v>
      </c>
      <c r="D11" s="19">
        <v>11364.453</v>
      </c>
      <c r="E11" s="19">
        <v>802.80799999999999</v>
      </c>
      <c r="F11" s="19">
        <v>511.66300000000001</v>
      </c>
      <c r="G11" s="19">
        <v>746.19200000000001</v>
      </c>
      <c r="H11" s="19">
        <v>2229.2880000000027</v>
      </c>
      <c r="I11" s="19">
        <v>1529.55</v>
      </c>
      <c r="J11" s="19">
        <v>663.654</v>
      </c>
      <c r="K11" s="19">
        <v>707.94600000000003</v>
      </c>
      <c r="L11" s="19">
        <v>3652.4079999999999</v>
      </c>
      <c r="M11" s="19">
        <v>1286.8240000000001</v>
      </c>
      <c r="N11" s="19">
        <v>1643.296</v>
      </c>
      <c r="O11" s="19">
        <v>22.415000000000191</v>
      </c>
      <c r="P11" s="19">
        <v>33.662999999999997</v>
      </c>
      <c r="Q11" s="19">
        <v>1674.027</v>
      </c>
      <c r="R11" s="24">
        <v>8.36</v>
      </c>
      <c r="S11" s="9"/>
      <c r="T11" s="9"/>
      <c r="W11" s="19"/>
      <c r="X11" s="19"/>
      <c r="Y11" s="23"/>
    </row>
    <row r="12" spans="1:25">
      <c r="A12" s="20">
        <v>47</v>
      </c>
      <c r="B12" s="21" t="s">
        <v>8</v>
      </c>
      <c r="C12" s="19">
        <v>24907.398000000001</v>
      </c>
      <c r="D12" s="19">
        <v>13352.554</v>
      </c>
      <c r="E12" s="19">
        <v>1855.7840000000001</v>
      </c>
      <c r="F12" s="19">
        <v>892.41899999999998</v>
      </c>
      <c r="G12" s="19">
        <v>120.52500000000001</v>
      </c>
      <c r="H12" s="19">
        <v>3668.3559999999993</v>
      </c>
      <c r="I12" s="19">
        <v>2493.8829999999998</v>
      </c>
      <c r="J12" s="19">
        <v>969.72500000000002</v>
      </c>
      <c r="K12" s="19">
        <v>1032.4449999999999</v>
      </c>
      <c r="L12" s="19">
        <v>3962.085</v>
      </c>
      <c r="M12" s="19">
        <v>2067.7660000000001</v>
      </c>
      <c r="N12" s="19">
        <v>2020.539</v>
      </c>
      <c r="O12" s="19">
        <v>24.051000000000613</v>
      </c>
      <c r="P12" s="19">
        <v>53.231999999999999</v>
      </c>
      <c r="Q12" s="19">
        <v>2678.5720000000001</v>
      </c>
      <c r="R12" s="24">
        <v>8.61</v>
      </c>
      <c r="S12" s="9"/>
      <c r="T12" s="9"/>
      <c r="W12" s="19"/>
      <c r="X12" s="19"/>
      <c r="Y12" s="23"/>
    </row>
    <row r="13" spans="1:25">
      <c r="A13" s="20">
        <v>49</v>
      </c>
      <c r="B13" s="21" t="s">
        <v>9</v>
      </c>
      <c r="C13" s="19">
        <v>8551786.0529999994</v>
      </c>
      <c r="D13" s="19">
        <v>1818590.398</v>
      </c>
      <c r="E13" s="19">
        <v>201759.079</v>
      </c>
      <c r="F13" s="19">
        <v>160085.62299999999</v>
      </c>
      <c r="G13" s="19">
        <v>1292.2950000000001</v>
      </c>
      <c r="H13" s="19">
        <v>340550.05400000088</v>
      </c>
      <c r="I13" s="19">
        <v>817798.90899999999</v>
      </c>
      <c r="J13" s="19">
        <v>42926.813999999998</v>
      </c>
      <c r="K13" s="19">
        <v>198389.66099999999</v>
      </c>
      <c r="L13" s="19">
        <v>211279.74100000001</v>
      </c>
      <c r="M13" s="19">
        <v>311934.90500000003</v>
      </c>
      <c r="N13" s="19">
        <v>184740.37</v>
      </c>
      <c r="O13" s="19">
        <v>12850.124999999767</v>
      </c>
      <c r="P13" s="19">
        <v>5867.6809999999996</v>
      </c>
      <c r="Q13" s="19">
        <v>490283.22499999998</v>
      </c>
      <c r="R13" s="24">
        <v>5.3599999999999994</v>
      </c>
      <c r="S13" s="9"/>
      <c r="T13" s="9"/>
      <c r="W13" s="19"/>
      <c r="X13" s="19"/>
      <c r="Y13" s="23"/>
    </row>
    <row r="14" spans="1:25">
      <c r="A14" s="20">
        <v>50</v>
      </c>
      <c r="B14" s="21" t="s">
        <v>10</v>
      </c>
      <c r="C14" s="19">
        <v>187413.03599999999</v>
      </c>
      <c r="D14" s="19">
        <v>87877.83</v>
      </c>
      <c r="E14" s="19">
        <v>5433.8980000000001</v>
      </c>
      <c r="F14" s="19">
        <v>5023.9229999999998</v>
      </c>
      <c r="G14" s="19">
        <v>4687.1850000000004</v>
      </c>
      <c r="H14" s="19">
        <v>11758.754999999983</v>
      </c>
      <c r="I14" s="19">
        <v>18678.034</v>
      </c>
      <c r="J14" s="19">
        <v>7354.4719999999998</v>
      </c>
      <c r="K14" s="19">
        <v>6163.1540000000005</v>
      </c>
      <c r="L14" s="19">
        <v>20815.16</v>
      </c>
      <c r="M14" s="19">
        <v>12626.941000000001</v>
      </c>
      <c r="N14" s="19">
        <v>9622.2970000000005</v>
      </c>
      <c r="O14" s="19">
        <v>268.37700000000041</v>
      </c>
      <c r="P14" s="19">
        <v>227.45699999999999</v>
      </c>
      <c r="Q14" s="19">
        <v>18620.401999999998</v>
      </c>
      <c r="R14" s="24">
        <v>8.36</v>
      </c>
      <c r="S14" s="9"/>
      <c r="T14" s="9"/>
      <c r="W14" s="19"/>
      <c r="X14" s="19"/>
      <c r="Y14" s="23"/>
    </row>
    <row r="15" spans="1:25">
      <c r="A15" s="20">
        <v>51</v>
      </c>
      <c r="B15" s="21" t="s">
        <v>11</v>
      </c>
      <c r="C15" s="19">
        <v>167203.266</v>
      </c>
      <c r="D15" s="19">
        <v>68196.37</v>
      </c>
      <c r="E15" s="19">
        <v>4510.2759999999998</v>
      </c>
      <c r="F15" s="19">
        <v>4150.165</v>
      </c>
      <c r="G15" s="19">
        <v>2829.7649999999999</v>
      </c>
      <c r="H15" s="19">
        <v>9275.0119999999952</v>
      </c>
      <c r="I15" s="19">
        <v>16497.036</v>
      </c>
      <c r="J15" s="19">
        <v>5476.51</v>
      </c>
      <c r="K15" s="19">
        <v>5491.2089999999998</v>
      </c>
      <c r="L15" s="19">
        <v>15235.195</v>
      </c>
      <c r="M15" s="19">
        <v>9907.6370000000006</v>
      </c>
      <c r="N15" s="19">
        <v>7151.1130000000003</v>
      </c>
      <c r="O15" s="19">
        <v>217.3619999999928</v>
      </c>
      <c r="P15" s="19">
        <v>133.54599999999999</v>
      </c>
      <c r="Q15" s="19">
        <v>10313.258</v>
      </c>
      <c r="R15" s="24">
        <v>5.3599999999999994</v>
      </c>
      <c r="S15" s="9"/>
      <c r="T15" s="9"/>
      <c r="W15" s="19"/>
      <c r="X15" s="19"/>
      <c r="Y15" s="23"/>
    </row>
    <row r="16" spans="1:25">
      <c r="A16" s="20">
        <v>52</v>
      </c>
      <c r="B16" s="21" t="s">
        <v>12</v>
      </c>
      <c r="C16" s="19">
        <v>31311.531999999999</v>
      </c>
      <c r="D16" s="19">
        <v>16384.581999999999</v>
      </c>
      <c r="E16" s="19">
        <v>888.75699999999995</v>
      </c>
      <c r="F16" s="19">
        <v>1067.288</v>
      </c>
      <c r="G16" s="19">
        <v>1425.58</v>
      </c>
      <c r="H16" s="19">
        <v>3032.117000000002</v>
      </c>
      <c r="I16" s="19">
        <v>3058.498</v>
      </c>
      <c r="J16" s="19">
        <v>1483.164</v>
      </c>
      <c r="K16" s="19">
        <v>1194.3309999999999</v>
      </c>
      <c r="L16" s="19">
        <v>5154.9160000000002</v>
      </c>
      <c r="M16" s="19">
        <v>2701.884</v>
      </c>
      <c r="N16" s="19">
        <v>2461.7179999999998</v>
      </c>
      <c r="O16" s="19">
        <v>62.709999999999127</v>
      </c>
      <c r="P16" s="19">
        <v>60.447000000000003</v>
      </c>
      <c r="Q16" s="19">
        <v>3657.2530000000002</v>
      </c>
      <c r="R16" s="24">
        <v>9.8599999999999959</v>
      </c>
      <c r="S16" s="9"/>
      <c r="T16" s="9"/>
      <c r="W16" s="19"/>
      <c r="X16" s="19"/>
      <c r="Y16" s="23"/>
    </row>
    <row r="17" spans="1:25">
      <c r="A17" s="20">
        <v>61</v>
      </c>
      <c r="B17" s="21" t="s">
        <v>13</v>
      </c>
      <c r="C17" s="19">
        <v>237224.96100000001</v>
      </c>
      <c r="D17" s="19">
        <v>141825.323</v>
      </c>
      <c r="E17" s="19">
        <v>12165.441999999999</v>
      </c>
      <c r="F17" s="19">
        <v>7041.4359999999997</v>
      </c>
      <c r="G17" s="19">
        <v>1732.9749999999999</v>
      </c>
      <c r="H17" s="19">
        <v>14143.837999999963</v>
      </c>
      <c r="I17" s="19">
        <v>23421.791000000001</v>
      </c>
      <c r="J17" s="19">
        <v>5203.7529999999997</v>
      </c>
      <c r="K17" s="19">
        <v>8615.2160000000003</v>
      </c>
      <c r="L17" s="19">
        <v>34250.290999999997</v>
      </c>
      <c r="M17" s="19">
        <v>17533.124</v>
      </c>
      <c r="N17" s="19">
        <v>16180.487999999999</v>
      </c>
      <c r="O17" s="19">
        <v>526.55700000000979</v>
      </c>
      <c r="P17" s="19">
        <v>353.41500000000002</v>
      </c>
      <c r="Q17" s="19">
        <v>23774.363000000001</v>
      </c>
      <c r="R17" s="24">
        <v>7.8599999999999994</v>
      </c>
      <c r="S17" s="9"/>
      <c r="T17" s="9"/>
      <c r="W17" s="19"/>
      <c r="X17" s="19"/>
      <c r="Y17" s="23"/>
    </row>
    <row r="18" spans="1:25">
      <c r="A18" s="20">
        <v>69</v>
      </c>
      <c r="B18" s="21" t="s">
        <v>14</v>
      </c>
      <c r="C18" s="19">
        <v>92393.475999999995</v>
      </c>
      <c r="D18" s="19">
        <v>45061.499000000003</v>
      </c>
      <c r="E18" s="19">
        <v>3460.38</v>
      </c>
      <c r="F18" s="19">
        <v>3473.2130000000002</v>
      </c>
      <c r="G18" s="19">
        <v>2133.451</v>
      </c>
      <c r="H18" s="19">
        <v>8361.4789999999921</v>
      </c>
      <c r="I18" s="19">
        <v>9118.2749999999996</v>
      </c>
      <c r="J18" s="19">
        <v>2486.085</v>
      </c>
      <c r="K18" s="19">
        <v>3246.4389999999999</v>
      </c>
      <c r="L18" s="19">
        <v>13838.608</v>
      </c>
      <c r="M18" s="19">
        <v>7274.7529999999997</v>
      </c>
      <c r="N18" s="19">
        <v>6481.7179999999998</v>
      </c>
      <c r="O18" s="19">
        <v>161.10799999999836</v>
      </c>
      <c r="P18" s="19">
        <v>151.30199999999999</v>
      </c>
      <c r="Q18" s="19">
        <v>10806.066000000001</v>
      </c>
      <c r="R18" s="24">
        <v>9.86</v>
      </c>
      <c r="S18" s="9"/>
      <c r="T18" s="9"/>
      <c r="W18" s="19"/>
      <c r="X18" s="19"/>
      <c r="Y18" s="23"/>
    </row>
    <row r="19" spans="1:25">
      <c r="A19" s="20">
        <v>71</v>
      </c>
      <c r="B19" s="21" t="s">
        <v>15</v>
      </c>
      <c r="C19" s="19">
        <v>91213.466</v>
      </c>
      <c r="D19" s="19">
        <v>40869.608</v>
      </c>
      <c r="E19" s="19">
        <v>3529.5819999999999</v>
      </c>
      <c r="F19" s="19">
        <v>3496.2809999999999</v>
      </c>
      <c r="G19" s="19">
        <v>3103.0329999999999</v>
      </c>
      <c r="H19" s="19">
        <v>5945.2649999999849</v>
      </c>
      <c r="I19" s="19">
        <v>8946.9259999999995</v>
      </c>
      <c r="J19" s="19">
        <v>2609.7510000000002</v>
      </c>
      <c r="K19" s="19">
        <v>3476.7049999999999</v>
      </c>
      <c r="L19" s="19">
        <v>12896.168</v>
      </c>
      <c r="M19" s="19">
        <v>7257.9210000000003</v>
      </c>
      <c r="N19" s="19">
        <v>6473.3689999999997</v>
      </c>
      <c r="O19" s="19">
        <v>166.32599999999275</v>
      </c>
      <c r="P19" s="19">
        <v>171.91300000000001</v>
      </c>
      <c r="Q19" s="19">
        <v>9701.098</v>
      </c>
      <c r="R19" s="24">
        <v>9.36</v>
      </c>
      <c r="S19" s="9"/>
      <c r="T19" s="9"/>
      <c r="W19" s="19"/>
      <c r="X19" s="19"/>
      <c r="Y19" s="23"/>
    </row>
    <row r="20" spans="1:25">
      <c r="A20" s="20">
        <v>72</v>
      </c>
      <c r="B20" s="21" t="s">
        <v>16</v>
      </c>
      <c r="C20" s="19">
        <v>12085.505999999999</v>
      </c>
      <c r="D20" s="19">
        <v>10423.302</v>
      </c>
      <c r="E20" s="19">
        <v>682.03800000000001</v>
      </c>
      <c r="F20" s="19">
        <v>289.75099999999998</v>
      </c>
      <c r="G20" s="19">
        <v>411.149</v>
      </c>
      <c r="H20" s="19">
        <v>1001.7570000000015</v>
      </c>
      <c r="I20" s="19">
        <v>1222.1669999999999</v>
      </c>
      <c r="J20" s="19">
        <v>538.48099999999999</v>
      </c>
      <c r="K20" s="19">
        <v>471.53800000000001</v>
      </c>
      <c r="L20" s="19">
        <v>2235.701</v>
      </c>
      <c r="M20" s="19">
        <v>881.52099999999996</v>
      </c>
      <c r="N20" s="19">
        <v>928.51400000000001</v>
      </c>
      <c r="O20" s="19">
        <v>46.374000000000137</v>
      </c>
      <c r="P20" s="19">
        <v>13.955</v>
      </c>
      <c r="Q20" s="19">
        <v>1439.9290000000001</v>
      </c>
      <c r="R20" s="24">
        <v>7.8599999999999994</v>
      </c>
      <c r="S20" s="9"/>
      <c r="T20" s="9"/>
      <c r="W20" s="19"/>
      <c r="X20" s="19"/>
      <c r="Y20" s="23"/>
    </row>
    <row r="21" spans="1:25">
      <c r="A21" s="20">
        <v>74</v>
      </c>
      <c r="B21" s="21" t="s">
        <v>17</v>
      </c>
      <c r="C21" s="19">
        <v>12296.752</v>
      </c>
      <c r="D21" s="19">
        <v>7823.9229999999998</v>
      </c>
      <c r="E21" s="19">
        <v>543.12</v>
      </c>
      <c r="F21" s="19">
        <v>375.53100000000001</v>
      </c>
      <c r="G21" s="19">
        <v>1121.8489999999999</v>
      </c>
      <c r="H21" s="19">
        <v>1344.1219999999987</v>
      </c>
      <c r="I21" s="19">
        <v>1262.596</v>
      </c>
      <c r="J21" s="19">
        <v>476.73500000000001</v>
      </c>
      <c r="K21" s="19">
        <v>470.93799999999999</v>
      </c>
      <c r="L21" s="19">
        <v>2876.165</v>
      </c>
      <c r="M21" s="19">
        <v>1110.722</v>
      </c>
      <c r="N21" s="19">
        <v>1310.4480000000001</v>
      </c>
      <c r="O21" s="19">
        <v>25.801000000000386</v>
      </c>
      <c r="P21" s="19">
        <v>26.893999999999998</v>
      </c>
      <c r="Q21" s="19">
        <v>1689.644</v>
      </c>
      <c r="R21" s="24">
        <v>10.86</v>
      </c>
      <c r="S21" s="9"/>
      <c r="T21" s="9"/>
      <c r="W21" s="19"/>
      <c r="X21" s="19"/>
      <c r="Y21" s="23"/>
    </row>
    <row r="22" spans="1:25">
      <c r="A22" s="20">
        <v>75</v>
      </c>
      <c r="B22" s="21" t="s">
        <v>18</v>
      </c>
      <c r="C22" s="19">
        <v>320758.10499999998</v>
      </c>
      <c r="D22" s="19">
        <v>173368.18700000001</v>
      </c>
      <c r="E22" s="19">
        <v>15281.723</v>
      </c>
      <c r="F22" s="19">
        <v>7919.7669999999998</v>
      </c>
      <c r="G22" s="19">
        <v>1141.941</v>
      </c>
      <c r="H22" s="19">
        <v>16022.038000000071</v>
      </c>
      <c r="I22" s="19">
        <v>32254.132000000001</v>
      </c>
      <c r="J22" s="19">
        <v>9528.1190000000006</v>
      </c>
      <c r="K22" s="19">
        <v>10709.947</v>
      </c>
      <c r="L22" s="19">
        <v>38079.324999999997</v>
      </c>
      <c r="M22" s="19">
        <v>19449.703000000001</v>
      </c>
      <c r="N22" s="19">
        <v>16817.014999999999</v>
      </c>
      <c r="O22" s="19">
        <v>570.38100000000122</v>
      </c>
      <c r="P22" s="19">
        <v>331.54500000000002</v>
      </c>
      <c r="Q22" s="19">
        <v>33518.872000000003</v>
      </c>
      <c r="R22" s="24">
        <v>8.36</v>
      </c>
      <c r="S22" s="9"/>
      <c r="T22" s="9"/>
      <c r="W22" s="19"/>
      <c r="X22" s="19"/>
      <c r="Y22" s="23"/>
    </row>
    <row r="23" spans="1:25">
      <c r="A23" s="20">
        <v>77</v>
      </c>
      <c r="B23" s="21" t="s">
        <v>19</v>
      </c>
      <c r="C23" s="19">
        <v>57491.124000000003</v>
      </c>
      <c r="D23" s="19">
        <v>36918.127</v>
      </c>
      <c r="E23" s="19">
        <v>3033.3319999999999</v>
      </c>
      <c r="F23" s="19">
        <v>1801.5809999999999</v>
      </c>
      <c r="G23" s="19">
        <v>1507.422</v>
      </c>
      <c r="H23" s="19">
        <v>5790.0159999999942</v>
      </c>
      <c r="I23" s="19">
        <v>5798.1009999999997</v>
      </c>
      <c r="J23" s="19">
        <v>3089.799</v>
      </c>
      <c r="K23" s="19">
        <v>2335.4749999999999</v>
      </c>
      <c r="L23" s="19">
        <v>11445.487999999999</v>
      </c>
      <c r="M23" s="19">
        <v>4555.9009999999998</v>
      </c>
      <c r="N23" s="19">
        <v>5210.2979999999998</v>
      </c>
      <c r="O23" s="19">
        <v>133.82600000000366</v>
      </c>
      <c r="P23" s="19">
        <v>100.504</v>
      </c>
      <c r="Q23" s="19">
        <v>6756.7550000000001</v>
      </c>
      <c r="R23" s="24">
        <v>9.36</v>
      </c>
      <c r="S23" s="9"/>
      <c r="T23" s="9"/>
      <c r="W23" s="19"/>
      <c r="X23" s="19"/>
      <c r="Y23" s="23"/>
    </row>
    <row r="24" spans="1:25">
      <c r="A24" s="20">
        <v>78</v>
      </c>
      <c r="B24" s="21" t="s">
        <v>20</v>
      </c>
      <c r="C24" s="19">
        <v>133726.83199999999</v>
      </c>
      <c r="D24" s="19">
        <v>78511.819000000003</v>
      </c>
      <c r="E24" s="19">
        <v>5168.2759999999998</v>
      </c>
      <c r="F24" s="19">
        <v>2538.8339999999998</v>
      </c>
      <c r="G24" s="19">
        <v>28.945</v>
      </c>
      <c r="H24" s="19">
        <v>9218.0179999999891</v>
      </c>
      <c r="I24" s="19">
        <v>13351.755999999999</v>
      </c>
      <c r="J24" s="19">
        <v>2053.7809999999999</v>
      </c>
      <c r="K24" s="19">
        <v>4406.4650000000001</v>
      </c>
      <c r="L24" s="19">
        <v>14374.403</v>
      </c>
      <c r="M24" s="19">
        <v>8087.2330000000002</v>
      </c>
      <c r="N24" s="19">
        <v>6261.5259999999998</v>
      </c>
      <c r="O24" s="19">
        <v>394.53099999999176</v>
      </c>
      <c r="P24" s="19">
        <v>145.71700000000001</v>
      </c>
      <c r="Q24" s="19">
        <v>16158.995999999999</v>
      </c>
      <c r="R24" s="24">
        <v>9.11</v>
      </c>
      <c r="S24" s="9"/>
      <c r="T24" s="9"/>
      <c r="W24" s="19"/>
      <c r="X24" s="19"/>
      <c r="Y24" s="23"/>
    </row>
    <row r="25" spans="1:25">
      <c r="A25" s="20">
        <v>79</v>
      </c>
      <c r="B25" s="21" t="s">
        <v>21</v>
      </c>
      <c r="C25" s="19">
        <v>105686.47</v>
      </c>
      <c r="D25" s="19">
        <v>61550.377</v>
      </c>
      <c r="E25" s="19">
        <v>4273.7280000000001</v>
      </c>
      <c r="F25" s="19">
        <v>3097.625</v>
      </c>
      <c r="G25" s="19">
        <v>873.65</v>
      </c>
      <c r="H25" s="19">
        <v>5112.4609999999866</v>
      </c>
      <c r="I25" s="19">
        <v>10515.374</v>
      </c>
      <c r="J25" s="19">
        <v>2866.5810000000001</v>
      </c>
      <c r="K25" s="19">
        <v>3445.5720000000001</v>
      </c>
      <c r="L25" s="19">
        <v>13512.014999999999</v>
      </c>
      <c r="M25" s="19">
        <v>6650.2979999999998</v>
      </c>
      <c r="N25" s="19">
        <v>6000.7839999999997</v>
      </c>
      <c r="O25" s="19">
        <v>159.0870000000059</v>
      </c>
      <c r="P25" s="19">
        <v>122.41500000000001</v>
      </c>
      <c r="Q25" s="19">
        <v>11993.621999999999</v>
      </c>
      <c r="R25" s="24">
        <v>8.86</v>
      </c>
      <c r="S25" s="9"/>
      <c r="T25" s="9"/>
      <c r="W25" s="19"/>
      <c r="X25" s="19"/>
      <c r="Y25" s="23"/>
    </row>
    <row r="26" spans="1:25">
      <c r="A26" s="20">
        <v>81</v>
      </c>
      <c r="B26" s="21" t="s">
        <v>22</v>
      </c>
      <c r="C26" s="19">
        <v>26916.437999999998</v>
      </c>
      <c r="D26" s="19">
        <v>25730.071</v>
      </c>
      <c r="E26" s="19">
        <v>1682.4639999999999</v>
      </c>
      <c r="F26" s="19">
        <v>1001.127</v>
      </c>
      <c r="G26" s="19">
        <v>1093.431</v>
      </c>
      <c r="H26" s="19">
        <v>3313.6660000000052</v>
      </c>
      <c r="I26" s="19">
        <v>2655.2739999999999</v>
      </c>
      <c r="J26" s="19">
        <v>1184.242</v>
      </c>
      <c r="K26" s="19">
        <v>1043.558</v>
      </c>
      <c r="L26" s="19">
        <v>7721.1239999999998</v>
      </c>
      <c r="M26" s="19">
        <v>2451.6999999999998</v>
      </c>
      <c r="N26" s="19">
        <v>3270.7530000000002</v>
      </c>
      <c r="O26" s="19">
        <v>51.411999999999807</v>
      </c>
      <c r="P26" s="19">
        <v>54.508000000000003</v>
      </c>
      <c r="Q26" s="19">
        <v>3569.2779999999998</v>
      </c>
      <c r="R26" s="24">
        <v>8.86</v>
      </c>
      <c r="S26" s="9"/>
      <c r="T26" s="9"/>
      <c r="W26" s="19"/>
      <c r="X26" s="19"/>
      <c r="Y26" s="23"/>
    </row>
    <row r="27" spans="1:25">
      <c r="A27" s="20">
        <v>82</v>
      </c>
      <c r="B27" s="21" t="s">
        <v>23</v>
      </c>
      <c r="C27" s="19">
        <v>180967.52900000001</v>
      </c>
      <c r="D27" s="19">
        <v>68026.027000000002</v>
      </c>
      <c r="E27" s="19">
        <v>4144.2629999999999</v>
      </c>
      <c r="F27" s="19">
        <v>4170.5420000000004</v>
      </c>
      <c r="G27" s="19">
        <v>1218.2090000000001</v>
      </c>
      <c r="H27" s="19">
        <v>10381.803000000009</v>
      </c>
      <c r="I27" s="19">
        <v>17684.661</v>
      </c>
      <c r="J27" s="19">
        <v>5169.01</v>
      </c>
      <c r="K27" s="19">
        <v>5926.5860000000002</v>
      </c>
      <c r="L27" s="19">
        <v>13426.264999999999</v>
      </c>
      <c r="M27" s="19">
        <v>10473.949000000001</v>
      </c>
      <c r="N27" s="19">
        <v>6491.0990000000002</v>
      </c>
      <c r="O27" s="19">
        <v>246.65999999999804</v>
      </c>
      <c r="P27" s="19">
        <v>175.24299999999999</v>
      </c>
      <c r="Q27" s="19">
        <v>16735.785</v>
      </c>
      <c r="R27" s="24">
        <v>8.11</v>
      </c>
      <c r="S27" s="9"/>
      <c r="T27" s="9"/>
      <c r="W27" s="19"/>
      <c r="X27" s="19"/>
      <c r="Y27" s="23"/>
    </row>
    <row r="28" spans="1:25">
      <c r="A28" s="20">
        <v>86</v>
      </c>
      <c r="B28" s="21" t="s">
        <v>24</v>
      </c>
      <c r="C28" s="19">
        <v>148249.78899999999</v>
      </c>
      <c r="D28" s="19">
        <v>53704.13</v>
      </c>
      <c r="E28" s="19">
        <v>4350.53</v>
      </c>
      <c r="F28" s="19">
        <v>3793.6660000000002</v>
      </c>
      <c r="G28" s="19">
        <v>2955.0430000000001</v>
      </c>
      <c r="H28" s="19">
        <v>9136.5170000000016</v>
      </c>
      <c r="I28" s="19">
        <v>14801.050999999999</v>
      </c>
      <c r="J28" s="19">
        <v>6566.7709999999997</v>
      </c>
      <c r="K28" s="19">
        <v>5000.5219999999999</v>
      </c>
      <c r="L28" s="19">
        <v>12685.572</v>
      </c>
      <c r="M28" s="19">
        <v>8890.7990000000009</v>
      </c>
      <c r="N28" s="19">
        <v>6120.1220000000003</v>
      </c>
      <c r="O28" s="19">
        <v>224.95100000000184</v>
      </c>
      <c r="P28" s="19">
        <v>149.51900000000001</v>
      </c>
      <c r="Q28" s="19">
        <v>14641.677</v>
      </c>
      <c r="R28" s="24">
        <v>8.86</v>
      </c>
      <c r="S28" s="9"/>
      <c r="T28" s="9"/>
      <c r="W28" s="19"/>
      <c r="X28" s="19"/>
      <c r="Y28" s="23"/>
    </row>
    <row r="29" spans="1:25">
      <c r="A29" s="20">
        <v>111</v>
      </c>
      <c r="B29" s="21" t="s">
        <v>25</v>
      </c>
      <c r="C29" s="19">
        <v>251898.04500000001</v>
      </c>
      <c r="D29" s="19">
        <v>178731.41200000001</v>
      </c>
      <c r="E29" s="19">
        <v>13561.695</v>
      </c>
      <c r="F29" s="19">
        <v>6807.0559999999996</v>
      </c>
      <c r="G29" s="19">
        <v>678.37199999999996</v>
      </c>
      <c r="H29" s="19">
        <v>17160.040999999961</v>
      </c>
      <c r="I29" s="19">
        <v>24767.417000000001</v>
      </c>
      <c r="J29" s="19">
        <v>7000.116</v>
      </c>
      <c r="K29" s="19">
        <v>8647.9860000000008</v>
      </c>
      <c r="L29" s="19">
        <v>40989.633000000002</v>
      </c>
      <c r="M29" s="19">
        <v>17475.058000000001</v>
      </c>
      <c r="N29" s="19">
        <v>17762.662</v>
      </c>
      <c r="O29" s="19">
        <v>563.87900000000081</v>
      </c>
      <c r="P29" s="19">
        <v>318.803</v>
      </c>
      <c r="Q29" s="19">
        <v>27145.909</v>
      </c>
      <c r="R29" s="24">
        <v>7.8599999999999994</v>
      </c>
      <c r="S29" s="9"/>
      <c r="T29" s="9"/>
      <c r="W29" s="19"/>
      <c r="X29" s="19"/>
      <c r="Y29" s="23"/>
    </row>
    <row r="30" spans="1:25">
      <c r="A30" s="20">
        <v>90</v>
      </c>
      <c r="B30" s="21" t="s">
        <v>26</v>
      </c>
      <c r="C30" s="19">
        <v>32865.29</v>
      </c>
      <c r="D30" s="19">
        <v>30740.7</v>
      </c>
      <c r="E30" s="19">
        <v>2438.2759999999998</v>
      </c>
      <c r="F30" s="19">
        <v>1148.0709999999999</v>
      </c>
      <c r="G30" s="19">
        <v>321.31099999999998</v>
      </c>
      <c r="H30" s="19">
        <v>3009.5029999999965</v>
      </c>
      <c r="I30" s="19">
        <v>3258.16</v>
      </c>
      <c r="J30" s="19">
        <v>1427.827</v>
      </c>
      <c r="K30" s="19">
        <v>1378.68</v>
      </c>
      <c r="L30" s="19">
        <v>9084.3009999999995</v>
      </c>
      <c r="M30" s="19">
        <v>2746.681</v>
      </c>
      <c r="N30" s="19">
        <v>3698.7779999999998</v>
      </c>
      <c r="O30" s="19">
        <v>53.78899999999976</v>
      </c>
      <c r="P30" s="19">
        <v>57.597000000000001</v>
      </c>
      <c r="Q30" s="19">
        <v>4213.893</v>
      </c>
      <c r="R30" s="24">
        <v>8.86</v>
      </c>
      <c r="S30" s="9"/>
      <c r="T30" s="9"/>
      <c r="W30" s="19"/>
      <c r="X30" s="19"/>
      <c r="Y30" s="23"/>
    </row>
    <row r="31" spans="1:25">
      <c r="A31" s="20">
        <v>91</v>
      </c>
      <c r="B31" s="21" t="s">
        <v>27</v>
      </c>
      <c r="C31" s="19">
        <v>16755324.398</v>
      </c>
      <c r="D31" s="19">
        <v>4242015.9730000002</v>
      </c>
      <c r="E31" s="19">
        <v>515279.20600000001</v>
      </c>
      <c r="F31" s="19">
        <v>360441.35700000002</v>
      </c>
      <c r="G31" s="19">
        <v>2266.87</v>
      </c>
      <c r="H31" s="19">
        <v>805024.06099999801</v>
      </c>
      <c r="I31" s="19">
        <v>1604582.277</v>
      </c>
      <c r="J31" s="19">
        <v>59198.968999999997</v>
      </c>
      <c r="K31" s="19">
        <v>436597.59899999999</v>
      </c>
      <c r="L31" s="19">
        <v>583766.40300000005</v>
      </c>
      <c r="M31" s="19">
        <v>746864.5</v>
      </c>
      <c r="N31" s="19">
        <v>462938.59299999999</v>
      </c>
      <c r="O31" s="19">
        <v>34667.169999999809</v>
      </c>
      <c r="P31" s="19">
        <v>14780.237999999999</v>
      </c>
      <c r="Q31" s="19">
        <v>985458.26100000006</v>
      </c>
      <c r="R31" s="24">
        <v>5.3599999999999994</v>
      </c>
      <c r="S31" s="9"/>
      <c r="T31" s="9"/>
      <c r="W31" s="19"/>
      <c r="X31" s="19"/>
      <c r="Y31" s="23"/>
    </row>
    <row r="32" spans="1:25">
      <c r="A32" s="20">
        <v>97</v>
      </c>
      <c r="B32" s="25" t="s">
        <v>28</v>
      </c>
      <c r="C32" s="19">
        <v>25733.805</v>
      </c>
      <c r="D32" s="19">
        <v>20800.580999999998</v>
      </c>
      <c r="E32" s="19">
        <v>1300.366</v>
      </c>
      <c r="F32" s="19">
        <v>805.82</v>
      </c>
      <c r="G32" s="19">
        <v>377.53100000000001</v>
      </c>
      <c r="H32" s="19">
        <v>2699.6729999999993</v>
      </c>
      <c r="I32" s="19">
        <v>2544.8009999999999</v>
      </c>
      <c r="J32" s="19">
        <v>1250.0319999999999</v>
      </c>
      <c r="K32" s="19">
        <v>928.779</v>
      </c>
      <c r="L32" s="19">
        <v>5802.6679999999997</v>
      </c>
      <c r="M32" s="19">
        <v>1989.5540000000001</v>
      </c>
      <c r="N32" s="19">
        <v>2555.9560000000001</v>
      </c>
      <c r="O32" s="19">
        <v>16.033000000001266</v>
      </c>
      <c r="P32" s="19">
        <v>40.801000000000002</v>
      </c>
      <c r="Q32" s="19">
        <v>2629.616</v>
      </c>
      <c r="R32" s="24">
        <v>7.3599999999999994</v>
      </c>
      <c r="S32" s="9"/>
      <c r="T32" s="9"/>
      <c r="W32" s="19"/>
      <c r="X32" s="19"/>
      <c r="Y32" s="23"/>
    </row>
    <row r="33" spans="1:25">
      <c r="A33" s="20">
        <v>98</v>
      </c>
      <c r="B33" s="21" t="s">
        <v>29</v>
      </c>
      <c r="C33" s="19">
        <v>412018.26</v>
      </c>
      <c r="D33" s="19">
        <v>168967.22899999999</v>
      </c>
      <c r="E33" s="19">
        <v>12146.98</v>
      </c>
      <c r="F33" s="19">
        <v>10646.047</v>
      </c>
      <c r="G33" s="19">
        <v>4442.1459999999997</v>
      </c>
      <c r="H33" s="19">
        <v>28264.694999999963</v>
      </c>
      <c r="I33" s="19">
        <v>40348.387000000002</v>
      </c>
      <c r="J33" s="19">
        <v>10431.829</v>
      </c>
      <c r="K33" s="19">
        <v>13120.264999999999</v>
      </c>
      <c r="L33" s="19">
        <v>36707.072</v>
      </c>
      <c r="M33" s="19">
        <v>23776.775000000001</v>
      </c>
      <c r="N33" s="19">
        <v>17704.562999999998</v>
      </c>
      <c r="O33" s="19">
        <v>466.95100000000457</v>
      </c>
      <c r="P33" s="19">
        <v>402.86399999999998</v>
      </c>
      <c r="Q33" s="19">
        <v>40702.813999999998</v>
      </c>
      <c r="R33" s="24">
        <v>8.36</v>
      </c>
      <c r="S33" s="9"/>
      <c r="T33" s="9"/>
      <c r="W33" s="19"/>
      <c r="X33" s="19"/>
      <c r="Y33" s="23"/>
    </row>
    <row r="34" spans="1:25">
      <c r="A34" s="20">
        <v>102</v>
      </c>
      <c r="B34" s="21" t="s">
        <v>30</v>
      </c>
      <c r="C34" s="19">
        <v>141254.68100000001</v>
      </c>
      <c r="D34" s="19">
        <v>73976.481</v>
      </c>
      <c r="E34" s="19">
        <v>5201.5420000000004</v>
      </c>
      <c r="F34" s="19">
        <v>4552.0330000000004</v>
      </c>
      <c r="G34" s="19">
        <v>4624.2700000000004</v>
      </c>
      <c r="H34" s="19">
        <v>12317.441999999981</v>
      </c>
      <c r="I34" s="19">
        <v>14151.460999999999</v>
      </c>
      <c r="J34" s="19">
        <v>5280.9430000000002</v>
      </c>
      <c r="K34" s="19">
        <v>5230.8410000000003</v>
      </c>
      <c r="L34" s="19">
        <v>20426.309000000001</v>
      </c>
      <c r="M34" s="19">
        <v>11213.281000000001</v>
      </c>
      <c r="N34" s="19">
        <v>9830.7080000000005</v>
      </c>
      <c r="O34" s="19">
        <v>197.58000000000902</v>
      </c>
      <c r="P34" s="19">
        <v>233.155</v>
      </c>
      <c r="Q34" s="19">
        <v>14365.464</v>
      </c>
      <c r="R34" s="24">
        <v>8.36</v>
      </c>
      <c r="S34" s="9"/>
      <c r="T34" s="9"/>
      <c r="W34" s="19"/>
      <c r="X34" s="19"/>
      <c r="Y34" s="23"/>
    </row>
    <row r="35" spans="1:25">
      <c r="A35" s="20">
        <v>103</v>
      </c>
      <c r="B35" s="21" t="s">
        <v>31</v>
      </c>
      <c r="C35" s="19">
        <v>29685.156999999999</v>
      </c>
      <c r="D35" s="19">
        <v>16603.362000000001</v>
      </c>
      <c r="E35" s="19">
        <v>1581.2929999999999</v>
      </c>
      <c r="F35" s="19">
        <v>883.37</v>
      </c>
      <c r="G35" s="19">
        <v>1491.663</v>
      </c>
      <c r="H35" s="19">
        <v>2664.5910000000017</v>
      </c>
      <c r="I35" s="19">
        <v>2962.511</v>
      </c>
      <c r="J35" s="19">
        <v>1560.9690000000001</v>
      </c>
      <c r="K35" s="19">
        <v>1219.847</v>
      </c>
      <c r="L35" s="19">
        <v>4702.3320000000003</v>
      </c>
      <c r="M35" s="19">
        <v>2465.6790000000001</v>
      </c>
      <c r="N35" s="19">
        <v>2234.3490000000002</v>
      </c>
      <c r="O35" s="19">
        <v>52.373999999999796</v>
      </c>
      <c r="P35" s="19">
        <v>60.94</v>
      </c>
      <c r="Q35" s="19">
        <v>3439.5659999999998</v>
      </c>
      <c r="R35" s="24">
        <v>9.36</v>
      </c>
      <c r="S35" s="9"/>
      <c r="T35" s="9"/>
      <c r="W35" s="19"/>
      <c r="X35" s="19"/>
      <c r="Y35" s="23"/>
    </row>
    <row r="36" spans="1:25">
      <c r="A36" s="20">
        <v>105</v>
      </c>
      <c r="B36" s="21" t="s">
        <v>32</v>
      </c>
      <c r="C36" s="19">
        <v>22807.753000000001</v>
      </c>
      <c r="D36" s="19">
        <v>21129.458999999999</v>
      </c>
      <c r="E36" s="19">
        <v>1606.27</v>
      </c>
      <c r="F36" s="19">
        <v>743.92</v>
      </c>
      <c r="G36" s="19">
        <v>307.57499999999999</v>
      </c>
      <c r="H36" s="19">
        <v>1862.1379999999983</v>
      </c>
      <c r="I36" s="19">
        <v>2316.1779999999999</v>
      </c>
      <c r="J36" s="19">
        <v>1052.221</v>
      </c>
      <c r="K36" s="19">
        <v>985.61599999999999</v>
      </c>
      <c r="L36" s="19">
        <v>6977.2740000000003</v>
      </c>
      <c r="M36" s="19">
        <v>1804.096</v>
      </c>
      <c r="N36" s="19">
        <v>2656.7890000000002</v>
      </c>
      <c r="O36" s="19">
        <v>51.434000000000196</v>
      </c>
      <c r="P36" s="19">
        <v>32.892000000000003</v>
      </c>
      <c r="Q36" s="19">
        <v>2908.7139999999999</v>
      </c>
      <c r="R36" s="24">
        <v>9.11</v>
      </c>
      <c r="S36" s="9"/>
      <c r="T36" s="9"/>
      <c r="W36" s="19"/>
      <c r="X36" s="19"/>
      <c r="Y36" s="23"/>
    </row>
    <row r="37" spans="1:25">
      <c r="A37" s="20">
        <v>106</v>
      </c>
      <c r="B37" s="21" t="s">
        <v>33</v>
      </c>
      <c r="C37" s="19">
        <v>983233.81599999999</v>
      </c>
      <c r="D37" s="19">
        <v>344070.10399999999</v>
      </c>
      <c r="E37" s="19">
        <v>31158.084999999999</v>
      </c>
      <c r="F37" s="19">
        <v>21717.73</v>
      </c>
      <c r="G37" s="19">
        <v>1708.28</v>
      </c>
      <c r="H37" s="19">
        <v>39920.198000000004</v>
      </c>
      <c r="I37" s="19">
        <v>96844.418999999994</v>
      </c>
      <c r="J37" s="19">
        <v>22654.239000000001</v>
      </c>
      <c r="K37" s="19">
        <v>28344.773000000001</v>
      </c>
      <c r="L37" s="19">
        <v>63080.21</v>
      </c>
      <c r="M37" s="19">
        <v>50738.631000000001</v>
      </c>
      <c r="N37" s="19">
        <v>34477.364000000001</v>
      </c>
      <c r="O37" s="19">
        <v>1356.5670000000027</v>
      </c>
      <c r="P37" s="19">
        <v>900.16800000000001</v>
      </c>
      <c r="Q37" s="19">
        <v>84377.259000000005</v>
      </c>
      <c r="R37" s="24">
        <v>7.6099999999999994</v>
      </c>
      <c r="S37" s="9"/>
      <c r="T37" s="9"/>
      <c r="W37" s="19"/>
      <c r="X37" s="19"/>
      <c r="Y37" s="23"/>
    </row>
    <row r="38" spans="1:25">
      <c r="A38" s="20">
        <v>108</v>
      </c>
      <c r="B38" s="21" t="s">
        <v>34</v>
      </c>
      <c r="C38" s="19">
        <v>171196.033</v>
      </c>
      <c r="D38" s="19">
        <v>71295.413</v>
      </c>
      <c r="E38" s="19">
        <v>5792.3149999999996</v>
      </c>
      <c r="F38" s="19">
        <v>5078.8159999999998</v>
      </c>
      <c r="G38" s="19">
        <v>2593.8530000000001</v>
      </c>
      <c r="H38" s="19">
        <v>9756.63400000002</v>
      </c>
      <c r="I38" s="19">
        <v>17073.294999999998</v>
      </c>
      <c r="J38" s="19">
        <v>7756.473</v>
      </c>
      <c r="K38" s="19">
        <v>5803.0339999999997</v>
      </c>
      <c r="L38" s="19">
        <v>17314.550999999999</v>
      </c>
      <c r="M38" s="19">
        <v>11030.643</v>
      </c>
      <c r="N38" s="19">
        <v>8523.2929999999997</v>
      </c>
      <c r="O38" s="19">
        <v>256.18400000000292</v>
      </c>
      <c r="P38" s="19">
        <v>215.345</v>
      </c>
      <c r="Q38" s="19">
        <v>18218.722000000002</v>
      </c>
      <c r="R38" s="24">
        <v>9.360000000000003</v>
      </c>
      <c r="S38" s="9"/>
      <c r="T38" s="9"/>
      <c r="W38" s="19"/>
      <c r="X38" s="19"/>
      <c r="Y38" s="23"/>
    </row>
    <row r="39" spans="1:25">
      <c r="A39" s="20">
        <v>109</v>
      </c>
      <c r="B39" s="21" t="s">
        <v>35</v>
      </c>
      <c r="C39" s="19">
        <v>1219463.6140000001</v>
      </c>
      <c r="D39" s="19">
        <v>538798.52800000005</v>
      </c>
      <c r="E39" s="19">
        <v>44858.493000000002</v>
      </c>
      <c r="F39" s="19">
        <v>33209.650999999998</v>
      </c>
      <c r="G39" s="19">
        <v>6628.1679999999997</v>
      </c>
      <c r="H39" s="19">
        <v>69216.44399999993</v>
      </c>
      <c r="I39" s="19">
        <v>120398.057</v>
      </c>
      <c r="J39" s="19">
        <v>29840.164000000001</v>
      </c>
      <c r="K39" s="19">
        <v>39308.337</v>
      </c>
      <c r="L39" s="19">
        <v>107808.022</v>
      </c>
      <c r="M39" s="19">
        <v>72931.509999999995</v>
      </c>
      <c r="N39" s="19">
        <v>56429.533000000003</v>
      </c>
      <c r="O39" s="19">
        <v>2267.2950000000201</v>
      </c>
      <c r="P39" s="19">
        <v>1510.6790000000001</v>
      </c>
      <c r="Q39" s="19">
        <v>121980.027</v>
      </c>
      <c r="R39" s="24">
        <v>8.36</v>
      </c>
      <c r="S39" s="9"/>
      <c r="T39" s="9"/>
      <c r="W39" s="19"/>
      <c r="X39" s="19"/>
      <c r="Y39" s="23"/>
    </row>
    <row r="40" spans="1:25">
      <c r="A40" s="20">
        <v>139</v>
      </c>
      <c r="B40" s="21" t="s">
        <v>36</v>
      </c>
      <c r="C40" s="19">
        <v>151692.473</v>
      </c>
      <c r="D40" s="19">
        <v>58948.41</v>
      </c>
      <c r="E40" s="19">
        <v>8009.1220000000003</v>
      </c>
      <c r="F40" s="19">
        <v>5728.37</v>
      </c>
      <c r="G40" s="19">
        <v>938.76800000000003</v>
      </c>
      <c r="H40" s="19">
        <v>10668.286999999993</v>
      </c>
      <c r="I40" s="19">
        <v>14942.052</v>
      </c>
      <c r="J40" s="19">
        <v>7067.6679999999997</v>
      </c>
      <c r="K40" s="19">
        <v>5942.7879999999996</v>
      </c>
      <c r="L40" s="19">
        <v>16540.219000000001</v>
      </c>
      <c r="M40" s="19">
        <v>10007.915999999999</v>
      </c>
      <c r="N40" s="19">
        <v>7962.8829999999998</v>
      </c>
      <c r="O40" s="19">
        <v>247.15400000000591</v>
      </c>
      <c r="P40" s="19">
        <v>170.911</v>
      </c>
      <c r="Q40" s="19">
        <v>15067.669</v>
      </c>
      <c r="R40" s="24">
        <v>8.86</v>
      </c>
      <c r="S40" s="9"/>
      <c r="T40" s="9"/>
      <c r="W40" s="19"/>
      <c r="X40" s="19"/>
      <c r="Y40" s="23"/>
    </row>
    <row r="41" spans="1:25">
      <c r="A41" s="20">
        <v>140</v>
      </c>
      <c r="B41" s="21" t="s">
        <v>37</v>
      </c>
      <c r="C41" s="19">
        <v>310745.78700000001</v>
      </c>
      <c r="D41" s="19">
        <v>159067.962</v>
      </c>
      <c r="E41" s="19">
        <v>15059.93</v>
      </c>
      <c r="F41" s="19">
        <v>10531.491</v>
      </c>
      <c r="G41" s="19">
        <v>2984.3939999999998</v>
      </c>
      <c r="H41" s="19">
        <v>18738.468999999983</v>
      </c>
      <c r="I41" s="19">
        <v>30702.757000000001</v>
      </c>
      <c r="J41" s="19">
        <v>6704.2950000000001</v>
      </c>
      <c r="K41" s="19">
        <v>11004.732</v>
      </c>
      <c r="L41" s="19">
        <v>41779.279000000002</v>
      </c>
      <c r="M41" s="19">
        <v>22099.936000000002</v>
      </c>
      <c r="N41" s="19">
        <v>19344.921999999999</v>
      </c>
      <c r="O41" s="19">
        <v>517.04199999998673</v>
      </c>
      <c r="P41" s="19">
        <v>357.50700000000001</v>
      </c>
      <c r="Q41" s="19">
        <v>29743.333999999999</v>
      </c>
      <c r="R41" s="24">
        <v>7.8599999999999994</v>
      </c>
      <c r="S41" s="9"/>
      <c r="T41" s="9"/>
      <c r="W41" s="19"/>
      <c r="X41" s="19"/>
      <c r="Y41" s="23"/>
    </row>
    <row r="42" spans="1:25">
      <c r="A42" s="20">
        <v>142</v>
      </c>
      <c r="B42" s="21" t="s">
        <v>38</v>
      </c>
      <c r="C42" s="19">
        <v>91737.793000000005</v>
      </c>
      <c r="D42" s="19">
        <v>55053.77</v>
      </c>
      <c r="E42" s="19">
        <v>3822.5740000000001</v>
      </c>
      <c r="F42" s="19">
        <v>3153.2429999999999</v>
      </c>
      <c r="G42" s="19">
        <v>3012.7939999999999</v>
      </c>
      <c r="H42" s="19">
        <v>5979.1819999999971</v>
      </c>
      <c r="I42" s="19">
        <v>9214.0310000000009</v>
      </c>
      <c r="J42" s="19">
        <v>3862.0390000000002</v>
      </c>
      <c r="K42" s="19">
        <v>3157.203</v>
      </c>
      <c r="L42" s="19">
        <v>14394.513999999999</v>
      </c>
      <c r="M42" s="19">
        <v>6503.0150000000003</v>
      </c>
      <c r="N42" s="19">
        <v>6435.6679999999997</v>
      </c>
      <c r="O42" s="19">
        <v>126.43800000000283</v>
      </c>
      <c r="P42" s="19">
        <v>139.46</v>
      </c>
      <c r="Q42" s="19">
        <v>10051.575000000001</v>
      </c>
      <c r="R42" s="24">
        <v>8.6099999999999959</v>
      </c>
      <c r="S42" s="9"/>
      <c r="T42" s="9"/>
      <c r="W42" s="19"/>
      <c r="X42" s="19"/>
      <c r="Y42" s="23"/>
    </row>
    <row r="43" spans="1:25">
      <c r="A43" s="20">
        <v>143</v>
      </c>
      <c r="B43" s="21" t="s">
        <v>39</v>
      </c>
      <c r="C43" s="19">
        <v>88327.747000000003</v>
      </c>
      <c r="D43" s="19">
        <v>58294.203999999998</v>
      </c>
      <c r="E43" s="19">
        <v>3693.2069999999999</v>
      </c>
      <c r="F43" s="19">
        <v>3286.6759999999999</v>
      </c>
      <c r="G43" s="19">
        <v>1935.943</v>
      </c>
      <c r="H43" s="19">
        <v>7924.2859999999937</v>
      </c>
      <c r="I43" s="19">
        <v>8920.3150000000005</v>
      </c>
      <c r="J43" s="19">
        <v>4150.9989999999998</v>
      </c>
      <c r="K43" s="19">
        <v>3393.3150000000001</v>
      </c>
      <c r="L43" s="19">
        <v>14967.287</v>
      </c>
      <c r="M43" s="19">
        <v>6826.8360000000002</v>
      </c>
      <c r="N43" s="19">
        <v>6857.4380000000001</v>
      </c>
      <c r="O43" s="19">
        <v>236.04599999998845</v>
      </c>
      <c r="P43" s="19">
        <v>148.94200000000001</v>
      </c>
      <c r="Q43" s="19">
        <v>10838.945</v>
      </c>
      <c r="R43" s="24">
        <v>9.36</v>
      </c>
      <c r="S43" s="9"/>
      <c r="T43" s="9"/>
      <c r="W43" s="19"/>
      <c r="X43" s="19"/>
      <c r="Y43" s="23"/>
    </row>
    <row r="44" spans="1:25">
      <c r="A44" s="20">
        <v>145</v>
      </c>
      <c r="B44" s="21" t="s">
        <v>40</v>
      </c>
      <c r="C44" s="19">
        <v>206882.209</v>
      </c>
      <c r="D44" s="19">
        <v>72273.437000000005</v>
      </c>
      <c r="E44" s="19">
        <v>5367.1419999999998</v>
      </c>
      <c r="F44" s="19">
        <v>6682.0839999999998</v>
      </c>
      <c r="G44" s="19">
        <v>6403.8379999999997</v>
      </c>
      <c r="H44" s="19">
        <v>15030.093000000008</v>
      </c>
      <c r="I44" s="19">
        <v>20591.338</v>
      </c>
      <c r="J44" s="19">
        <v>7826.0439999999999</v>
      </c>
      <c r="K44" s="19">
        <v>7329.7049999999999</v>
      </c>
      <c r="L44" s="19">
        <v>19109.286</v>
      </c>
      <c r="M44" s="19">
        <v>14534.665000000001</v>
      </c>
      <c r="N44" s="19">
        <v>9781.982</v>
      </c>
      <c r="O44" s="19">
        <v>271.40500000000247</v>
      </c>
      <c r="P44" s="19">
        <v>241.14</v>
      </c>
      <c r="Q44" s="19">
        <v>19142.415000000001</v>
      </c>
      <c r="R44" s="24">
        <v>8.36</v>
      </c>
      <c r="S44" s="9"/>
      <c r="T44" s="9"/>
      <c r="W44" s="19"/>
      <c r="X44" s="19"/>
      <c r="Y44" s="23"/>
    </row>
    <row r="45" spans="1:25">
      <c r="A45" s="20">
        <v>146</v>
      </c>
      <c r="B45" s="21" t="s">
        <v>41</v>
      </c>
      <c r="C45" s="19">
        <v>45650.906999999999</v>
      </c>
      <c r="D45" s="19">
        <v>47252.74</v>
      </c>
      <c r="E45" s="19">
        <v>3627.7570000000001</v>
      </c>
      <c r="F45" s="19">
        <v>1566.4390000000001</v>
      </c>
      <c r="G45" s="19">
        <v>421.45100000000002</v>
      </c>
      <c r="H45" s="19">
        <v>5780.0520000000079</v>
      </c>
      <c r="I45" s="19">
        <v>4629.3450000000003</v>
      </c>
      <c r="J45" s="19">
        <v>1885.1179999999999</v>
      </c>
      <c r="K45" s="19">
        <v>2570.3000000000002</v>
      </c>
      <c r="L45" s="19">
        <v>14539.356</v>
      </c>
      <c r="M45" s="19">
        <v>3815.4639999999999</v>
      </c>
      <c r="N45" s="19">
        <v>5507.8689999999997</v>
      </c>
      <c r="O45" s="19">
        <v>102.69099999999798</v>
      </c>
      <c r="P45" s="19">
        <v>67.643000000000001</v>
      </c>
      <c r="Q45" s="19">
        <v>5846.549</v>
      </c>
      <c r="R45" s="24">
        <v>8.36</v>
      </c>
      <c r="S45" s="9"/>
      <c r="T45" s="9"/>
      <c r="W45" s="19"/>
      <c r="X45" s="19"/>
      <c r="Y45" s="23"/>
    </row>
    <row r="46" spans="1:25">
      <c r="A46" s="20">
        <v>153</v>
      </c>
      <c r="B46" s="21" t="s">
        <v>42</v>
      </c>
      <c r="C46" s="19">
        <v>390208.32299999997</v>
      </c>
      <c r="D46" s="19">
        <v>235322.53599999999</v>
      </c>
      <c r="E46" s="19">
        <v>24545.508000000002</v>
      </c>
      <c r="F46" s="19">
        <v>8699.8639999999996</v>
      </c>
      <c r="G46" s="19">
        <v>404.29399999999998</v>
      </c>
      <c r="H46" s="19">
        <v>17589.122000000025</v>
      </c>
      <c r="I46" s="19">
        <v>39468.758000000002</v>
      </c>
      <c r="J46" s="19">
        <v>7553.36</v>
      </c>
      <c r="K46" s="19">
        <v>13121.858</v>
      </c>
      <c r="L46" s="19">
        <v>49775.909</v>
      </c>
      <c r="M46" s="19">
        <v>24026.205000000002</v>
      </c>
      <c r="N46" s="19">
        <v>21783.884999999998</v>
      </c>
      <c r="O46" s="19">
        <v>720.61100000001534</v>
      </c>
      <c r="P46" s="19">
        <v>374.60599999999999</v>
      </c>
      <c r="Q46" s="19">
        <v>37729.93</v>
      </c>
      <c r="R46" s="24">
        <v>7.3599999999999994</v>
      </c>
      <c r="S46" s="9"/>
      <c r="T46" s="9"/>
      <c r="W46" s="19"/>
      <c r="X46" s="19"/>
      <c r="Y46" s="23"/>
    </row>
    <row r="47" spans="1:25">
      <c r="A47" s="20">
        <v>148</v>
      </c>
      <c r="B47" s="21" t="s">
        <v>43</v>
      </c>
      <c r="C47" s="19">
        <v>121825.62300000001</v>
      </c>
      <c r="D47" s="19">
        <v>53989.423000000003</v>
      </c>
      <c r="E47" s="19">
        <v>5867.2020000000002</v>
      </c>
      <c r="F47" s="19">
        <v>3524.5709999999999</v>
      </c>
      <c r="G47" s="19">
        <v>405.35700000000003</v>
      </c>
      <c r="H47" s="19">
        <v>11574.562000000002</v>
      </c>
      <c r="I47" s="19">
        <v>11990.383</v>
      </c>
      <c r="J47" s="19">
        <v>3043.5230000000001</v>
      </c>
      <c r="K47" s="19">
        <v>4448.5469999999996</v>
      </c>
      <c r="L47" s="19">
        <v>12690.262000000001</v>
      </c>
      <c r="M47" s="19">
        <v>8828.0589999999993</v>
      </c>
      <c r="N47" s="19">
        <v>6274.7780000000002</v>
      </c>
      <c r="O47" s="19">
        <v>226.28999999999542</v>
      </c>
      <c r="P47" s="19">
        <v>139.70099999999999</v>
      </c>
      <c r="Q47" s="19">
        <v>9279.3880000000008</v>
      </c>
      <c r="R47" s="24">
        <v>6.3599999999999994</v>
      </c>
      <c r="S47" s="9"/>
      <c r="T47" s="9"/>
      <c r="W47" s="19"/>
      <c r="X47" s="19"/>
      <c r="Y47" s="23"/>
    </row>
    <row r="48" spans="1:25">
      <c r="A48" s="20">
        <v>149</v>
      </c>
      <c r="B48" s="21" t="s">
        <v>44</v>
      </c>
      <c r="C48" s="19">
        <v>108832.24800000001</v>
      </c>
      <c r="D48" s="19">
        <v>44230.177000000003</v>
      </c>
      <c r="E48" s="19">
        <v>2184.3440000000001</v>
      </c>
      <c r="F48" s="19">
        <v>2482.0709999999999</v>
      </c>
      <c r="G48" s="19">
        <v>1322.076</v>
      </c>
      <c r="H48" s="19">
        <v>8263.4229999999952</v>
      </c>
      <c r="I48" s="19">
        <v>10761.339</v>
      </c>
      <c r="J48" s="19">
        <v>4817.6940000000004</v>
      </c>
      <c r="K48" s="19">
        <v>3189.6669999999999</v>
      </c>
      <c r="L48" s="19">
        <v>7643.6030000000001</v>
      </c>
      <c r="M48" s="19">
        <v>5885.0230000000001</v>
      </c>
      <c r="N48" s="19">
        <v>4131.9219999999996</v>
      </c>
      <c r="O48" s="19">
        <v>210.69400000000314</v>
      </c>
      <c r="P48" s="19">
        <v>127.191</v>
      </c>
      <c r="Q48" s="19">
        <v>10405.032999999999</v>
      </c>
      <c r="R48" s="24">
        <v>8.11</v>
      </c>
      <c r="S48" s="9"/>
      <c r="T48" s="9"/>
      <c r="W48" s="19"/>
      <c r="X48" s="19"/>
      <c r="Y48" s="23"/>
    </row>
    <row r="49" spans="1:25">
      <c r="A49" s="20">
        <v>151</v>
      </c>
      <c r="B49" s="21" t="s">
        <v>45</v>
      </c>
      <c r="C49" s="19">
        <v>23693.420999999998</v>
      </c>
      <c r="D49" s="19">
        <v>14247.141</v>
      </c>
      <c r="E49" s="19">
        <v>648.97699999999998</v>
      </c>
      <c r="F49" s="19">
        <v>651.16099999999994</v>
      </c>
      <c r="G49" s="19">
        <v>1756.434</v>
      </c>
      <c r="H49" s="19">
        <v>2681.1739999999991</v>
      </c>
      <c r="I49" s="19">
        <v>2381.0390000000002</v>
      </c>
      <c r="J49" s="19">
        <v>1012.649</v>
      </c>
      <c r="K49" s="19">
        <v>834.50199999999995</v>
      </c>
      <c r="L49" s="19">
        <v>5025.9629999999997</v>
      </c>
      <c r="M49" s="19">
        <v>2092.9879999999998</v>
      </c>
      <c r="N49" s="19">
        <v>2147.9949999999999</v>
      </c>
      <c r="O49" s="19">
        <v>33.391000000000076</v>
      </c>
      <c r="P49" s="19">
        <v>46.683999999999997</v>
      </c>
      <c r="Q49" s="19">
        <v>2894.473</v>
      </c>
      <c r="R49" s="24">
        <v>9.86</v>
      </c>
      <c r="S49" s="9"/>
      <c r="T49" s="9"/>
      <c r="W49" s="19"/>
      <c r="X49" s="19"/>
      <c r="Y49" s="23"/>
    </row>
    <row r="50" spans="1:25">
      <c r="A50" s="20">
        <v>152</v>
      </c>
      <c r="B50" s="26" t="s">
        <v>46</v>
      </c>
      <c r="C50" s="19">
        <v>66689.364000000001</v>
      </c>
      <c r="D50" s="19">
        <v>31464.492999999999</v>
      </c>
      <c r="E50" s="19">
        <v>1757.6969999999999</v>
      </c>
      <c r="F50" s="19">
        <v>1792.0319999999999</v>
      </c>
      <c r="G50" s="19">
        <v>3373.36</v>
      </c>
      <c r="H50" s="19">
        <v>5506.0140000000065</v>
      </c>
      <c r="I50" s="19">
        <v>6713.8519999999999</v>
      </c>
      <c r="J50" s="19">
        <v>3424.1819999999998</v>
      </c>
      <c r="K50" s="19">
        <v>2362.4070000000002</v>
      </c>
      <c r="L50" s="19">
        <v>8876.6939999999995</v>
      </c>
      <c r="M50" s="19">
        <v>4821.098</v>
      </c>
      <c r="N50" s="19">
        <v>4288.9219999999996</v>
      </c>
      <c r="O50" s="19">
        <v>66.947000000001026</v>
      </c>
      <c r="P50" s="19">
        <v>104.66</v>
      </c>
      <c r="Q50" s="19">
        <v>6935.9040000000005</v>
      </c>
      <c r="R50" s="24">
        <v>8.86</v>
      </c>
      <c r="S50" s="9"/>
      <c r="T50" s="9"/>
      <c r="W50" s="19"/>
      <c r="X50" s="19"/>
      <c r="Y50" s="23"/>
    </row>
    <row r="51" spans="1:25">
      <c r="A51" s="20">
        <v>165</v>
      </c>
      <c r="B51" s="21" t="s">
        <v>47</v>
      </c>
      <c r="C51" s="19">
        <v>299625.54300000001</v>
      </c>
      <c r="D51" s="19">
        <v>117338.05100000001</v>
      </c>
      <c r="E51" s="19">
        <v>9081.01</v>
      </c>
      <c r="F51" s="19">
        <v>8381.4240000000009</v>
      </c>
      <c r="G51" s="19">
        <v>3423.9940000000001</v>
      </c>
      <c r="H51" s="19">
        <v>14593.246999999958</v>
      </c>
      <c r="I51" s="19">
        <v>29673.032999999999</v>
      </c>
      <c r="J51" s="19">
        <v>11054.718000000001</v>
      </c>
      <c r="K51" s="19">
        <v>9636.2800000000007</v>
      </c>
      <c r="L51" s="19">
        <v>24944.606</v>
      </c>
      <c r="M51" s="19">
        <v>17884.725999999999</v>
      </c>
      <c r="N51" s="19">
        <v>12288.569</v>
      </c>
      <c r="O51" s="19">
        <v>371.28399999999965</v>
      </c>
      <c r="P51" s="19">
        <v>309.04000000000002</v>
      </c>
      <c r="Q51" s="19">
        <v>28537.243999999999</v>
      </c>
      <c r="R51" s="24">
        <v>8.36</v>
      </c>
      <c r="S51" s="9"/>
      <c r="T51" s="9"/>
      <c r="W51" s="19"/>
      <c r="X51" s="19"/>
      <c r="Y51" s="23"/>
    </row>
    <row r="52" spans="1:25">
      <c r="A52" s="20">
        <v>167</v>
      </c>
      <c r="B52" s="21" t="s">
        <v>48</v>
      </c>
      <c r="C52" s="19">
        <v>1236291.182</v>
      </c>
      <c r="D52" s="19">
        <v>497045.234</v>
      </c>
      <c r="E52" s="19">
        <v>67940.841</v>
      </c>
      <c r="F52" s="19">
        <v>50719.472000000002</v>
      </c>
      <c r="G52" s="19">
        <v>2553.9940000000001</v>
      </c>
      <c r="H52" s="19">
        <v>57187.529000000068</v>
      </c>
      <c r="I52" s="19">
        <v>122218.698</v>
      </c>
      <c r="J52" s="19">
        <v>21136.868999999999</v>
      </c>
      <c r="K52" s="19">
        <v>44768.091</v>
      </c>
      <c r="L52" s="19">
        <v>117703.44899999999</v>
      </c>
      <c r="M52" s="19">
        <v>89268.703999999998</v>
      </c>
      <c r="N52" s="19">
        <v>77109.657000000007</v>
      </c>
      <c r="O52" s="19">
        <v>5204.7640000000247</v>
      </c>
      <c r="P52" s="19">
        <v>2302.9769999999999</v>
      </c>
      <c r="Q52" s="19">
        <v>109951.76300000001</v>
      </c>
      <c r="R52" s="24">
        <v>7.8599999999999994</v>
      </c>
      <c r="S52" s="9"/>
      <c r="T52" s="9"/>
      <c r="W52" s="19"/>
      <c r="X52" s="19"/>
      <c r="Y52" s="23"/>
    </row>
    <row r="53" spans="1:25">
      <c r="A53" s="20">
        <v>169</v>
      </c>
      <c r="B53" s="21" t="s">
        <v>49</v>
      </c>
      <c r="C53" s="19">
        <v>80991.111999999994</v>
      </c>
      <c r="D53" s="19">
        <v>37971.211000000003</v>
      </c>
      <c r="E53" s="19">
        <v>2835.2620000000002</v>
      </c>
      <c r="F53" s="19">
        <v>2189.056</v>
      </c>
      <c r="G53" s="19">
        <v>1650.154</v>
      </c>
      <c r="H53" s="19">
        <v>5425.9300000000076</v>
      </c>
      <c r="I53" s="19">
        <v>8062.7449999999999</v>
      </c>
      <c r="J53" s="19">
        <v>2535.9160000000002</v>
      </c>
      <c r="K53" s="19">
        <v>3031.5940000000001</v>
      </c>
      <c r="L53" s="19">
        <v>9011.94</v>
      </c>
      <c r="M53" s="19">
        <v>5572.9780000000001</v>
      </c>
      <c r="N53" s="19">
        <v>4180.1080000000002</v>
      </c>
      <c r="O53" s="19">
        <v>122.29699999999957</v>
      </c>
      <c r="P53" s="19">
        <v>87.099000000000004</v>
      </c>
      <c r="Q53" s="19">
        <v>8336.893</v>
      </c>
      <c r="R53" s="24">
        <v>8.610000000000003</v>
      </c>
      <c r="S53" s="9"/>
      <c r="T53" s="9"/>
      <c r="W53" s="19"/>
      <c r="X53" s="19"/>
      <c r="Y53" s="23"/>
    </row>
    <row r="54" spans="1:25">
      <c r="A54" s="20">
        <v>171</v>
      </c>
      <c r="B54" s="21" t="s">
        <v>50</v>
      </c>
      <c r="C54" s="19">
        <v>69152.584000000003</v>
      </c>
      <c r="D54" s="19">
        <v>38306.629000000001</v>
      </c>
      <c r="E54" s="19">
        <v>2670.7910000000002</v>
      </c>
      <c r="F54" s="19">
        <v>2194.3130000000001</v>
      </c>
      <c r="G54" s="19">
        <v>1676.732</v>
      </c>
      <c r="H54" s="19">
        <v>4026.3730000000023</v>
      </c>
      <c r="I54" s="19">
        <v>6855.674</v>
      </c>
      <c r="J54" s="19">
        <v>2241.0140000000001</v>
      </c>
      <c r="K54" s="19">
        <v>2461.2939999999999</v>
      </c>
      <c r="L54" s="19">
        <v>10554.395</v>
      </c>
      <c r="M54" s="19">
        <v>4928.0039999999999</v>
      </c>
      <c r="N54" s="19">
        <v>4921.9669999999996</v>
      </c>
      <c r="O54" s="19">
        <v>88.536999999998443</v>
      </c>
      <c r="P54" s="19">
        <v>121.43300000000001</v>
      </c>
      <c r="Q54" s="19">
        <v>7244.8389999999999</v>
      </c>
      <c r="R54" s="24">
        <v>8.61</v>
      </c>
      <c r="S54" s="9"/>
      <c r="T54" s="9"/>
      <c r="W54" s="19"/>
      <c r="X54" s="19"/>
      <c r="Y54" s="23"/>
    </row>
    <row r="55" spans="1:25">
      <c r="A55" s="20">
        <v>172</v>
      </c>
      <c r="B55" s="25" t="s">
        <v>51</v>
      </c>
      <c r="C55" s="19">
        <v>47569.036999999997</v>
      </c>
      <c r="D55" s="19">
        <v>39032.57</v>
      </c>
      <c r="E55" s="19">
        <v>2832.0360000000001</v>
      </c>
      <c r="F55" s="19">
        <v>1367.691</v>
      </c>
      <c r="G55" s="19">
        <v>1155.9459999999999</v>
      </c>
      <c r="H55" s="19">
        <v>4943.4960000000019</v>
      </c>
      <c r="I55" s="19">
        <v>4768.9449999999997</v>
      </c>
      <c r="J55" s="19">
        <v>2077.473</v>
      </c>
      <c r="K55" s="19">
        <v>2051.7750000000001</v>
      </c>
      <c r="L55" s="19">
        <v>11751.294</v>
      </c>
      <c r="M55" s="19">
        <v>3923.5479999999998</v>
      </c>
      <c r="N55" s="19">
        <v>4958.1610000000001</v>
      </c>
      <c r="O55" s="19">
        <v>85.442999999996573</v>
      </c>
      <c r="P55" s="19">
        <v>90.631</v>
      </c>
      <c r="Q55" s="19">
        <v>5486.527</v>
      </c>
      <c r="R55" s="24">
        <v>8.36</v>
      </c>
      <c r="S55" s="9"/>
      <c r="T55" s="9"/>
      <c r="W55" s="19"/>
      <c r="X55" s="19"/>
      <c r="Y55" s="23"/>
    </row>
    <row r="56" spans="1:25">
      <c r="A56" s="20">
        <v>176</v>
      </c>
      <c r="B56" s="21" t="s">
        <v>52</v>
      </c>
      <c r="C56" s="19">
        <v>47160.957999999999</v>
      </c>
      <c r="D56" s="19">
        <v>39478.544000000002</v>
      </c>
      <c r="E56" s="19">
        <v>3818.4450000000002</v>
      </c>
      <c r="F56" s="19">
        <v>1369.231</v>
      </c>
      <c r="G56" s="19">
        <v>1579.75</v>
      </c>
      <c r="H56" s="19">
        <v>3397.3910000000033</v>
      </c>
      <c r="I56" s="19">
        <v>4783.8040000000001</v>
      </c>
      <c r="J56" s="19">
        <v>1688.508</v>
      </c>
      <c r="K56" s="19">
        <v>2041.3910000000001</v>
      </c>
      <c r="L56" s="19">
        <v>13190.725</v>
      </c>
      <c r="M56" s="19">
        <v>4144.03</v>
      </c>
      <c r="N56" s="19">
        <v>5413.2240000000002</v>
      </c>
      <c r="O56" s="19">
        <v>92.284999999998945</v>
      </c>
      <c r="P56" s="19">
        <v>86.471999999999994</v>
      </c>
      <c r="Q56" s="19">
        <v>5185.567</v>
      </c>
      <c r="R56" s="24">
        <v>8.11</v>
      </c>
      <c r="S56" s="9"/>
      <c r="T56" s="9"/>
      <c r="W56" s="19"/>
      <c r="X56" s="19"/>
      <c r="Y56" s="23"/>
    </row>
    <row r="57" spans="1:25">
      <c r="A57" s="20">
        <v>177</v>
      </c>
      <c r="B57" s="21" t="s">
        <v>53</v>
      </c>
      <c r="C57" s="19">
        <v>24742.088</v>
      </c>
      <c r="D57" s="19">
        <v>14226.294</v>
      </c>
      <c r="E57" s="19">
        <v>829.52200000000005</v>
      </c>
      <c r="F57" s="19">
        <v>857.71100000000001</v>
      </c>
      <c r="G57" s="19">
        <v>637.59100000000001</v>
      </c>
      <c r="H57" s="19">
        <v>1990.0589999999997</v>
      </c>
      <c r="I57" s="19">
        <v>2434.8090000000002</v>
      </c>
      <c r="J57" s="19">
        <v>1351.5419999999999</v>
      </c>
      <c r="K57" s="19">
        <v>890.14</v>
      </c>
      <c r="L57" s="19">
        <v>3966.2640000000001</v>
      </c>
      <c r="M57" s="19">
        <v>1876.6089999999999</v>
      </c>
      <c r="N57" s="19">
        <v>1867.1389999999999</v>
      </c>
      <c r="O57" s="19">
        <v>26.417000000001053</v>
      </c>
      <c r="P57" s="19">
        <v>44.128999999999998</v>
      </c>
      <c r="Q57" s="19">
        <v>2525.4180000000001</v>
      </c>
      <c r="R57" s="24">
        <v>8.36</v>
      </c>
      <c r="S57" s="9"/>
      <c r="T57" s="9"/>
      <c r="W57" s="19"/>
      <c r="X57" s="19"/>
      <c r="Y57" s="23"/>
    </row>
    <row r="58" spans="1:25">
      <c r="A58" s="20">
        <v>178</v>
      </c>
      <c r="B58" s="21" t="s">
        <v>54</v>
      </c>
      <c r="C58" s="19">
        <v>74020.096000000005</v>
      </c>
      <c r="D58" s="19">
        <v>50410.447999999997</v>
      </c>
      <c r="E58" s="19">
        <v>2769.0419999999999</v>
      </c>
      <c r="F58" s="19">
        <v>2083.576</v>
      </c>
      <c r="G58" s="19">
        <v>2354.4059999999999</v>
      </c>
      <c r="H58" s="19">
        <v>6092.1359999999977</v>
      </c>
      <c r="I58" s="19">
        <v>7416.1260000000002</v>
      </c>
      <c r="J58" s="19">
        <v>3232.181</v>
      </c>
      <c r="K58" s="19">
        <v>2792.663</v>
      </c>
      <c r="L58" s="19">
        <v>15677.329</v>
      </c>
      <c r="M58" s="19">
        <v>6122.9849999999997</v>
      </c>
      <c r="N58" s="19">
        <v>6856.2520000000004</v>
      </c>
      <c r="O58" s="19">
        <v>112.23700000000372</v>
      </c>
      <c r="P58" s="19">
        <v>133.637</v>
      </c>
      <c r="Q58" s="19">
        <v>7563.4219999999996</v>
      </c>
      <c r="R58" s="24">
        <v>8.11</v>
      </c>
      <c r="S58" s="9"/>
      <c r="T58" s="9"/>
      <c r="W58" s="19"/>
      <c r="X58" s="19"/>
      <c r="Y58" s="23"/>
    </row>
    <row r="59" spans="1:25">
      <c r="A59" s="20">
        <v>179</v>
      </c>
      <c r="B59" s="21" t="s">
        <v>55</v>
      </c>
      <c r="C59" s="19">
        <v>2651338.6159999999</v>
      </c>
      <c r="D59" s="19">
        <v>838502.90099999995</v>
      </c>
      <c r="E59" s="19">
        <v>126031.48</v>
      </c>
      <c r="F59" s="19">
        <v>95548.017000000007</v>
      </c>
      <c r="G59" s="19">
        <v>2190.2730000000001</v>
      </c>
      <c r="H59" s="19">
        <v>123805.93700000006</v>
      </c>
      <c r="I59" s="19">
        <v>262448.69099999999</v>
      </c>
      <c r="J59" s="19">
        <v>31127.524000000001</v>
      </c>
      <c r="K59" s="19">
        <v>86785.596000000005</v>
      </c>
      <c r="L59" s="19">
        <v>172866.66899999999</v>
      </c>
      <c r="M59" s="19">
        <v>168023.84400000001</v>
      </c>
      <c r="N59" s="19">
        <v>127245.817</v>
      </c>
      <c r="O59" s="19">
        <v>10041.053000000029</v>
      </c>
      <c r="P59" s="19">
        <v>4016.576</v>
      </c>
      <c r="Q59" s="19">
        <v>214382.473</v>
      </c>
      <c r="R59" s="24">
        <v>7.3599999999999994</v>
      </c>
      <c r="S59" s="9"/>
      <c r="T59" s="9"/>
      <c r="W59" s="19"/>
      <c r="X59" s="19"/>
      <c r="Y59" s="23"/>
    </row>
    <row r="60" spans="1:25">
      <c r="A60" s="20">
        <v>181</v>
      </c>
      <c r="B60" s="21" t="s">
        <v>56</v>
      </c>
      <c r="C60" s="19">
        <v>21959.701000000001</v>
      </c>
      <c r="D60" s="19">
        <v>12586.394</v>
      </c>
      <c r="E60" s="19">
        <v>811.31100000000004</v>
      </c>
      <c r="F60" s="19">
        <v>692</v>
      </c>
      <c r="G60" s="19">
        <v>1530.874</v>
      </c>
      <c r="H60" s="19">
        <v>1813.7490000000009</v>
      </c>
      <c r="I60" s="19">
        <v>2214.9290000000001</v>
      </c>
      <c r="J60" s="19">
        <v>1143.067</v>
      </c>
      <c r="K60" s="19">
        <v>789.72900000000004</v>
      </c>
      <c r="L60" s="19">
        <v>3894.6120000000001</v>
      </c>
      <c r="M60" s="19">
        <v>1878.5889999999999</v>
      </c>
      <c r="N60" s="19">
        <v>1827.9280000000001</v>
      </c>
      <c r="O60" s="19">
        <v>16.565999999999576</v>
      </c>
      <c r="P60" s="19">
        <v>34.085999999999999</v>
      </c>
      <c r="Q60" s="19">
        <v>2668.7849999999999</v>
      </c>
      <c r="R60" s="24">
        <v>9.86</v>
      </c>
      <c r="S60" s="9"/>
      <c r="T60" s="9"/>
      <c r="W60" s="19"/>
      <c r="X60" s="19"/>
      <c r="Y60" s="23"/>
    </row>
    <row r="61" spans="1:25">
      <c r="A61" s="20">
        <v>182</v>
      </c>
      <c r="B61" s="21" t="s">
        <v>57</v>
      </c>
      <c r="C61" s="19">
        <v>278251.37</v>
      </c>
      <c r="D61" s="19">
        <v>183329.00399999999</v>
      </c>
      <c r="E61" s="19">
        <v>16398.900000000001</v>
      </c>
      <c r="F61" s="19">
        <v>7738.5230000000001</v>
      </c>
      <c r="G61" s="19">
        <v>1594.825</v>
      </c>
      <c r="H61" s="19">
        <v>15155.43000000004</v>
      </c>
      <c r="I61" s="19">
        <v>27936.116999999998</v>
      </c>
      <c r="J61" s="19">
        <v>8477.8289999999997</v>
      </c>
      <c r="K61" s="19">
        <v>9531.8459999999995</v>
      </c>
      <c r="L61" s="19">
        <v>40824.154000000002</v>
      </c>
      <c r="M61" s="19">
        <v>18945.907999999999</v>
      </c>
      <c r="N61" s="19">
        <v>18140.685000000001</v>
      </c>
      <c r="O61" s="19">
        <v>439.21499999999651</v>
      </c>
      <c r="P61" s="19">
        <v>353.87799999999999</v>
      </c>
      <c r="Q61" s="19">
        <v>31101.137999999999</v>
      </c>
      <c r="R61" s="24">
        <v>8.36</v>
      </c>
      <c r="S61" s="9"/>
      <c r="T61" s="9"/>
      <c r="W61" s="19"/>
      <c r="X61" s="19"/>
      <c r="Y61" s="23"/>
    </row>
    <row r="62" spans="1:25">
      <c r="A62" s="20">
        <v>186</v>
      </c>
      <c r="B62" s="21" t="s">
        <v>58</v>
      </c>
      <c r="C62" s="19">
        <v>1032593.924</v>
      </c>
      <c r="D62" s="19">
        <v>305453.05099999998</v>
      </c>
      <c r="E62" s="19">
        <v>27340.469000000001</v>
      </c>
      <c r="F62" s="19">
        <v>24102.920999999998</v>
      </c>
      <c r="G62" s="19">
        <v>227.05600000000001</v>
      </c>
      <c r="H62" s="19">
        <v>41493.640000000014</v>
      </c>
      <c r="I62" s="19">
        <v>101156.739</v>
      </c>
      <c r="J62" s="19">
        <v>19083.008999999998</v>
      </c>
      <c r="K62" s="19">
        <v>28730.184000000001</v>
      </c>
      <c r="L62" s="19">
        <v>48215.112000000001</v>
      </c>
      <c r="M62" s="19">
        <v>50799.091</v>
      </c>
      <c r="N62" s="19">
        <v>29207.22</v>
      </c>
      <c r="O62" s="19">
        <v>1363.1089999999822</v>
      </c>
      <c r="P62" s="19">
        <v>884.399</v>
      </c>
      <c r="Q62" s="19">
        <v>86576.061000000002</v>
      </c>
      <c r="R62" s="24">
        <v>7.6099999999999994</v>
      </c>
      <c r="S62" s="9"/>
      <c r="T62" s="9"/>
      <c r="W62" s="19"/>
      <c r="X62" s="19"/>
      <c r="Y62" s="23"/>
    </row>
    <row r="63" spans="1:25">
      <c r="A63" s="20">
        <v>202</v>
      </c>
      <c r="B63" s="21" t="s">
        <v>59</v>
      </c>
      <c r="C63" s="19">
        <v>785305.51599999995</v>
      </c>
      <c r="D63" s="19">
        <v>241087.93900000001</v>
      </c>
      <c r="E63" s="19">
        <v>16260.512000000001</v>
      </c>
      <c r="F63" s="19">
        <v>19418.454000000002</v>
      </c>
      <c r="G63" s="19">
        <v>817.16300000000001</v>
      </c>
      <c r="H63" s="19">
        <v>43696.903000000006</v>
      </c>
      <c r="I63" s="19">
        <v>76564.339000000007</v>
      </c>
      <c r="J63" s="19">
        <v>9556.9050000000007</v>
      </c>
      <c r="K63" s="19">
        <v>22298.958999999999</v>
      </c>
      <c r="L63" s="19">
        <v>42175.264000000003</v>
      </c>
      <c r="M63" s="19">
        <v>38630.423999999999</v>
      </c>
      <c r="N63" s="19">
        <v>21617.333999999999</v>
      </c>
      <c r="O63" s="19">
        <v>1470.2369999999901</v>
      </c>
      <c r="P63" s="19">
        <v>533.59900000000005</v>
      </c>
      <c r="Q63" s="19">
        <v>67202.131999999998</v>
      </c>
      <c r="R63" s="24">
        <v>7.6099999999999994</v>
      </c>
      <c r="S63" s="9"/>
      <c r="T63" s="9"/>
      <c r="W63" s="19"/>
      <c r="X63" s="19"/>
      <c r="Y63" s="23"/>
    </row>
    <row r="64" spans="1:25">
      <c r="A64" s="20">
        <v>204</v>
      </c>
      <c r="B64" s="21" t="s">
        <v>60</v>
      </c>
      <c r="C64" s="19">
        <v>30762.552</v>
      </c>
      <c r="D64" s="19">
        <v>24377.311000000002</v>
      </c>
      <c r="E64" s="19">
        <v>1915.6769999999999</v>
      </c>
      <c r="F64" s="19">
        <v>1186.6389999999999</v>
      </c>
      <c r="G64" s="19">
        <v>654.85199999999998</v>
      </c>
      <c r="H64" s="19">
        <v>2763.0029999999988</v>
      </c>
      <c r="I64" s="19">
        <v>3077.4740000000002</v>
      </c>
      <c r="J64" s="19">
        <v>1784.299</v>
      </c>
      <c r="K64" s="19">
        <v>1418.0129999999999</v>
      </c>
      <c r="L64" s="19">
        <v>8420.4040000000005</v>
      </c>
      <c r="M64" s="19">
        <v>2464.4290000000001</v>
      </c>
      <c r="N64" s="19">
        <v>3309.6770000000001</v>
      </c>
      <c r="O64" s="19">
        <v>47.994000000001961</v>
      </c>
      <c r="P64" s="19">
        <v>44.216999999999999</v>
      </c>
      <c r="Q64" s="19">
        <v>3776.143</v>
      </c>
      <c r="R64" s="24">
        <v>9.36</v>
      </c>
      <c r="S64" s="9"/>
      <c r="T64" s="9"/>
      <c r="W64" s="19"/>
      <c r="X64" s="19"/>
      <c r="Y64" s="23"/>
    </row>
    <row r="65" spans="1:25">
      <c r="A65" s="20">
        <v>205</v>
      </c>
      <c r="B65" s="21" t="s">
        <v>61</v>
      </c>
      <c r="C65" s="19">
        <v>618064.23400000005</v>
      </c>
      <c r="D65" s="19">
        <v>261654.17199999999</v>
      </c>
      <c r="E65" s="19">
        <v>25105.78</v>
      </c>
      <c r="F65" s="19">
        <v>18720.567999999999</v>
      </c>
      <c r="G65" s="19">
        <v>928.41899999999998</v>
      </c>
      <c r="H65" s="19">
        <v>24865.51200000001</v>
      </c>
      <c r="I65" s="19">
        <v>61628.84</v>
      </c>
      <c r="J65" s="19">
        <v>11919.544</v>
      </c>
      <c r="K65" s="19">
        <v>21388.422999999999</v>
      </c>
      <c r="L65" s="19">
        <v>57401.220999999998</v>
      </c>
      <c r="M65" s="19">
        <v>40174.864000000001</v>
      </c>
      <c r="N65" s="19">
        <v>29889.906999999999</v>
      </c>
      <c r="O65" s="19">
        <v>1555.8100000000049</v>
      </c>
      <c r="P65" s="19">
        <v>750.07399999999996</v>
      </c>
      <c r="Q65" s="19">
        <v>59655.72</v>
      </c>
      <c r="R65" s="24">
        <v>8.36</v>
      </c>
      <c r="S65" s="9"/>
      <c r="T65" s="9"/>
      <c r="W65" s="19"/>
      <c r="X65" s="19"/>
      <c r="Y65" s="23"/>
    </row>
    <row r="66" spans="1:25">
      <c r="A66" s="20">
        <v>208</v>
      </c>
      <c r="B66" s="21" t="s">
        <v>62</v>
      </c>
      <c r="C66" s="19">
        <v>180242.06099999999</v>
      </c>
      <c r="D66" s="19">
        <v>81047.111000000004</v>
      </c>
      <c r="E66" s="19">
        <v>6535.7269999999999</v>
      </c>
      <c r="F66" s="19">
        <v>6548.7139999999999</v>
      </c>
      <c r="G66" s="19">
        <v>7308.5959999999995</v>
      </c>
      <c r="H66" s="19">
        <v>14739.933999999992</v>
      </c>
      <c r="I66" s="19">
        <v>17628.241000000002</v>
      </c>
      <c r="J66" s="19">
        <v>6516.6540000000005</v>
      </c>
      <c r="K66" s="19">
        <v>6368.9639999999999</v>
      </c>
      <c r="L66" s="19">
        <v>23452.629000000001</v>
      </c>
      <c r="M66" s="19">
        <v>14013.977999999999</v>
      </c>
      <c r="N66" s="19">
        <v>11995.076999999999</v>
      </c>
      <c r="O66" s="19">
        <v>274.99000000000706</v>
      </c>
      <c r="P66" s="19">
        <v>276.10000000000002</v>
      </c>
      <c r="Q66" s="19">
        <v>17573.392</v>
      </c>
      <c r="R66" s="24">
        <v>8.36</v>
      </c>
      <c r="S66" s="9"/>
      <c r="T66" s="9"/>
      <c r="W66" s="19"/>
      <c r="X66" s="19"/>
      <c r="Y66" s="23"/>
    </row>
    <row r="67" spans="1:25">
      <c r="A67" s="20">
        <v>211</v>
      </c>
      <c r="B67" s="21" t="s">
        <v>63</v>
      </c>
      <c r="C67" s="19">
        <v>681323.91500000004</v>
      </c>
      <c r="D67" s="19">
        <v>201913.39799999999</v>
      </c>
      <c r="E67" s="19">
        <v>15934.477000000001</v>
      </c>
      <c r="F67" s="19">
        <v>17891.432000000001</v>
      </c>
      <c r="G67" s="19">
        <v>1879.7909999999999</v>
      </c>
      <c r="H67" s="19">
        <v>33670.012000000002</v>
      </c>
      <c r="I67" s="19">
        <v>66932.467999999993</v>
      </c>
      <c r="J67" s="19">
        <v>12913.531000000001</v>
      </c>
      <c r="K67" s="19">
        <v>20088.344000000001</v>
      </c>
      <c r="L67" s="19">
        <v>42924.281000000003</v>
      </c>
      <c r="M67" s="19">
        <v>35906.654000000002</v>
      </c>
      <c r="N67" s="19">
        <v>22521.713</v>
      </c>
      <c r="O67" s="19">
        <v>873.04100000000835</v>
      </c>
      <c r="P67" s="19">
        <v>597.33199999999999</v>
      </c>
      <c r="Q67" s="19">
        <v>61870.928999999996</v>
      </c>
      <c r="R67" s="24">
        <v>8.36</v>
      </c>
      <c r="S67" s="9"/>
      <c r="T67" s="9"/>
      <c r="W67" s="19"/>
      <c r="X67" s="19"/>
      <c r="Y67" s="23"/>
    </row>
    <row r="68" spans="1:25">
      <c r="A68" s="20">
        <v>213</v>
      </c>
      <c r="B68" s="21" t="s">
        <v>64</v>
      </c>
      <c r="C68" s="19">
        <v>62654.16</v>
      </c>
      <c r="D68" s="19">
        <v>46844.635000000002</v>
      </c>
      <c r="E68" s="19">
        <v>2952.5369999999998</v>
      </c>
      <c r="F68" s="19">
        <v>2040.569</v>
      </c>
      <c r="G68" s="19">
        <v>1113.979</v>
      </c>
      <c r="H68" s="19">
        <v>6789.6279999999961</v>
      </c>
      <c r="I68" s="19">
        <v>6326.7160000000003</v>
      </c>
      <c r="J68" s="19">
        <v>2520.6819999999998</v>
      </c>
      <c r="K68" s="19">
        <v>2360.2629999999999</v>
      </c>
      <c r="L68" s="19">
        <v>13984.222</v>
      </c>
      <c r="M68" s="19">
        <v>5114.4669999999996</v>
      </c>
      <c r="N68" s="19">
        <v>5966.451</v>
      </c>
      <c r="O68" s="19">
        <v>88.959000000002561</v>
      </c>
      <c r="P68" s="19">
        <v>124.85</v>
      </c>
      <c r="Q68" s="19">
        <v>7433</v>
      </c>
      <c r="R68" s="24">
        <v>8.86</v>
      </c>
      <c r="S68" s="9"/>
      <c r="T68" s="9"/>
      <c r="W68" s="19"/>
      <c r="X68" s="19"/>
      <c r="Y68" s="23"/>
    </row>
    <row r="69" spans="1:25">
      <c r="A69" s="20">
        <v>214</v>
      </c>
      <c r="B69" s="21" t="s">
        <v>65</v>
      </c>
      <c r="C69" s="19">
        <v>178015.89600000001</v>
      </c>
      <c r="D69" s="19">
        <v>93947.535000000003</v>
      </c>
      <c r="E69" s="19">
        <v>8379.2240000000002</v>
      </c>
      <c r="F69" s="19">
        <v>5446.3140000000003</v>
      </c>
      <c r="G69" s="19">
        <v>4572.3829999999998</v>
      </c>
      <c r="H69" s="19">
        <v>12628.681999999973</v>
      </c>
      <c r="I69" s="19">
        <v>17835.345000000001</v>
      </c>
      <c r="J69" s="19">
        <v>5036.4110000000001</v>
      </c>
      <c r="K69" s="19">
        <v>6478.3959999999997</v>
      </c>
      <c r="L69" s="19">
        <v>27489.732</v>
      </c>
      <c r="M69" s="19">
        <v>13814.628000000001</v>
      </c>
      <c r="N69" s="19">
        <v>13236.371999999999</v>
      </c>
      <c r="O69" s="19">
        <v>311.60200000001714</v>
      </c>
      <c r="P69" s="19">
        <v>307.87599999999998</v>
      </c>
      <c r="Q69" s="19">
        <v>19491.009999999998</v>
      </c>
      <c r="R69" s="24">
        <v>9.11</v>
      </c>
      <c r="S69" s="9"/>
      <c r="T69" s="9"/>
      <c r="W69" s="19"/>
      <c r="X69" s="19"/>
      <c r="Y69" s="23"/>
    </row>
    <row r="70" spans="1:25">
      <c r="A70" s="20">
        <v>216</v>
      </c>
      <c r="B70" s="21" t="s">
        <v>66</v>
      </c>
      <c r="C70" s="19">
        <v>13520.325000000001</v>
      </c>
      <c r="D70" s="19">
        <v>10988.751</v>
      </c>
      <c r="E70" s="19">
        <v>947.053</v>
      </c>
      <c r="F70" s="19">
        <v>491.86900000000003</v>
      </c>
      <c r="G70" s="19">
        <v>777.66700000000003</v>
      </c>
      <c r="H70" s="19">
        <v>1220.0400000000009</v>
      </c>
      <c r="I70" s="19">
        <v>1377.7429999999999</v>
      </c>
      <c r="J70" s="19">
        <v>688.18399999999997</v>
      </c>
      <c r="K70" s="19">
        <v>541.11800000000005</v>
      </c>
      <c r="L70" s="19">
        <v>3519.732</v>
      </c>
      <c r="M70" s="19">
        <v>1224.2349999999999</v>
      </c>
      <c r="N70" s="19">
        <v>1569.999</v>
      </c>
      <c r="O70" s="19">
        <v>22.321000000000367</v>
      </c>
      <c r="P70" s="19">
        <v>28.5</v>
      </c>
      <c r="Q70" s="19">
        <v>1639.962</v>
      </c>
      <c r="R70" s="24">
        <v>8.86</v>
      </c>
      <c r="S70" s="9"/>
      <c r="T70" s="9"/>
      <c r="W70" s="19"/>
      <c r="X70" s="19"/>
      <c r="Y70" s="23"/>
    </row>
    <row r="71" spans="1:25">
      <c r="A71" s="20">
        <v>217</v>
      </c>
      <c r="B71" s="21" t="s">
        <v>67</v>
      </c>
      <c r="C71" s="19">
        <v>77923.328999999998</v>
      </c>
      <c r="D71" s="19">
        <v>34731.216</v>
      </c>
      <c r="E71" s="19">
        <v>2714.8870000000002</v>
      </c>
      <c r="F71" s="19">
        <v>2798.9490000000001</v>
      </c>
      <c r="G71" s="19">
        <v>2694.0279999999998</v>
      </c>
      <c r="H71" s="19">
        <v>6171.9489999999932</v>
      </c>
      <c r="I71" s="19">
        <v>7710.674</v>
      </c>
      <c r="J71" s="19">
        <v>2984.0120000000002</v>
      </c>
      <c r="K71" s="19">
        <v>2666.77</v>
      </c>
      <c r="L71" s="19">
        <v>9650.5110000000004</v>
      </c>
      <c r="M71" s="19">
        <v>6111.1130000000003</v>
      </c>
      <c r="N71" s="19">
        <v>4953.7209999999995</v>
      </c>
      <c r="O71" s="19">
        <v>105.65700000000015</v>
      </c>
      <c r="P71" s="19">
        <v>114.754</v>
      </c>
      <c r="Q71" s="19">
        <v>8060.7039999999997</v>
      </c>
      <c r="R71" s="24">
        <v>8.86</v>
      </c>
      <c r="S71" s="9"/>
      <c r="T71" s="9"/>
      <c r="W71" s="19"/>
      <c r="X71" s="19"/>
      <c r="Y71" s="23"/>
    </row>
    <row r="72" spans="1:25">
      <c r="A72" s="20">
        <v>218</v>
      </c>
      <c r="B72" s="21" t="s">
        <v>68</v>
      </c>
      <c r="C72" s="19">
        <v>14112.370999999999</v>
      </c>
      <c r="D72" s="19">
        <v>9539.3940000000002</v>
      </c>
      <c r="E72" s="19">
        <v>561.29200000000003</v>
      </c>
      <c r="F72" s="19">
        <v>520.53499999999997</v>
      </c>
      <c r="G72" s="19">
        <v>1655.1320000000001</v>
      </c>
      <c r="H72" s="19">
        <v>1669.826</v>
      </c>
      <c r="I72" s="19">
        <v>1454.221</v>
      </c>
      <c r="J72" s="19">
        <v>624.07899999999995</v>
      </c>
      <c r="K72" s="19">
        <v>558.23400000000004</v>
      </c>
      <c r="L72" s="19">
        <v>3245.9630000000002</v>
      </c>
      <c r="M72" s="19">
        <v>1393.5740000000001</v>
      </c>
      <c r="N72" s="19">
        <v>1488.116</v>
      </c>
      <c r="O72" s="19">
        <v>29.101000000000568</v>
      </c>
      <c r="P72" s="19">
        <v>31.033000000000001</v>
      </c>
      <c r="Q72" s="19">
        <v>1836.1849999999999</v>
      </c>
      <c r="R72" s="24">
        <v>9.86</v>
      </c>
      <c r="S72" s="9"/>
      <c r="T72" s="9"/>
      <c r="W72" s="19"/>
      <c r="X72" s="19"/>
      <c r="Y72" s="23"/>
    </row>
    <row r="73" spans="1:25">
      <c r="A73" s="20">
        <v>224</v>
      </c>
      <c r="B73" s="21" t="s">
        <v>69</v>
      </c>
      <c r="C73" s="19">
        <v>141688.99900000001</v>
      </c>
      <c r="D73" s="19">
        <v>64768.51</v>
      </c>
      <c r="E73" s="19">
        <v>6038.6729999999998</v>
      </c>
      <c r="F73" s="19">
        <v>3657.8409999999999</v>
      </c>
      <c r="G73" s="19">
        <v>645.49199999999996</v>
      </c>
      <c r="H73" s="19">
        <v>8176.1399999999867</v>
      </c>
      <c r="I73" s="19">
        <v>13964.06</v>
      </c>
      <c r="J73" s="19">
        <v>6699.0590000000002</v>
      </c>
      <c r="K73" s="19">
        <v>4941.8</v>
      </c>
      <c r="L73" s="19">
        <v>14928.636</v>
      </c>
      <c r="M73" s="19">
        <v>9503.9349999999995</v>
      </c>
      <c r="N73" s="19">
        <v>7567.6629999999996</v>
      </c>
      <c r="O73" s="19">
        <v>221.58400000000165</v>
      </c>
      <c r="P73" s="19">
        <v>195.648</v>
      </c>
      <c r="Q73" s="19">
        <v>14104.379000000001</v>
      </c>
      <c r="R73" s="24">
        <v>8.61</v>
      </c>
      <c r="S73" s="9"/>
      <c r="T73" s="9"/>
      <c r="W73" s="19"/>
      <c r="X73" s="19"/>
      <c r="Y73" s="23"/>
    </row>
    <row r="74" spans="1:25">
      <c r="A74" s="20">
        <v>226</v>
      </c>
      <c r="B74" s="21" t="s">
        <v>70</v>
      </c>
      <c r="C74" s="19">
        <v>41326.328000000001</v>
      </c>
      <c r="D74" s="19">
        <v>30986.9</v>
      </c>
      <c r="E74" s="19">
        <v>2657.172</v>
      </c>
      <c r="F74" s="19">
        <v>1263.7190000000001</v>
      </c>
      <c r="G74" s="19">
        <v>1983.066</v>
      </c>
      <c r="H74" s="19">
        <v>5006.7750000000033</v>
      </c>
      <c r="I74" s="19">
        <v>4184.2719999999999</v>
      </c>
      <c r="J74" s="19">
        <v>1438.4860000000001</v>
      </c>
      <c r="K74" s="19">
        <v>1735.463</v>
      </c>
      <c r="L74" s="19">
        <v>9891.4959999999992</v>
      </c>
      <c r="M74" s="19">
        <v>3667.0120000000002</v>
      </c>
      <c r="N74" s="19">
        <v>4322.0410000000002</v>
      </c>
      <c r="O74" s="19">
        <v>93.911999999999352</v>
      </c>
      <c r="P74" s="19">
        <v>73.018000000000001</v>
      </c>
      <c r="Q74" s="19">
        <v>4987.6000000000004</v>
      </c>
      <c r="R74" s="24">
        <v>8.86</v>
      </c>
      <c r="S74" s="9"/>
      <c r="T74" s="9"/>
      <c r="W74" s="19"/>
      <c r="X74" s="19"/>
      <c r="Y74" s="23"/>
    </row>
    <row r="75" spans="1:25">
      <c r="A75" s="20">
        <v>230</v>
      </c>
      <c r="B75" s="21" t="s">
        <v>71</v>
      </c>
      <c r="C75" s="19">
        <v>25945.056</v>
      </c>
      <c r="D75" s="19">
        <v>17119.824000000001</v>
      </c>
      <c r="E75" s="19">
        <v>1355.73</v>
      </c>
      <c r="F75" s="19">
        <v>978.68799999999999</v>
      </c>
      <c r="G75" s="19">
        <v>2465.6559999999999</v>
      </c>
      <c r="H75" s="19">
        <v>3501.5109999999959</v>
      </c>
      <c r="I75" s="19">
        <v>2644.47</v>
      </c>
      <c r="J75" s="19">
        <v>1280.8520000000001</v>
      </c>
      <c r="K75" s="19">
        <v>1176.29</v>
      </c>
      <c r="L75" s="19">
        <v>5870.768</v>
      </c>
      <c r="M75" s="19">
        <v>2620.127</v>
      </c>
      <c r="N75" s="19">
        <v>2770.098</v>
      </c>
      <c r="O75" s="19">
        <v>42.563000000002376</v>
      </c>
      <c r="P75" s="19">
        <v>65.516000000000005</v>
      </c>
      <c r="Q75" s="19">
        <v>2657.0070000000001</v>
      </c>
      <c r="R75" s="24">
        <v>7.8599999999999994</v>
      </c>
      <c r="S75" s="9"/>
      <c r="T75" s="9"/>
      <c r="W75" s="19"/>
      <c r="X75" s="19"/>
      <c r="Y75" s="23"/>
    </row>
    <row r="76" spans="1:25">
      <c r="A76" s="20">
        <v>231</v>
      </c>
      <c r="B76" s="21" t="s">
        <v>72</v>
      </c>
      <c r="C76" s="19">
        <v>16788.350999999999</v>
      </c>
      <c r="D76" s="19">
        <v>14535.513999999999</v>
      </c>
      <c r="E76" s="19">
        <v>820.85500000000002</v>
      </c>
      <c r="F76" s="19">
        <v>350.92599999999999</v>
      </c>
      <c r="G76" s="19">
        <v>19.95</v>
      </c>
      <c r="H76" s="19">
        <v>1381.5570000000005</v>
      </c>
      <c r="I76" s="19">
        <v>1651.31</v>
      </c>
      <c r="J76" s="19">
        <v>549.678</v>
      </c>
      <c r="K76" s="19">
        <v>655.23199999999997</v>
      </c>
      <c r="L76" s="19">
        <v>2701.998</v>
      </c>
      <c r="M76" s="19">
        <v>1389.537</v>
      </c>
      <c r="N76" s="19">
        <v>1300.865</v>
      </c>
      <c r="O76" s="19">
        <v>37.195000000001073</v>
      </c>
      <c r="P76" s="19">
        <v>46.433</v>
      </c>
      <c r="Q76" s="19">
        <v>2567.2959999999998</v>
      </c>
      <c r="R76" s="24">
        <v>10.36</v>
      </c>
      <c r="S76" s="9"/>
      <c r="T76" s="9"/>
      <c r="W76" s="19"/>
      <c r="X76" s="19"/>
      <c r="Y76" s="23"/>
    </row>
    <row r="77" spans="1:25">
      <c r="A77" s="20">
        <v>232</v>
      </c>
      <c r="B77" s="21" t="s">
        <v>73</v>
      </c>
      <c r="C77" s="19">
        <v>177089.212</v>
      </c>
      <c r="D77" s="19">
        <v>90487.373999999996</v>
      </c>
      <c r="E77" s="19">
        <v>7675.6440000000002</v>
      </c>
      <c r="F77" s="19">
        <v>5709.41</v>
      </c>
      <c r="G77" s="19">
        <v>6827.7960000000003</v>
      </c>
      <c r="H77" s="19">
        <v>14202.643000000031</v>
      </c>
      <c r="I77" s="19">
        <v>17555.937999999998</v>
      </c>
      <c r="J77" s="19">
        <v>5622.107</v>
      </c>
      <c r="K77" s="19">
        <v>6529.049</v>
      </c>
      <c r="L77" s="19">
        <v>27493.186000000002</v>
      </c>
      <c r="M77" s="19">
        <v>14331.382</v>
      </c>
      <c r="N77" s="19">
        <v>13278.439</v>
      </c>
      <c r="O77" s="19">
        <v>260.25399999999718</v>
      </c>
      <c r="P77" s="19">
        <v>299.55700000000002</v>
      </c>
      <c r="Q77" s="19">
        <v>19849.863000000001</v>
      </c>
      <c r="R77" s="24">
        <v>9.36</v>
      </c>
      <c r="S77" s="9"/>
      <c r="T77" s="9"/>
      <c r="W77" s="19"/>
      <c r="X77" s="19"/>
      <c r="Y77" s="23"/>
    </row>
    <row r="78" spans="1:25">
      <c r="A78" s="20">
        <v>233</v>
      </c>
      <c r="B78" s="21" t="s">
        <v>74</v>
      </c>
      <c r="C78" s="19">
        <v>213906.095</v>
      </c>
      <c r="D78" s="19">
        <v>115444.28</v>
      </c>
      <c r="E78" s="19">
        <v>6007.09</v>
      </c>
      <c r="F78" s="19">
        <v>7299.42</v>
      </c>
      <c r="G78" s="19">
        <v>10782.42</v>
      </c>
      <c r="H78" s="19">
        <v>15700.821999999984</v>
      </c>
      <c r="I78" s="19">
        <v>21518.133999999998</v>
      </c>
      <c r="J78" s="19">
        <v>8779.3439999999991</v>
      </c>
      <c r="K78" s="19">
        <v>7707.4660000000003</v>
      </c>
      <c r="L78" s="19">
        <v>32371.57</v>
      </c>
      <c r="M78" s="19">
        <v>17289.986000000001</v>
      </c>
      <c r="N78" s="19">
        <v>15456.954</v>
      </c>
      <c r="O78" s="19">
        <v>225.89200000000892</v>
      </c>
      <c r="P78" s="19">
        <v>349.339</v>
      </c>
      <c r="Q78" s="19">
        <v>23724.825000000001</v>
      </c>
      <c r="R78" s="24">
        <v>9.11</v>
      </c>
      <c r="S78" s="9"/>
      <c r="T78" s="9"/>
      <c r="W78" s="19"/>
      <c r="X78" s="19"/>
      <c r="Y78" s="23"/>
    </row>
    <row r="79" spans="1:25">
      <c r="A79" s="20">
        <v>235</v>
      </c>
      <c r="B79" s="21" t="s">
        <v>75</v>
      </c>
      <c r="C79" s="19">
        <v>355084.80800000002</v>
      </c>
      <c r="D79" s="19">
        <v>123152.228</v>
      </c>
      <c r="E79" s="19">
        <v>4702.3869999999997</v>
      </c>
      <c r="F79" s="19">
        <v>4439.95</v>
      </c>
      <c r="G79" s="19">
        <v>49.412999999999997</v>
      </c>
      <c r="H79" s="19">
        <v>20734.506999999983</v>
      </c>
      <c r="I79" s="19">
        <v>32712.733</v>
      </c>
      <c r="J79" s="19">
        <v>1209.605</v>
      </c>
      <c r="K79" s="19">
        <v>6192.4769999999999</v>
      </c>
      <c r="L79" s="19">
        <v>7655.9260000000004</v>
      </c>
      <c r="M79" s="19">
        <v>7671.7510000000002</v>
      </c>
      <c r="N79" s="19">
        <v>4934.5129999999999</v>
      </c>
      <c r="O79" s="19">
        <v>463.21900000000005</v>
      </c>
      <c r="P79" s="19">
        <v>112.068</v>
      </c>
      <c r="Q79" s="19">
        <v>19274.342000000001</v>
      </c>
      <c r="R79" s="24">
        <v>4.3599999999999994</v>
      </c>
      <c r="S79" s="9"/>
      <c r="T79" s="9"/>
      <c r="W79" s="19"/>
      <c r="X79" s="19"/>
      <c r="Y79" s="23"/>
    </row>
    <row r="80" spans="1:25">
      <c r="A80" s="20">
        <v>236</v>
      </c>
      <c r="B80" s="21" t="s">
        <v>76</v>
      </c>
      <c r="C80" s="19">
        <v>62513.646999999997</v>
      </c>
      <c r="D80" s="19">
        <v>25259.358</v>
      </c>
      <c r="E80" s="19">
        <v>2062.0140000000001</v>
      </c>
      <c r="F80" s="19">
        <v>2082.44</v>
      </c>
      <c r="G80" s="19">
        <v>2337.377</v>
      </c>
      <c r="H80" s="19">
        <v>5061.7890000000025</v>
      </c>
      <c r="I80" s="19">
        <v>6103.9459999999999</v>
      </c>
      <c r="J80" s="19">
        <v>2368.692</v>
      </c>
      <c r="K80" s="19">
        <v>2250.413</v>
      </c>
      <c r="L80" s="19">
        <v>7424.4549999999999</v>
      </c>
      <c r="M80" s="19">
        <v>5028.2560000000003</v>
      </c>
      <c r="N80" s="19">
        <v>3877.6190000000001</v>
      </c>
      <c r="O80" s="19">
        <v>152.25899999999956</v>
      </c>
      <c r="P80" s="19">
        <v>99.581999999999994</v>
      </c>
      <c r="Q80" s="19">
        <v>6609.3969999999999</v>
      </c>
      <c r="R80" s="24">
        <v>9.36</v>
      </c>
      <c r="S80" s="9"/>
      <c r="T80" s="9"/>
      <c r="W80" s="19"/>
      <c r="X80" s="19"/>
      <c r="Y80" s="23"/>
    </row>
    <row r="81" spans="1:25">
      <c r="A81" s="20">
        <v>239</v>
      </c>
      <c r="B81" s="21" t="s">
        <v>77</v>
      </c>
      <c r="C81" s="19">
        <v>23767.971000000001</v>
      </c>
      <c r="D81" s="19">
        <v>19120.878000000001</v>
      </c>
      <c r="E81" s="19">
        <v>1154.6030000000001</v>
      </c>
      <c r="F81" s="19">
        <v>666.77200000000005</v>
      </c>
      <c r="G81" s="19">
        <v>769.98199999999997</v>
      </c>
      <c r="H81" s="19">
        <v>1982.8129999999983</v>
      </c>
      <c r="I81" s="19">
        <v>2442.5210000000002</v>
      </c>
      <c r="J81" s="19">
        <v>772.42600000000004</v>
      </c>
      <c r="K81" s="19">
        <v>899.39400000000001</v>
      </c>
      <c r="L81" s="19">
        <v>5885.5720000000001</v>
      </c>
      <c r="M81" s="19">
        <v>2037.2339999999999</v>
      </c>
      <c r="N81" s="19">
        <v>2422.5419999999999</v>
      </c>
      <c r="O81" s="19">
        <v>11.680000000000291</v>
      </c>
      <c r="P81" s="19">
        <v>32.651000000000003</v>
      </c>
      <c r="Q81" s="19">
        <v>2527.3200000000002</v>
      </c>
      <c r="R81" s="24">
        <v>7.860000000000003</v>
      </c>
      <c r="S81" s="9"/>
      <c r="T81" s="9"/>
      <c r="W81" s="19"/>
      <c r="X81" s="19"/>
      <c r="Y81" s="23"/>
    </row>
    <row r="82" spans="1:25">
      <c r="A82" s="20">
        <v>240</v>
      </c>
      <c r="B82" s="21" t="s">
        <v>78</v>
      </c>
      <c r="C82" s="19">
        <v>309885.55900000001</v>
      </c>
      <c r="D82" s="19">
        <v>175853.65700000001</v>
      </c>
      <c r="E82" s="19">
        <v>17687.626</v>
      </c>
      <c r="F82" s="19">
        <v>9821.2780000000002</v>
      </c>
      <c r="G82" s="19">
        <v>84.343000000000004</v>
      </c>
      <c r="H82" s="19">
        <v>15278.303999999976</v>
      </c>
      <c r="I82" s="19">
        <v>29888.898000000001</v>
      </c>
      <c r="J82" s="19">
        <v>5003.0249999999996</v>
      </c>
      <c r="K82" s="19">
        <v>11280.669</v>
      </c>
      <c r="L82" s="19">
        <v>37934.714999999997</v>
      </c>
      <c r="M82" s="19">
        <v>21844.645</v>
      </c>
      <c r="N82" s="19">
        <v>19452.992999999999</v>
      </c>
      <c r="O82" s="19">
        <v>597.31700000001729</v>
      </c>
      <c r="P82" s="19">
        <v>571.14700000000005</v>
      </c>
      <c r="Q82" s="19">
        <v>35888.597999999998</v>
      </c>
      <c r="R82" s="24">
        <v>9.110000000000003</v>
      </c>
      <c r="S82" s="9"/>
      <c r="T82" s="9"/>
      <c r="W82" s="19"/>
      <c r="X82" s="19"/>
      <c r="Y82" s="23"/>
    </row>
    <row r="83" spans="1:25">
      <c r="A83" s="20">
        <v>320</v>
      </c>
      <c r="B83" s="21" t="s">
        <v>79</v>
      </c>
      <c r="C83" s="19">
        <v>86013.937999999995</v>
      </c>
      <c r="D83" s="19">
        <v>75877.846999999994</v>
      </c>
      <c r="E83" s="19">
        <v>5803.6970000000001</v>
      </c>
      <c r="F83" s="19">
        <v>2774.4319999999998</v>
      </c>
      <c r="G83" s="19">
        <v>580.78099999999995</v>
      </c>
      <c r="H83" s="19">
        <v>6716.8150000000205</v>
      </c>
      <c r="I83" s="19">
        <v>8592.4169999999995</v>
      </c>
      <c r="J83" s="19">
        <v>2388.9180000000001</v>
      </c>
      <c r="K83" s="19">
        <v>3439.183</v>
      </c>
      <c r="L83" s="19">
        <v>18805.448</v>
      </c>
      <c r="M83" s="19">
        <v>6478.5039999999999</v>
      </c>
      <c r="N83" s="19">
        <v>7414.5559999999996</v>
      </c>
      <c r="O83" s="19">
        <v>142.8400000000056</v>
      </c>
      <c r="P83" s="19">
        <v>116.596</v>
      </c>
      <c r="Q83" s="19">
        <v>11287.505999999999</v>
      </c>
      <c r="R83" s="24">
        <v>8.86</v>
      </c>
      <c r="S83" s="9"/>
      <c r="T83" s="9"/>
      <c r="W83" s="19"/>
      <c r="X83" s="19"/>
      <c r="Y83" s="23"/>
    </row>
    <row r="84" spans="1:25">
      <c r="A84" s="20">
        <v>241</v>
      </c>
      <c r="B84" s="21" t="s">
        <v>80</v>
      </c>
      <c r="C84" s="19">
        <v>142641.61600000001</v>
      </c>
      <c r="D84" s="19">
        <v>61882.209000000003</v>
      </c>
      <c r="E84" s="19">
        <v>4695.9809999999998</v>
      </c>
      <c r="F84" s="19">
        <v>3785.54</v>
      </c>
      <c r="G84" s="19">
        <v>409.38299999999998</v>
      </c>
      <c r="H84" s="19">
        <v>8604.2159999999949</v>
      </c>
      <c r="I84" s="19">
        <v>14073.732</v>
      </c>
      <c r="J84" s="19">
        <v>3584.0940000000001</v>
      </c>
      <c r="K84" s="19">
        <v>4459.47</v>
      </c>
      <c r="L84" s="19">
        <v>12779.829</v>
      </c>
      <c r="M84" s="19">
        <v>7981.0129999999999</v>
      </c>
      <c r="N84" s="19">
        <v>5439.1</v>
      </c>
      <c r="O84" s="19">
        <v>173.75600000000031</v>
      </c>
      <c r="P84" s="19">
        <v>104.468</v>
      </c>
      <c r="Q84" s="19">
        <v>14667.215</v>
      </c>
      <c r="R84" s="24">
        <v>8.61</v>
      </c>
      <c r="S84" s="9"/>
      <c r="T84" s="9"/>
      <c r="W84" s="19"/>
      <c r="X84" s="19"/>
      <c r="Y84" s="23"/>
    </row>
    <row r="85" spans="1:25">
      <c r="A85" s="20">
        <v>322</v>
      </c>
      <c r="B85" s="27" t="s">
        <v>81</v>
      </c>
      <c r="C85" s="19">
        <v>87369.131999999998</v>
      </c>
      <c r="D85" s="19">
        <v>60384.074000000001</v>
      </c>
      <c r="E85" s="19">
        <v>2343.201</v>
      </c>
      <c r="F85" s="19">
        <v>2634.6990000000001</v>
      </c>
      <c r="G85" s="19">
        <v>2021.777</v>
      </c>
      <c r="H85" s="19">
        <v>12630.646999999999</v>
      </c>
      <c r="I85" s="19">
        <v>8680.6769999999997</v>
      </c>
      <c r="J85" s="19">
        <v>3374.0010000000002</v>
      </c>
      <c r="K85" s="19">
        <v>3026.8919999999998</v>
      </c>
      <c r="L85" s="19">
        <v>14587.157999999999</v>
      </c>
      <c r="M85" s="19">
        <v>7097.335</v>
      </c>
      <c r="N85" s="19">
        <v>6819.5429999999997</v>
      </c>
      <c r="O85" s="19">
        <v>768.65099999999529</v>
      </c>
      <c r="P85" s="19">
        <v>170.83199999999999</v>
      </c>
      <c r="Q85" s="19">
        <v>8406.8359999999993</v>
      </c>
      <c r="R85" s="24">
        <v>7.1099999999999959</v>
      </c>
      <c r="S85" s="9"/>
      <c r="T85" s="9"/>
      <c r="W85" s="19"/>
      <c r="X85" s="19"/>
      <c r="Y85" s="23"/>
    </row>
    <row r="86" spans="1:25">
      <c r="A86" s="20">
        <v>244</v>
      </c>
      <c r="B86" s="21" t="s">
        <v>82</v>
      </c>
      <c r="C86" s="19">
        <v>394937.984</v>
      </c>
      <c r="D86" s="19">
        <v>96451.188999999998</v>
      </c>
      <c r="E86" s="19">
        <v>11230.034</v>
      </c>
      <c r="F86" s="19">
        <v>12366.57</v>
      </c>
      <c r="G86" s="19">
        <v>621.67899999999997</v>
      </c>
      <c r="H86" s="19">
        <v>16562.821000000007</v>
      </c>
      <c r="I86" s="19">
        <v>38939.144</v>
      </c>
      <c r="J86" s="19">
        <v>6148.7470000000003</v>
      </c>
      <c r="K86" s="19">
        <v>11904.181</v>
      </c>
      <c r="L86" s="19">
        <v>19985.718000000001</v>
      </c>
      <c r="M86" s="19">
        <v>20643.832999999999</v>
      </c>
      <c r="N86" s="19">
        <v>11269.075000000001</v>
      </c>
      <c r="O86" s="19">
        <v>442.75000000000364</v>
      </c>
      <c r="P86" s="19">
        <v>288.67399999999998</v>
      </c>
      <c r="Q86" s="19">
        <v>32840.131000000001</v>
      </c>
      <c r="R86" s="24">
        <v>7.8599999999999994</v>
      </c>
      <c r="S86" s="9"/>
      <c r="T86" s="9"/>
      <c r="W86" s="19"/>
      <c r="X86" s="19"/>
      <c r="Y86" s="23"/>
    </row>
    <row r="87" spans="1:25">
      <c r="A87" s="20">
        <v>245</v>
      </c>
      <c r="B87" s="21" t="s">
        <v>83</v>
      </c>
      <c r="C87" s="19">
        <v>800019.38</v>
      </c>
      <c r="D87" s="19">
        <v>254118.008</v>
      </c>
      <c r="E87" s="19">
        <v>27544.242999999999</v>
      </c>
      <c r="F87" s="19">
        <v>18123.641</v>
      </c>
      <c r="G87" s="19">
        <v>45.851999999999997</v>
      </c>
      <c r="H87" s="19">
        <v>28283.396000000012</v>
      </c>
      <c r="I87" s="19">
        <v>78418.732999999993</v>
      </c>
      <c r="J87" s="19">
        <v>10302.699000000001</v>
      </c>
      <c r="K87" s="19">
        <v>22953.620999999999</v>
      </c>
      <c r="L87" s="19">
        <v>40205.129000000001</v>
      </c>
      <c r="M87" s="19">
        <v>42880.053</v>
      </c>
      <c r="N87" s="19">
        <v>25328.805</v>
      </c>
      <c r="O87" s="19">
        <v>1172.7510000000257</v>
      </c>
      <c r="P87" s="19">
        <v>706.5</v>
      </c>
      <c r="Q87" s="19">
        <v>59066.15</v>
      </c>
      <c r="R87" s="24">
        <v>6.6099999999999994</v>
      </c>
      <c r="S87" s="9"/>
      <c r="T87" s="9"/>
      <c r="W87" s="19"/>
      <c r="X87" s="19"/>
      <c r="Y87" s="23"/>
    </row>
    <row r="88" spans="1:25">
      <c r="A88" s="20">
        <v>249</v>
      </c>
      <c r="B88" s="21" t="s">
        <v>84</v>
      </c>
      <c r="C88" s="19">
        <v>121294.696</v>
      </c>
      <c r="D88" s="19">
        <v>84113.725999999995</v>
      </c>
      <c r="E88" s="19">
        <v>6456.241</v>
      </c>
      <c r="F88" s="19">
        <v>3316.2429999999999</v>
      </c>
      <c r="G88" s="19">
        <v>1177.184</v>
      </c>
      <c r="H88" s="19">
        <v>10215.187000000011</v>
      </c>
      <c r="I88" s="19">
        <v>12022.797</v>
      </c>
      <c r="J88" s="19">
        <v>3916.558</v>
      </c>
      <c r="K88" s="19">
        <v>4720.5619999999999</v>
      </c>
      <c r="L88" s="19">
        <v>21364.038</v>
      </c>
      <c r="M88" s="19">
        <v>9027.107</v>
      </c>
      <c r="N88" s="19">
        <v>9552.11</v>
      </c>
      <c r="O88" s="19">
        <v>185.71800000000439</v>
      </c>
      <c r="P88" s="19">
        <v>171.97499999999999</v>
      </c>
      <c r="Q88" s="19">
        <v>14842.694</v>
      </c>
      <c r="R88" s="24">
        <v>9.11</v>
      </c>
      <c r="S88" s="9"/>
      <c r="T88" s="9"/>
      <c r="W88" s="19"/>
      <c r="X88" s="19"/>
      <c r="Y88" s="23"/>
    </row>
    <row r="89" spans="1:25">
      <c r="A89" s="20">
        <v>250</v>
      </c>
      <c r="B89" s="21" t="s">
        <v>85</v>
      </c>
      <c r="C89" s="19">
        <v>20074.359</v>
      </c>
      <c r="D89" s="19">
        <v>14966.591</v>
      </c>
      <c r="E89" s="19">
        <v>847.82799999999997</v>
      </c>
      <c r="F89" s="19">
        <v>688.24599999999998</v>
      </c>
      <c r="G89" s="19">
        <v>566.48299999999995</v>
      </c>
      <c r="H89" s="19">
        <v>2215.355999999997</v>
      </c>
      <c r="I89" s="19">
        <v>2021.086</v>
      </c>
      <c r="J89" s="19">
        <v>923.22299999999996</v>
      </c>
      <c r="K89" s="19">
        <v>838.04600000000005</v>
      </c>
      <c r="L89" s="19">
        <v>4933.6509999999998</v>
      </c>
      <c r="M89" s="19">
        <v>1833.8889999999999</v>
      </c>
      <c r="N89" s="19">
        <v>2103.2730000000001</v>
      </c>
      <c r="O89" s="19">
        <v>38.548000000000684</v>
      </c>
      <c r="P89" s="19">
        <v>48.459000000000003</v>
      </c>
      <c r="Q89" s="19">
        <v>2295.5050000000001</v>
      </c>
      <c r="R89" s="24">
        <v>8.86</v>
      </c>
      <c r="S89" s="9"/>
      <c r="T89" s="9"/>
      <c r="W89" s="19"/>
      <c r="X89" s="19"/>
      <c r="Y89" s="23"/>
    </row>
    <row r="90" spans="1:25">
      <c r="A90" s="20">
        <v>256</v>
      </c>
      <c r="B90" s="21" t="s">
        <v>86</v>
      </c>
      <c r="C90" s="19">
        <v>15836.441999999999</v>
      </c>
      <c r="D90" s="19">
        <v>11937.489</v>
      </c>
      <c r="E90" s="19">
        <v>970.86</v>
      </c>
      <c r="F90" s="19">
        <v>599.88800000000003</v>
      </c>
      <c r="G90" s="19">
        <v>982.36</v>
      </c>
      <c r="H90" s="19">
        <v>2281.4850000000024</v>
      </c>
      <c r="I90" s="19">
        <v>1581.431</v>
      </c>
      <c r="J90" s="19">
        <v>601.66099999999994</v>
      </c>
      <c r="K90" s="19">
        <v>745.23199999999997</v>
      </c>
      <c r="L90" s="19">
        <v>4186.8190000000004</v>
      </c>
      <c r="M90" s="19">
        <v>1511.384</v>
      </c>
      <c r="N90" s="19">
        <v>1849.17</v>
      </c>
      <c r="O90" s="19">
        <v>28.380999999998494</v>
      </c>
      <c r="P90" s="19">
        <v>38.198999999999998</v>
      </c>
      <c r="Q90" s="19">
        <v>1892.518</v>
      </c>
      <c r="R90" s="24">
        <v>8.86</v>
      </c>
      <c r="S90" s="9"/>
      <c r="T90" s="9"/>
      <c r="W90" s="19"/>
      <c r="X90" s="19"/>
      <c r="Y90" s="23"/>
    </row>
    <row r="91" spans="1:25">
      <c r="A91" s="20">
        <v>257</v>
      </c>
      <c r="B91" s="27" t="s">
        <v>87</v>
      </c>
      <c r="C91" s="19">
        <v>1057395.5109999999</v>
      </c>
      <c r="D91" s="19">
        <v>246561.16899999999</v>
      </c>
      <c r="E91" s="19">
        <v>21696.023000000001</v>
      </c>
      <c r="F91" s="19">
        <v>18685.973000000002</v>
      </c>
      <c r="G91" s="19">
        <v>765.22799999999995</v>
      </c>
      <c r="H91" s="19">
        <v>44253.135000000169</v>
      </c>
      <c r="I91" s="19">
        <v>102118.52800000001</v>
      </c>
      <c r="J91" s="19">
        <v>16761.491000000002</v>
      </c>
      <c r="K91" s="19">
        <v>26487.98</v>
      </c>
      <c r="L91" s="19">
        <v>37232.711000000003</v>
      </c>
      <c r="M91" s="19">
        <v>43083.476000000002</v>
      </c>
      <c r="N91" s="19">
        <v>24208.282999999999</v>
      </c>
      <c r="O91" s="19">
        <v>1305.1769999999851</v>
      </c>
      <c r="P91" s="19">
        <v>789.79899999999998</v>
      </c>
      <c r="Q91" s="19">
        <v>79818.494000000006</v>
      </c>
      <c r="R91" s="24">
        <v>7.1099999999999994</v>
      </c>
      <c r="S91" s="9"/>
      <c r="T91" s="9"/>
      <c r="W91" s="19"/>
      <c r="X91" s="19"/>
      <c r="Y91" s="23"/>
    </row>
    <row r="92" spans="1:25">
      <c r="A92" s="20">
        <v>260</v>
      </c>
      <c r="B92" s="21" t="s">
        <v>88</v>
      </c>
      <c r="C92" s="19">
        <v>104996.027</v>
      </c>
      <c r="D92" s="19">
        <v>90605.883000000002</v>
      </c>
      <c r="E92" s="19">
        <v>8432.0589999999993</v>
      </c>
      <c r="F92" s="19">
        <v>3910.2719999999999</v>
      </c>
      <c r="G92" s="19">
        <v>2996.116</v>
      </c>
      <c r="H92" s="19">
        <v>9256.8909999999905</v>
      </c>
      <c r="I92" s="19">
        <v>10519.192999999999</v>
      </c>
      <c r="J92" s="19">
        <v>4077.569</v>
      </c>
      <c r="K92" s="19">
        <v>4549.335</v>
      </c>
      <c r="L92" s="19">
        <v>27529.52</v>
      </c>
      <c r="M92" s="19">
        <v>9082.6869999999999</v>
      </c>
      <c r="N92" s="19">
        <v>11767.001</v>
      </c>
      <c r="O92" s="19">
        <v>170.57299999999486</v>
      </c>
      <c r="P92" s="19">
        <v>197.07300000000001</v>
      </c>
      <c r="Q92" s="19">
        <v>12086.451999999999</v>
      </c>
      <c r="R92" s="24">
        <v>8.11</v>
      </c>
      <c r="S92" s="9"/>
      <c r="T92" s="9"/>
      <c r="W92" s="19"/>
      <c r="X92" s="19"/>
      <c r="Y92" s="23"/>
    </row>
    <row r="93" spans="1:25">
      <c r="A93" s="20">
        <v>261</v>
      </c>
      <c r="B93" s="21" t="s">
        <v>89</v>
      </c>
      <c r="C93" s="19">
        <v>129498.72</v>
      </c>
      <c r="D93" s="19">
        <v>37101.106</v>
      </c>
      <c r="E93" s="19">
        <v>5520.1530000000002</v>
      </c>
      <c r="F93" s="19">
        <v>3606.2280000000001</v>
      </c>
      <c r="G93" s="19">
        <v>259.73500000000001</v>
      </c>
      <c r="H93" s="19">
        <v>12751.592000000015</v>
      </c>
      <c r="I93" s="19">
        <v>12915.893</v>
      </c>
      <c r="J93" s="19">
        <v>5157.74</v>
      </c>
      <c r="K93" s="19">
        <v>4570.59</v>
      </c>
      <c r="L93" s="19">
        <v>10220.166999999999</v>
      </c>
      <c r="M93" s="19">
        <v>8908.3420000000006</v>
      </c>
      <c r="N93" s="19">
        <v>5640.0119999999997</v>
      </c>
      <c r="O93" s="19">
        <v>216.76299999999628</v>
      </c>
      <c r="P93" s="19">
        <v>178.69900000000001</v>
      </c>
      <c r="Q93" s="19">
        <v>10443.555</v>
      </c>
      <c r="R93" s="24">
        <v>7.6099999999999994</v>
      </c>
      <c r="S93" s="9"/>
      <c r="T93" s="9"/>
      <c r="W93" s="19"/>
      <c r="X93" s="19"/>
      <c r="Y93" s="23"/>
    </row>
    <row r="94" spans="1:25">
      <c r="A94" s="20">
        <v>263</v>
      </c>
      <c r="B94" s="21" t="s">
        <v>90</v>
      </c>
      <c r="C94" s="19">
        <v>88018.334000000003</v>
      </c>
      <c r="D94" s="19">
        <v>57923.313999999998</v>
      </c>
      <c r="E94" s="19">
        <v>4892.2579999999998</v>
      </c>
      <c r="F94" s="19">
        <v>4014.337</v>
      </c>
      <c r="G94" s="19">
        <v>5978.9889999999996</v>
      </c>
      <c r="H94" s="19">
        <v>9103.2579999999889</v>
      </c>
      <c r="I94" s="19">
        <v>9141.9490000000005</v>
      </c>
      <c r="J94" s="19">
        <v>3957.8719999999998</v>
      </c>
      <c r="K94" s="19">
        <v>3723.1469999999999</v>
      </c>
      <c r="L94" s="19">
        <v>18918.886999999999</v>
      </c>
      <c r="M94" s="19">
        <v>7777.9139999999998</v>
      </c>
      <c r="N94" s="19">
        <v>8576.7720000000008</v>
      </c>
      <c r="O94" s="19">
        <v>164.83300000000236</v>
      </c>
      <c r="P94" s="19">
        <v>164.2</v>
      </c>
      <c r="Q94" s="19">
        <v>10460.700000000001</v>
      </c>
      <c r="R94" s="24">
        <v>9.11</v>
      </c>
      <c r="S94" s="9"/>
      <c r="T94" s="9"/>
      <c r="W94" s="19"/>
      <c r="X94" s="19"/>
      <c r="Y94" s="23"/>
    </row>
    <row r="95" spans="1:25">
      <c r="A95" s="20">
        <v>265</v>
      </c>
      <c r="B95" s="21" t="s">
        <v>91</v>
      </c>
      <c r="C95" s="19">
        <v>11099.187</v>
      </c>
      <c r="D95" s="19">
        <v>8590.3880000000008</v>
      </c>
      <c r="E95" s="19">
        <v>882.351</v>
      </c>
      <c r="F95" s="19">
        <v>451.21899999999999</v>
      </c>
      <c r="G95" s="19">
        <v>322.70400000000001</v>
      </c>
      <c r="H95" s="19">
        <v>1169.0019999999979</v>
      </c>
      <c r="I95" s="19">
        <v>1117.1310000000001</v>
      </c>
      <c r="J95" s="19">
        <v>655.41800000000001</v>
      </c>
      <c r="K95" s="19">
        <v>458.55200000000002</v>
      </c>
      <c r="L95" s="19">
        <v>3059.6030000000001</v>
      </c>
      <c r="M95" s="19">
        <v>1048.4649999999999</v>
      </c>
      <c r="N95" s="19">
        <v>1341.9490000000001</v>
      </c>
      <c r="O95" s="19">
        <v>21.109000000000151</v>
      </c>
      <c r="P95" s="19">
        <v>22.457999999999998</v>
      </c>
      <c r="Q95" s="19">
        <v>1310.029</v>
      </c>
      <c r="R95" s="24">
        <v>9.11</v>
      </c>
      <c r="S95" s="9"/>
      <c r="T95" s="9"/>
      <c r="W95" s="19"/>
      <c r="X95" s="19"/>
      <c r="Y95" s="23"/>
    </row>
    <row r="96" spans="1:25">
      <c r="A96" s="20">
        <v>271</v>
      </c>
      <c r="B96" s="21" t="s">
        <v>92</v>
      </c>
      <c r="C96" s="19">
        <v>97492.125</v>
      </c>
      <c r="D96" s="19">
        <v>56957.010999999999</v>
      </c>
      <c r="E96" s="19">
        <v>4391.5709999999999</v>
      </c>
      <c r="F96" s="19">
        <v>3374.0529999999999</v>
      </c>
      <c r="G96" s="19">
        <v>2034.5820000000001</v>
      </c>
      <c r="H96" s="19">
        <v>7803.1580000000013</v>
      </c>
      <c r="I96" s="19">
        <v>9814.6669999999995</v>
      </c>
      <c r="J96" s="19">
        <v>4029.46</v>
      </c>
      <c r="K96" s="19">
        <v>3530.9769999999999</v>
      </c>
      <c r="L96" s="19">
        <v>14908.737999999999</v>
      </c>
      <c r="M96" s="19">
        <v>7334.5209999999997</v>
      </c>
      <c r="N96" s="19">
        <v>6984.3739999999998</v>
      </c>
      <c r="O96" s="19">
        <v>154.25000000000273</v>
      </c>
      <c r="P96" s="19">
        <v>151.26</v>
      </c>
      <c r="Q96" s="19">
        <v>11202.235000000001</v>
      </c>
      <c r="R96" s="24">
        <v>9.11</v>
      </c>
      <c r="S96" s="9"/>
      <c r="T96" s="9"/>
      <c r="W96" s="19"/>
      <c r="X96" s="19"/>
      <c r="Y96" s="23"/>
    </row>
    <row r="97" spans="1:25">
      <c r="A97" s="20">
        <v>272</v>
      </c>
      <c r="B97" s="28" t="s">
        <v>93</v>
      </c>
      <c r="C97" s="19">
        <v>836091.3</v>
      </c>
      <c r="D97" s="19">
        <v>303060.90700000001</v>
      </c>
      <c r="E97" s="19">
        <v>27541.072</v>
      </c>
      <c r="F97" s="19">
        <v>28264.046999999999</v>
      </c>
      <c r="G97" s="19">
        <v>7317.1689999999999</v>
      </c>
      <c r="H97" s="19">
        <v>42270.43399999995</v>
      </c>
      <c r="I97" s="19">
        <v>82626.251000000004</v>
      </c>
      <c r="J97" s="19">
        <v>12143.02</v>
      </c>
      <c r="K97" s="19">
        <v>26509.233</v>
      </c>
      <c r="L97" s="19">
        <v>71890.528999999995</v>
      </c>
      <c r="M97" s="19">
        <v>53220.343000000001</v>
      </c>
      <c r="N97" s="19">
        <v>38837.478999999999</v>
      </c>
      <c r="O97" s="19">
        <v>1511.1810000000114</v>
      </c>
      <c r="P97" s="19">
        <v>1039.056</v>
      </c>
      <c r="Q97" s="19">
        <v>83348.44</v>
      </c>
      <c r="R97" s="24">
        <v>8.86</v>
      </c>
      <c r="S97" s="9"/>
      <c r="T97" s="9"/>
      <c r="W97" s="19"/>
      <c r="X97" s="19"/>
      <c r="Y97" s="23"/>
    </row>
    <row r="98" spans="1:25">
      <c r="A98" s="20">
        <v>273</v>
      </c>
      <c r="B98" s="21" t="s">
        <v>94</v>
      </c>
      <c r="C98" s="19">
        <v>59763.985000000001</v>
      </c>
      <c r="D98" s="19">
        <v>26686.475999999999</v>
      </c>
      <c r="E98" s="19">
        <v>3193.4380000000001</v>
      </c>
      <c r="F98" s="19">
        <v>2147.3200000000002</v>
      </c>
      <c r="G98" s="19">
        <v>204.98599999999999</v>
      </c>
      <c r="H98" s="19">
        <v>9878.621000000001</v>
      </c>
      <c r="I98" s="19">
        <v>5790.8729999999996</v>
      </c>
      <c r="J98" s="19">
        <v>2587.2249999999999</v>
      </c>
      <c r="K98" s="19">
        <v>2583.6260000000002</v>
      </c>
      <c r="L98" s="19">
        <v>7374.9949999999999</v>
      </c>
      <c r="M98" s="19">
        <v>4918.2269999999999</v>
      </c>
      <c r="N98" s="19">
        <v>3697.241</v>
      </c>
      <c r="O98" s="19">
        <v>96.835000000003674</v>
      </c>
      <c r="P98" s="19">
        <v>86.906000000000006</v>
      </c>
      <c r="Q98" s="19">
        <v>5672.393</v>
      </c>
      <c r="R98" s="24">
        <v>7.8599999999999994</v>
      </c>
      <c r="S98" s="9"/>
      <c r="T98" s="9"/>
      <c r="W98" s="19"/>
      <c r="X98" s="19"/>
      <c r="Y98" s="23"/>
    </row>
    <row r="99" spans="1:25">
      <c r="A99" s="20">
        <v>275</v>
      </c>
      <c r="B99" s="21" t="s">
        <v>95</v>
      </c>
      <c r="C99" s="19">
        <v>32774.680999999997</v>
      </c>
      <c r="D99" s="19">
        <v>20296.412</v>
      </c>
      <c r="E99" s="19">
        <v>1694.9490000000001</v>
      </c>
      <c r="F99" s="19">
        <v>953.19600000000003</v>
      </c>
      <c r="G99" s="19">
        <v>800.29</v>
      </c>
      <c r="H99" s="19">
        <v>1995.6110000000058</v>
      </c>
      <c r="I99" s="19">
        <v>3356.4580000000001</v>
      </c>
      <c r="J99" s="19">
        <v>1794.5329999999999</v>
      </c>
      <c r="K99" s="19">
        <v>1169.453</v>
      </c>
      <c r="L99" s="19">
        <v>6465.3739999999998</v>
      </c>
      <c r="M99" s="19">
        <v>2562.9259999999999</v>
      </c>
      <c r="N99" s="19">
        <v>2795.319</v>
      </c>
      <c r="O99" s="19">
        <v>61.187000000000808</v>
      </c>
      <c r="P99" s="19">
        <v>60.625</v>
      </c>
      <c r="Q99" s="19">
        <v>3683.2240000000002</v>
      </c>
      <c r="R99" s="24">
        <v>9.36</v>
      </c>
      <c r="S99" s="9"/>
      <c r="T99" s="9"/>
      <c r="W99" s="19"/>
      <c r="X99" s="19"/>
      <c r="Y99" s="23"/>
    </row>
    <row r="100" spans="1:25">
      <c r="A100" s="20">
        <v>276</v>
      </c>
      <c r="B100" s="21" t="s">
        <v>96</v>
      </c>
      <c r="C100" s="19">
        <v>282858.16800000001</v>
      </c>
      <c r="D100" s="19">
        <v>78887.213000000003</v>
      </c>
      <c r="E100" s="19">
        <v>10425.199000000001</v>
      </c>
      <c r="F100" s="19">
        <v>8660.8459999999995</v>
      </c>
      <c r="G100" s="19">
        <v>840.33399999999995</v>
      </c>
      <c r="H100" s="19">
        <v>13045.043000000005</v>
      </c>
      <c r="I100" s="19">
        <v>27882.364000000001</v>
      </c>
      <c r="J100" s="19">
        <v>7100.4520000000002</v>
      </c>
      <c r="K100" s="19">
        <v>9756.7540000000008</v>
      </c>
      <c r="L100" s="19">
        <v>18868.46</v>
      </c>
      <c r="M100" s="19">
        <v>17206.489000000001</v>
      </c>
      <c r="N100" s="19">
        <v>10372.695</v>
      </c>
      <c r="O100" s="19">
        <v>378.29099999999744</v>
      </c>
      <c r="P100" s="19">
        <v>237.61799999999999</v>
      </c>
      <c r="Q100" s="19">
        <v>23473.97</v>
      </c>
      <c r="R100" s="24">
        <v>7.8599999999999994</v>
      </c>
      <c r="S100" s="9"/>
      <c r="T100" s="9"/>
      <c r="W100" s="19"/>
      <c r="X100" s="19"/>
      <c r="Y100" s="23"/>
    </row>
    <row r="101" spans="1:25">
      <c r="A101" s="20">
        <v>280</v>
      </c>
      <c r="B101" s="21" t="s">
        <v>97</v>
      </c>
      <c r="C101" s="19">
        <v>28965.338</v>
      </c>
      <c r="D101" s="19">
        <v>13613.677</v>
      </c>
      <c r="E101" s="19">
        <v>973.505</v>
      </c>
      <c r="F101" s="19">
        <v>758.02800000000002</v>
      </c>
      <c r="G101" s="19">
        <v>329.03399999999999</v>
      </c>
      <c r="H101" s="19">
        <v>4177.417000000004</v>
      </c>
      <c r="I101" s="19">
        <v>2867.3519999999999</v>
      </c>
      <c r="J101" s="19">
        <v>1609.47</v>
      </c>
      <c r="K101" s="19">
        <v>1062.279</v>
      </c>
      <c r="L101" s="19">
        <v>4109.1499999999996</v>
      </c>
      <c r="M101" s="19">
        <v>2584.6660000000002</v>
      </c>
      <c r="N101" s="19">
        <v>2263.6990000000001</v>
      </c>
      <c r="O101" s="19">
        <v>104.67000000000144</v>
      </c>
      <c r="P101" s="19">
        <v>79.789000000000001</v>
      </c>
      <c r="Q101" s="19">
        <v>3041.5970000000002</v>
      </c>
      <c r="R101" s="24">
        <v>9.36</v>
      </c>
      <c r="S101" s="9"/>
      <c r="T101" s="9"/>
      <c r="W101" s="19"/>
      <c r="X101" s="19"/>
      <c r="Y101" s="23"/>
    </row>
    <row r="102" spans="1:25">
      <c r="A102" s="20">
        <v>284</v>
      </c>
      <c r="B102" s="21" t="s">
        <v>98</v>
      </c>
      <c r="C102" s="19">
        <v>29425.201000000001</v>
      </c>
      <c r="D102" s="19">
        <v>17658.835999999999</v>
      </c>
      <c r="E102" s="19">
        <v>949.80799999999999</v>
      </c>
      <c r="F102" s="19">
        <v>1019.063</v>
      </c>
      <c r="G102" s="19">
        <v>2524.48</v>
      </c>
      <c r="H102" s="19">
        <v>2841.4429999999979</v>
      </c>
      <c r="I102" s="19">
        <v>2908.14</v>
      </c>
      <c r="J102" s="19">
        <v>1532.9449999999999</v>
      </c>
      <c r="K102" s="19">
        <v>1013.308</v>
      </c>
      <c r="L102" s="19">
        <v>5191.607</v>
      </c>
      <c r="M102" s="19">
        <v>2469.5479999999998</v>
      </c>
      <c r="N102" s="19">
        <v>2368.5590000000002</v>
      </c>
      <c r="O102" s="19">
        <v>50.609000000000378</v>
      </c>
      <c r="P102" s="19">
        <v>49.713000000000001</v>
      </c>
      <c r="Q102" s="19">
        <v>2787.2350000000001</v>
      </c>
      <c r="R102" s="24">
        <v>7.3599999999999994</v>
      </c>
      <c r="S102" s="9"/>
      <c r="T102" s="9"/>
      <c r="W102" s="19"/>
      <c r="X102" s="19"/>
      <c r="Y102" s="23"/>
    </row>
    <row r="103" spans="1:25">
      <c r="A103" s="20">
        <v>285</v>
      </c>
      <c r="B103" s="21" t="s">
        <v>99</v>
      </c>
      <c r="C103" s="19">
        <v>861525.50199999998</v>
      </c>
      <c r="D103" s="19">
        <v>422703.96799999999</v>
      </c>
      <c r="E103" s="19">
        <v>43318.364999999998</v>
      </c>
      <c r="F103" s="19">
        <v>22816.396000000001</v>
      </c>
      <c r="G103" s="19">
        <v>442.86700000000002</v>
      </c>
      <c r="H103" s="19">
        <v>39502.523000000074</v>
      </c>
      <c r="I103" s="19">
        <v>86177.835999999996</v>
      </c>
      <c r="J103" s="19">
        <v>14227.406000000001</v>
      </c>
      <c r="K103" s="19">
        <v>27750.109</v>
      </c>
      <c r="L103" s="19">
        <v>88754.377999999997</v>
      </c>
      <c r="M103" s="19">
        <v>50526.04</v>
      </c>
      <c r="N103" s="19">
        <v>42852.707000000002</v>
      </c>
      <c r="O103" s="19">
        <v>3401.295999999973</v>
      </c>
      <c r="P103" s="19">
        <v>1052.117</v>
      </c>
      <c r="Q103" s="19">
        <v>99333.331999999995</v>
      </c>
      <c r="R103" s="24">
        <v>9.36</v>
      </c>
      <c r="S103" s="9"/>
      <c r="T103" s="9"/>
      <c r="W103" s="19"/>
      <c r="X103" s="19"/>
      <c r="Y103" s="23"/>
    </row>
    <row r="104" spans="1:25">
      <c r="A104" s="20">
        <v>286</v>
      </c>
      <c r="B104" s="21" t="s">
        <v>100</v>
      </c>
      <c r="C104" s="19">
        <v>1308597.0789999999</v>
      </c>
      <c r="D104" s="19">
        <v>684203.50300000003</v>
      </c>
      <c r="E104" s="19">
        <v>57986.035000000003</v>
      </c>
      <c r="F104" s="19">
        <v>34375.83</v>
      </c>
      <c r="G104" s="19">
        <v>9575.1110000000008</v>
      </c>
      <c r="H104" s="19">
        <v>70275.656999999905</v>
      </c>
      <c r="I104" s="19">
        <v>131792.53</v>
      </c>
      <c r="J104" s="19">
        <v>32076.748</v>
      </c>
      <c r="K104" s="19">
        <v>43081.167000000001</v>
      </c>
      <c r="L104" s="19">
        <v>146635.85800000001</v>
      </c>
      <c r="M104" s="19">
        <v>81221.100999999995</v>
      </c>
      <c r="N104" s="19">
        <v>67942.858999999997</v>
      </c>
      <c r="O104" s="19">
        <v>2449.7269999999262</v>
      </c>
      <c r="P104" s="19">
        <v>1564.922</v>
      </c>
      <c r="Q104" s="19">
        <v>140721.19399999999</v>
      </c>
      <c r="R104" s="24">
        <v>8.610000000000003</v>
      </c>
      <c r="S104" s="9"/>
      <c r="T104" s="9"/>
      <c r="W104" s="19"/>
      <c r="X104" s="19"/>
      <c r="Y104" s="23"/>
    </row>
    <row r="105" spans="1:25">
      <c r="A105" s="20">
        <v>287</v>
      </c>
      <c r="B105" s="28" t="s">
        <v>101</v>
      </c>
      <c r="C105" s="19">
        <v>87884.942999999999</v>
      </c>
      <c r="D105" s="19">
        <v>55696.055999999997</v>
      </c>
      <c r="E105" s="19">
        <v>1966.825</v>
      </c>
      <c r="F105" s="19">
        <v>2626.259</v>
      </c>
      <c r="G105" s="19">
        <v>4772.8869999999997</v>
      </c>
      <c r="H105" s="19">
        <v>9485.864000000005</v>
      </c>
      <c r="I105" s="19">
        <v>8713.5349999999999</v>
      </c>
      <c r="J105" s="19">
        <v>2590.4749999999999</v>
      </c>
      <c r="K105" s="19">
        <v>3016.3209999999999</v>
      </c>
      <c r="L105" s="19">
        <v>14971.169</v>
      </c>
      <c r="M105" s="19">
        <v>7108.7560000000003</v>
      </c>
      <c r="N105" s="19">
        <v>6881.9139999999998</v>
      </c>
      <c r="O105" s="19">
        <v>178.35299999999916</v>
      </c>
      <c r="P105" s="19">
        <v>177.66800000000001</v>
      </c>
      <c r="Q105" s="19">
        <v>10199.534</v>
      </c>
      <c r="R105" s="24">
        <v>8.86</v>
      </c>
      <c r="S105" s="9"/>
      <c r="T105" s="9"/>
      <c r="W105" s="19"/>
      <c r="X105" s="19"/>
      <c r="Y105" s="23"/>
    </row>
    <row r="106" spans="1:25">
      <c r="A106" s="20">
        <v>288</v>
      </c>
      <c r="B106" s="21" t="s">
        <v>102</v>
      </c>
      <c r="C106" s="19">
        <v>100077.705</v>
      </c>
      <c r="D106" s="19">
        <v>40007.514999999999</v>
      </c>
      <c r="E106" s="19">
        <v>2240.9319999999998</v>
      </c>
      <c r="F106" s="19">
        <v>3200.23</v>
      </c>
      <c r="G106" s="19">
        <v>4108.2650000000003</v>
      </c>
      <c r="H106" s="19">
        <v>7785.3900000000094</v>
      </c>
      <c r="I106" s="19">
        <v>9864.5239999999994</v>
      </c>
      <c r="J106" s="19">
        <v>3498.9029999999998</v>
      </c>
      <c r="K106" s="19">
        <v>3211.7759999999998</v>
      </c>
      <c r="L106" s="19">
        <v>11294.944</v>
      </c>
      <c r="M106" s="19">
        <v>7753.3029999999999</v>
      </c>
      <c r="N106" s="19">
        <v>6009.8959999999997</v>
      </c>
      <c r="O106" s="19">
        <v>154.80900000000565</v>
      </c>
      <c r="P106" s="19">
        <v>197.73400000000001</v>
      </c>
      <c r="Q106" s="19">
        <v>10495.242</v>
      </c>
      <c r="R106" s="24">
        <v>9.3599999999999959</v>
      </c>
      <c r="S106" s="9"/>
      <c r="T106" s="9"/>
      <c r="W106" s="19"/>
      <c r="X106" s="19"/>
      <c r="Y106" s="23"/>
    </row>
    <row r="107" spans="1:25">
      <c r="A107" s="20">
        <v>290</v>
      </c>
      <c r="B107" s="21" t="s">
        <v>103</v>
      </c>
      <c r="C107" s="19">
        <v>94272.277000000002</v>
      </c>
      <c r="D107" s="19">
        <v>71211.648000000001</v>
      </c>
      <c r="E107" s="19">
        <v>5726.2939999999999</v>
      </c>
      <c r="F107" s="19">
        <v>2814.8530000000001</v>
      </c>
      <c r="G107" s="19">
        <v>1916.0730000000001</v>
      </c>
      <c r="H107" s="19">
        <v>6945.7079999999987</v>
      </c>
      <c r="I107" s="19">
        <v>9638.0249999999996</v>
      </c>
      <c r="J107" s="19">
        <v>2252.2159999999999</v>
      </c>
      <c r="K107" s="19">
        <v>3955.6509999999998</v>
      </c>
      <c r="L107" s="19">
        <v>22565.821</v>
      </c>
      <c r="M107" s="19">
        <v>7348.076</v>
      </c>
      <c r="N107" s="19">
        <v>8669.7039999999997</v>
      </c>
      <c r="O107" s="19">
        <v>161.76799999999821</v>
      </c>
      <c r="P107" s="19">
        <v>133.84299999999999</v>
      </c>
      <c r="Q107" s="19">
        <v>11797.184999999999</v>
      </c>
      <c r="R107" s="24">
        <v>9.36</v>
      </c>
      <c r="S107" s="9"/>
      <c r="T107" s="9"/>
      <c r="W107" s="19"/>
      <c r="X107" s="19"/>
      <c r="Y107" s="23"/>
    </row>
    <row r="108" spans="1:25">
      <c r="A108" s="20">
        <v>291</v>
      </c>
      <c r="B108" s="21" t="s">
        <v>104</v>
      </c>
      <c r="C108" s="19">
        <v>23050.474999999999</v>
      </c>
      <c r="D108" s="19">
        <v>22904.517</v>
      </c>
      <c r="E108" s="19">
        <v>1189.4659999999999</v>
      </c>
      <c r="F108" s="19">
        <v>574.62099999999998</v>
      </c>
      <c r="G108" s="19">
        <v>374.988</v>
      </c>
      <c r="H108" s="19">
        <v>2810.37</v>
      </c>
      <c r="I108" s="19">
        <v>2377.431</v>
      </c>
      <c r="J108" s="19">
        <v>977.17100000000005</v>
      </c>
      <c r="K108" s="19">
        <v>852.90200000000004</v>
      </c>
      <c r="L108" s="19">
        <v>6554.125</v>
      </c>
      <c r="M108" s="19">
        <v>1946.6790000000001</v>
      </c>
      <c r="N108" s="19">
        <v>2647.7240000000002</v>
      </c>
      <c r="O108" s="19">
        <v>47.502999999998792</v>
      </c>
      <c r="P108" s="19">
        <v>52.98</v>
      </c>
      <c r="Q108" s="19">
        <v>3157.0059999999999</v>
      </c>
      <c r="R108" s="24">
        <v>9.11</v>
      </c>
      <c r="S108" s="9"/>
      <c r="T108" s="9"/>
      <c r="W108" s="19"/>
      <c r="X108" s="19"/>
      <c r="Y108" s="23"/>
    </row>
    <row r="109" spans="1:25">
      <c r="A109" s="20">
        <v>297</v>
      </c>
      <c r="B109" s="21" t="s">
        <v>105</v>
      </c>
      <c r="C109" s="19">
        <v>2265212.281</v>
      </c>
      <c r="D109" s="19">
        <v>801091.37300000002</v>
      </c>
      <c r="E109" s="19">
        <v>77367.932000000001</v>
      </c>
      <c r="F109" s="19">
        <v>80120.937000000005</v>
      </c>
      <c r="G109" s="19">
        <v>11691.093000000001</v>
      </c>
      <c r="H109" s="19">
        <v>115851.15800000023</v>
      </c>
      <c r="I109" s="19">
        <v>224649.008</v>
      </c>
      <c r="J109" s="19">
        <v>39581.487999999998</v>
      </c>
      <c r="K109" s="19">
        <v>75655.922999999995</v>
      </c>
      <c r="L109" s="19">
        <v>179690.709</v>
      </c>
      <c r="M109" s="19">
        <v>141947.226</v>
      </c>
      <c r="N109" s="19">
        <v>106887.079</v>
      </c>
      <c r="O109" s="19">
        <v>5821.7699999999895</v>
      </c>
      <c r="P109" s="19">
        <v>3325.5010000000002</v>
      </c>
      <c r="Q109" s="19">
        <v>204864.14799999999</v>
      </c>
      <c r="R109" s="24">
        <v>8.11</v>
      </c>
      <c r="S109" s="9"/>
      <c r="T109" s="9"/>
      <c r="W109" s="19"/>
      <c r="X109" s="19"/>
      <c r="Y109" s="23"/>
    </row>
    <row r="110" spans="1:25">
      <c r="A110" s="20">
        <v>300</v>
      </c>
      <c r="B110" s="21" t="s">
        <v>106</v>
      </c>
      <c r="C110" s="19">
        <v>46681.186999999998</v>
      </c>
      <c r="D110" s="19">
        <v>26725.893</v>
      </c>
      <c r="E110" s="19">
        <v>1093.1320000000001</v>
      </c>
      <c r="F110" s="19">
        <v>1291.421</v>
      </c>
      <c r="G110" s="19">
        <v>2076.598</v>
      </c>
      <c r="H110" s="19">
        <v>4309.1110000000062</v>
      </c>
      <c r="I110" s="19">
        <v>4652.9170000000004</v>
      </c>
      <c r="J110" s="19">
        <v>2114.5709999999999</v>
      </c>
      <c r="K110" s="19">
        <v>1751.58</v>
      </c>
      <c r="L110" s="19">
        <v>8070.8140000000003</v>
      </c>
      <c r="M110" s="19">
        <v>3831.7669999999998</v>
      </c>
      <c r="N110" s="19">
        <v>3779.3879999999999</v>
      </c>
      <c r="O110" s="19">
        <v>79.399999999998727</v>
      </c>
      <c r="P110" s="19">
        <v>82.210999999999999</v>
      </c>
      <c r="Q110" s="19">
        <v>4704.835</v>
      </c>
      <c r="R110" s="24">
        <v>8.360000000000003</v>
      </c>
      <c r="S110" s="9"/>
      <c r="T110" s="9"/>
      <c r="W110" s="19"/>
      <c r="X110" s="19"/>
      <c r="Y110" s="23"/>
    </row>
    <row r="111" spans="1:25">
      <c r="A111" s="20">
        <v>301</v>
      </c>
      <c r="B111" s="21" t="s">
        <v>107</v>
      </c>
      <c r="C111" s="19">
        <v>278026.33199999999</v>
      </c>
      <c r="D111" s="19">
        <v>151359.459</v>
      </c>
      <c r="E111" s="19">
        <v>9765.9760000000006</v>
      </c>
      <c r="F111" s="19">
        <v>8877.6440000000002</v>
      </c>
      <c r="G111" s="19">
        <v>11502.311</v>
      </c>
      <c r="H111" s="19">
        <v>22703.272999999994</v>
      </c>
      <c r="I111" s="19">
        <v>27593.848999999998</v>
      </c>
      <c r="J111" s="19">
        <v>12325.623</v>
      </c>
      <c r="K111" s="19">
        <v>10338.712</v>
      </c>
      <c r="L111" s="19">
        <v>43711.995999999999</v>
      </c>
      <c r="M111" s="19">
        <v>22041.871999999999</v>
      </c>
      <c r="N111" s="19">
        <v>20445.859</v>
      </c>
      <c r="O111" s="19">
        <v>422.83800000001793</v>
      </c>
      <c r="P111" s="19">
        <v>435.36799999999999</v>
      </c>
      <c r="Q111" s="19">
        <v>28223.867999999999</v>
      </c>
      <c r="R111" s="24">
        <v>8.36</v>
      </c>
      <c r="S111" s="9"/>
      <c r="T111" s="9"/>
      <c r="W111" s="19"/>
      <c r="X111" s="19"/>
      <c r="Y111" s="23"/>
    </row>
    <row r="112" spans="1:25">
      <c r="A112" s="20">
        <v>304</v>
      </c>
      <c r="B112" s="21" t="s">
        <v>108</v>
      </c>
      <c r="C112" s="19">
        <v>14061.394</v>
      </c>
      <c r="D112" s="19">
        <v>11427.75</v>
      </c>
      <c r="E112" s="19">
        <v>477.17399999999998</v>
      </c>
      <c r="F112" s="19">
        <v>317.60199999999998</v>
      </c>
      <c r="G112" s="19">
        <v>175.994</v>
      </c>
      <c r="H112" s="19">
        <v>2434.1840000000016</v>
      </c>
      <c r="I112" s="19">
        <v>1435.3219999999999</v>
      </c>
      <c r="J112" s="19">
        <v>833.28300000000002</v>
      </c>
      <c r="K112" s="19">
        <v>427.87099999999998</v>
      </c>
      <c r="L112" s="19">
        <v>2208.2460000000001</v>
      </c>
      <c r="M112" s="19">
        <v>982.34500000000003</v>
      </c>
      <c r="N112" s="19">
        <v>947.11300000000006</v>
      </c>
      <c r="O112" s="19">
        <v>-5.7350000000010368</v>
      </c>
      <c r="P112" s="19">
        <v>20.404</v>
      </c>
      <c r="Q112" s="19">
        <v>1153.8989999999999</v>
      </c>
      <c r="R112" s="24">
        <v>5.3599999999999994</v>
      </c>
      <c r="S112" s="9"/>
      <c r="T112" s="9"/>
      <c r="W112" s="19"/>
      <c r="X112" s="19"/>
      <c r="Y112" s="23"/>
    </row>
    <row r="113" spans="1:25">
      <c r="A113" s="20">
        <v>305</v>
      </c>
      <c r="B113" s="21" t="s">
        <v>109</v>
      </c>
      <c r="C113" s="19">
        <v>212746.32699999999</v>
      </c>
      <c r="D113" s="19">
        <v>118063.641</v>
      </c>
      <c r="E113" s="19">
        <v>10801.385</v>
      </c>
      <c r="F113" s="19">
        <v>6974.1310000000003</v>
      </c>
      <c r="G113" s="19">
        <v>1675.932</v>
      </c>
      <c r="H113" s="19">
        <v>17007.693999999989</v>
      </c>
      <c r="I113" s="19">
        <v>20752.468000000001</v>
      </c>
      <c r="J113" s="19">
        <v>5034.9179999999997</v>
      </c>
      <c r="K113" s="19">
        <v>8503.6470000000008</v>
      </c>
      <c r="L113" s="19">
        <v>33044.921000000002</v>
      </c>
      <c r="M113" s="19">
        <v>16831.310000000001</v>
      </c>
      <c r="N113" s="19">
        <v>14824.776</v>
      </c>
      <c r="O113" s="19">
        <v>362.9679999999953</v>
      </c>
      <c r="P113" s="19">
        <v>287.50599999999997</v>
      </c>
      <c r="Q113" s="19">
        <v>19245.319</v>
      </c>
      <c r="R113" s="24">
        <v>7.3599999999999994</v>
      </c>
      <c r="S113" s="9"/>
      <c r="T113" s="9"/>
      <c r="W113" s="19"/>
      <c r="X113" s="19"/>
      <c r="Y113" s="23"/>
    </row>
    <row r="114" spans="1:25">
      <c r="A114" s="20">
        <v>312</v>
      </c>
      <c r="B114" s="21" t="s">
        <v>110</v>
      </c>
      <c r="C114" s="19">
        <v>13676.519</v>
      </c>
      <c r="D114" s="19">
        <v>9825.9320000000007</v>
      </c>
      <c r="E114" s="19">
        <v>664.94899999999996</v>
      </c>
      <c r="F114" s="19">
        <v>369.69600000000003</v>
      </c>
      <c r="G114" s="19">
        <v>598.56799999999998</v>
      </c>
      <c r="H114" s="19">
        <v>1210.3469999999977</v>
      </c>
      <c r="I114" s="19">
        <v>1332.979</v>
      </c>
      <c r="J114" s="19">
        <v>491.05399999999997</v>
      </c>
      <c r="K114" s="19">
        <v>527.10599999999999</v>
      </c>
      <c r="L114" s="19">
        <v>3396.4879999999998</v>
      </c>
      <c r="M114" s="19">
        <v>1204.1849999999999</v>
      </c>
      <c r="N114" s="19">
        <v>1455.3430000000001</v>
      </c>
      <c r="O114" s="19">
        <v>33.445000000000391</v>
      </c>
      <c r="P114" s="19">
        <v>25.234999999999999</v>
      </c>
      <c r="Q114" s="19">
        <v>1719.78</v>
      </c>
      <c r="R114" s="24">
        <v>9.86</v>
      </c>
      <c r="S114" s="9"/>
      <c r="T114" s="9"/>
      <c r="W114" s="19"/>
      <c r="X114" s="19"/>
      <c r="Y114" s="23"/>
    </row>
    <row r="115" spans="1:25">
      <c r="A115" s="20">
        <v>316</v>
      </c>
      <c r="B115" s="21" t="s">
        <v>111</v>
      </c>
      <c r="C115" s="19">
        <v>64922.37</v>
      </c>
      <c r="D115" s="19">
        <v>31324.661</v>
      </c>
      <c r="E115" s="19">
        <v>2643.779</v>
      </c>
      <c r="F115" s="19">
        <v>1946.39</v>
      </c>
      <c r="G115" s="19">
        <v>2407.7730000000001</v>
      </c>
      <c r="H115" s="19">
        <v>5146.9889999999959</v>
      </c>
      <c r="I115" s="19">
        <v>6602.6170000000002</v>
      </c>
      <c r="J115" s="19">
        <v>3142.8009999999999</v>
      </c>
      <c r="K115" s="19">
        <v>2281.5639999999999</v>
      </c>
      <c r="L115" s="19">
        <v>8171.6530000000002</v>
      </c>
      <c r="M115" s="19">
        <v>4733.8850000000002</v>
      </c>
      <c r="N115" s="19">
        <v>3962.3939999999998</v>
      </c>
      <c r="O115" s="19">
        <v>86.086999999999989</v>
      </c>
      <c r="P115" s="19">
        <v>99.864999999999995</v>
      </c>
      <c r="Q115" s="19">
        <v>7289.1379999999999</v>
      </c>
      <c r="R115" s="24">
        <v>9.36</v>
      </c>
      <c r="S115" s="9"/>
      <c r="T115" s="9"/>
      <c r="W115" s="19"/>
      <c r="X115" s="19"/>
      <c r="Y115" s="23"/>
    </row>
    <row r="116" spans="1:25">
      <c r="A116" s="20">
        <v>317</v>
      </c>
      <c r="B116" s="21" t="s">
        <v>112</v>
      </c>
      <c r="C116" s="19">
        <v>27953.983</v>
      </c>
      <c r="D116" s="19">
        <v>16649.225999999999</v>
      </c>
      <c r="E116" s="19">
        <v>1226.5129999999999</v>
      </c>
      <c r="F116" s="19">
        <v>1300.136</v>
      </c>
      <c r="G116" s="19">
        <v>1717.473</v>
      </c>
      <c r="H116" s="19">
        <v>3162.8080000000045</v>
      </c>
      <c r="I116" s="19">
        <v>2742.5369999999998</v>
      </c>
      <c r="J116" s="19">
        <v>1073.1780000000001</v>
      </c>
      <c r="K116" s="19">
        <v>1044.0509999999999</v>
      </c>
      <c r="L116" s="19">
        <v>5934.2030000000004</v>
      </c>
      <c r="M116" s="19">
        <v>2674.009</v>
      </c>
      <c r="N116" s="19">
        <v>2820.4380000000001</v>
      </c>
      <c r="O116" s="19">
        <v>61.805999999999585</v>
      </c>
      <c r="P116" s="19">
        <v>75.525000000000006</v>
      </c>
      <c r="Q116" s="19">
        <v>3031.848</v>
      </c>
      <c r="R116" s="24">
        <v>8.86</v>
      </c>
      <c r="S116" s="9"/>
      <c r="T116" s="9"/>
      <c r="W116" s="19"/>
      <c r="X116" s="19"/>
      <c r="Y116" s="23"/>
    </row>
    <row r="117" spans="1:25">
      <c r="A117" s="20">
        <v>398</v>
      </c>
      <c r="B117" s="21" t="s">
        <v>113</v>
      </c>
      <c r="C117" s="19">
        <v>2089271.5630000001</v>
      </c>
      <c r="D117" s="19">
        <v>847484.326</v>
      </c>
      <c r="E117" s="19">
        <v>104182.11500000001</v>
      </c>
      <c r="F117" s="19">
        <v>58817.453000000001</v>
      </c>
      <c r="G117" s="19">
        <v>1619.2090000000001</v>
      </c>
      <c r="H117" s="19">
        <v>113791.23399999982</v>
      </c>
      <c r="I117" s="19">
        <v>205126.12400000001</v>
      </c>
      <c r="J117" s="19">
        <v>34406.692000000003</v>
      </c>
      <c r="K117" s="19">
        <v>66653.679000000004</v>
      </c>
      <c r="L117" s="19">
        <v>190303.17</v>
      </c>
      <c r="M117" s="19">
        <v>126951.952</v>
      </c>
      <c r="N117" s="19">
        <v>105200.62300000001</v>
      </c>
      <c r="O117" s="19">
        <v>5465.1099999998987</v>
      </c>
      <c r="P117" s="19">
        <v>2486.4189999999999</v>
      </c>
      <c r="Q117" s="19">
        <v>197928.18299999999</v>
      </c>
      <c r="R117" s="24">
        <v>8.11</v>
      </c>
      <c r="S117" s="9"/>
      <c r="T117" s="9"/>
      <c r="W117" s="19"/>
      <c r="X117" s="19"/>
      <c r="Y117" s="23"/>
    </row>
    <row r="118" spans="1:25">
      <c r="A118" s="20">
        <v>399</v>
      </c>
      <c r="B118" s="28" t="s">
        <v>114</v>
      </c>
      <c r="C118" s="19">
        <v>147377.239</v>
      </c>
      <c r="D118" s="19">
        <v>50748.866999999998</v>
      </c>
      <c r="E118" s="19">
        <v>2939.7719999999999</v>
      </c>
      <c r="F118" s="19">
        <v>3317.46</v>
      </c>
      <c r="G118" s="19">
        <v>2790.703</v>
      </c>
      <c r="H118" s="19">
        <v>6747.45999999999</v>
      </c>
      <c r="I118" s="19">
        <v>14775.214</v>
      </c>
      <c r="J118" s="19">
        <v>5553.5709999999999</v>
      </c>
      <c r="K118" s="19">
        <v>4556.2979999999998</v>
      </c>
      <c r="L118" s="19">
        <v>12257.234</v>
      </c>
      <c r="M118" s="19">
        <v>8443.6119999999992</v>
      </c>
      <c r="N118" s="19">
        <v>5823.63</v>
      </c>
      <c r="O118" s="19">
        <v>106.63000000000011</v>
      </c>
      <c r="P118" s="19">
        <v>137.43</v>
      </c>
      <c r="Q118" s="19">
        <v>14593.228999999999</v>
      </c>
      <c r="R118" s="24">
        <v>9.11</v>
      </c>
      <c r="S118" s="9"/>
      <c r="T118" s="9"/>
      <c r="W118" s="19"/>
      <c r="X118" s="19"/>
      <c r="Y118" s="23"/>
    </row>
    <row r="119" spans="1:25">
      <c r="A119" s="20">
        <v>400</v>
      </c>
      <c r="B119" s="21" t="s">
        <v>115</v>
      </c>
      <c r="C119" s="19">
        <v>139354.49100000001</v>
      </c>
      <c r="D119" s="19">
        <v>54028.284</v>
      </c>
      <c r="E119" s="19">
        <v>4527.8280000000004</v>
      </c>
      <c r="F119" s="19">
        <v>3756.817</v>
      </c>
      <c r="G119" s="19">
        <v>3834.0419999999999</v>
      </c>
      <c r="H119" s="19">
        <v>9189.9459999999872</v>
      </c>
      <c r="I119" s="19">
        <v>13726.732</v>
      </c>
      <c r="J119" s="19">
        <v>4449.0749999999998</v>
      </c>
      <c r="K119" s="19">
        <v>4760.8590000000004</v>
      </c>
      <c r="L119" s="19">
        <v>14991.859</v>
      </c>
      <c r="M119" s="19">
        <v>10865.166999999999</v>
      </c>
      <c r="N119" s="19">
        <v>8200.4339999999993</v>
      </c>
      <c r="O119" s="19">
        <v>166.18599999999424</v>
      </c>
      <c r="P119" s="19">
        <v>250.59899999999999</v>
      </c>
      <c r="Q119" s="19">
        <v>12452.788</v>
      </c>
      <c r="R119" s="24">
        <v>8.11</v>
      </c>
      <c r="S119" s="9"/>
      <c r="T119" s="9"/>
      <c r="W119" s="19"/>
      <c r="X119" s="19"/>
      <c r="Y119" s="23"/>
    </row>
    <row r="120" spans="1:25">
      <c r="A120" s="20">
        <v>407</v>
      </c>
      <c r="B120" s="21" t="s">
        <v>116</v>
      </c>
      <c r="C120" s="19">
        <v>35903.086000000003</v>
      </c>
      <c r="D120" s="19">
        <v>18172.691999999999</v>
      </c>
      <c r="E120" s="19">
        <v>1479.2360000000001</v>
      </c>
      <c r="F120" s="19">
        <v>880.87599999999998</v>
      </c>
      <c r="G120" s="19">
        <v>2264.8780000000002</v>
      </c>
      <c r="H120" s="19">
        <v>4358.9059999999972</v>
      </c>
      <c r="I120" s="19">
        <v>3672.34</v>
      </c>
      <c r="J120" s="19">
        <v>2332.8339999999998</v>
      </c>
      <c r="K120" s="19">
        <v>1243.085</v>
      </c>
      <c r="L120" s="19">
        <v>5031.8779999999997</v>
      </c>
      <c r="M120" s="19">
        <v>2818.7469999999998</v>
      </c>
      <c r="N120" s="19">
        <v>2502.9270000000001</v>
      </c>
      <c r="O120" s="19">
        <v>90.666000000001077</v>
      </c>
      <c r="P120" s="19">
        <v>69.171999999999997</v>
      </c>
      <c r="Q120" s="19">
        <v>3910.4259999999999</v>
      </c>
      <c r="R120" s="24">
        <v>8.86</v>
      </c>
      <c r="S120" s="9"/>
      <c r="T120" s="9"/>
      <c r="W120" s="19"/>
      <c r="X120" s="19"/>
      <c r="Y120" s="23"/>
    </row>
    <row r="121" spans="1:25">
      <c r="A121" s="20">
        <v>402</v>
      </c>
      <c r="B121" s="21" t="s">
        <v>117</v>
      </c>
      <c r="C121" s="19">
        <v>125702.732</v>
      </c>
      <c r="D121" s="19">
        <v>66572.967999999993</v>
      </c>
      <c r="E121" s="19">
        <v>6115.67</v>
      </c>
      <c r="F121" s="19">
        <v>4312.732</v>
      </c>
      <c r="G121" s="19">
        <v>4336.92</v>
      </c>
      <c r="H121" s="19">
        <v>10090.081000000007</v>
      </c>
      <c r="I121" s="19">
        <v>12597.183999999999</v>
      </c>
      <c r="J121" s="19">
        <v>6255.8680000000004</v>
      </c>
      <c r="K121" s="19">
        <v>4924.366</v>
      </c>
      <c r="L121" s="19">
        <v>20367.267</v>
      </c>
      <c r="M121" s="19">
        <v>9706.9750000000004</v>
      </c>
      <c r="N121" s="19">
        <v>9233.625</v>
      </c>
      <c r="O121" s="19">
        <v>228.58199999999306</v>
      </c>
      <c r="P121" s="19">
        <v>192.774</v>
      </c>
      <c r="Q121" s="19">
        <v>12964.303</v>
      </c>
      <c r="R121" s="24">
        <v>8.61</v>
      </c>
      <c r="S121" s="9"/>
      <c r="T121" s="9"/>
      <c r="W121" s="19"/>
      <c r="X121" s="19"/>
      <c r="Y121" s="23"/>
    </row>
    <row r="122" spans="1:25">
      <c r="A122" s="20">
        <v>403</v>
      </c>
      <c r="B122" s="21" t="s">
        <v>118</v>
      </c>
      <c r="C122" s="19">
        <v>32440.001</v>
      </c>
      <c r="D122" s="19">
        <v>24793.963</v>
      </c>
      <c r="E122" s="19">
        <v>1021.272</v>
      </c>
      <c r="F122" s="19">
        <v>934.59199999999998</v>
      </c>
      <c r="G122" s="19">
        <v>1542.682</v>
      </c>
      <c r="H122" s="19">
        <v>3047.5629999999974</v>
      </c>
      <c r="I122" s="19">
        <v>3248.9549999999999</v>
      </c>
      <c r="J122" s="19">
        <v>1311.7280000000001</v>
      </c>
      <c r="K122" s="19">
        <v>1216.3430000000001</v>
      </c>
      <c r="L122" s="19">
        <v>7685.6859999999997</v>
      </c>
      <c r="M122" s="19">
        <v>2742.88</v>
      </c>
      <c r="N122" s="19">
        <v>3292.1709999999998</v>
      </c>
      <c r="O122" s="19">
        <v>17.176999999999225</v>
      </c>
      <c r="P122" s="19">
        <v>58.786999999999999</v>
      </c>
      <c r="Q122" s="19">
        <v>4037.9389999999999</v>
      </c>
      <c r="R122" s="24">
        <v>9.36</v>
      </c>
      <c r="S122" s="9"/>
      <c r="T122" s="9"/>
      <c r="W122" s="19"/>
      <c r="X122" s="19"/>
      <c r="Y122" s="23"/>
    </row>
    <row r="123" spans="1:25">
      <c r="A123" s="20">
        <v>405</v>
      </c>
      <c r="B123" s="21" t="s">
        <v>119</v>
      </c>
      <c r="C123" s="19">
        <v>1276935.2660000001</v>
      </c>
      <c r="D123" s="19">
        <v>511823.76</v>
      </c>
      <c r="E123" s="19">
        <v>55097.514000000003</v>
      </c>
      <c r="F123" s="19">
        <v>35874.374000000003</v>
      </c>
      <c r="G123" s="19">
        <v>4212.1180000000004</v>
      </c>
      <c r="H123" s="19">
        <v>54662.295999999908</v>
      </c>
      <c r="I123" s="19">
        <v>127470.671</v>
      </c>
      <c r="J123" s="19">
        <v>20885.214</v>
      </c>
      <c r="K123" s="19">
        <v>41512.044999999998</v>
      </c>
      <c r="L123" s="19">
        <v>112701.12699999999</v>
      </c>
      <c r="M123" s="19">
        <v>81311.879000000001</v>
      </c>
      <c r="N123" s="19">
        <v>62628.364000000001</v>
      </c>
      <c r="O123" s="19">
        <v>3385.7189999999973</v>
      </c>
      <c r="P123" s="19">
        <v>2115.163</v>
      </c>
      <c r="Q123" s="19">
        <v>121758.553</v>
      </c>
      <c r="R123" s="24">
        <v>8.36</v>
      </c>
      <c r="S123" s="9"/>
      <c r="T123" s="9"/>
      <c r="W123" s="19"/>
      <c r="X123" s="19"/>
      <c r="Y123" s="23"/>
    </row>
    <row r="124" spans="1:25">
      <c r="A124" s="20">
        <v>408</v>
      </c>
      <c r="B124" s="21" t="s">
        <v>120</v>
      </c>
      <c r="C124" s="19">
        <v>226493.31200000001</v>
      </c>
      <c r="D124" s="19">
        <v>95603.63</v>
      </c>
      <c r="E124" s="19">
        <v>6836.2610000000004</v>
      </c>
      <c r="F124" s="19">
        <v>6755.6459999999997</v>
      </c>
      <c r="G124" s="19">
        <v>5270.3980000000001</v>
      </c>
      <c r="H124" s="19">
        <v>14706.555000000015</v>
      </c>
      <c r="I124" s="19">
        <v>22777.641</v>
      </c>
      <c r="J124" s="19">
        <v>8351.0300000000007</v>
      </c>
      <c r="K124" s="19">
        <v>7806.9870000000001</v>
      </c>
      <c r="L124" s="19">
        <v>24015.300999999999</v>
      </c>
      <c r="M124" s="19">
        <v>16011.118</v>
      </c>
      <c r="N124" s="19">
        <v>11894.582</v>
      </c>
      <c r="O124" s="19">
        <v>290.58900000001086</v>
      </c>
      <c r="P124" s="19">
        <v>291.08</v>
      </c>
      <c r="Q124" s="19">
        <v>23017.785</v>
      </c>
      <c r="R124" s="24">
        <v>8.86</v>
      </c>
      <c r="S124" s="9"/>
      <c r="T124" s="9"/>
      <c r="W124" s="19"/>
      <c r="X124" s="19"/>
      <c r="Y124" s="23"/>
    </row>
    <row r="125" spans="1:25">
      <c r="A125" s="20">
        <v>410</v>
      </c>
      <c r="B125" s="21" t="s">
        <v>121</v>
      </c>
      <c r="C125" s="19">
        <v>318039.28600000002</v>
      </c>
      <c r="D125" s="19">
        <v>111214.133</v>
      </c>
      <c r="E125" s="19">
        <v>12184.191000000001</v>
      </c>
      <c r="F125" s="19">
        <v>9740.43</v>
      </c>
      <c r="G125" s="19">
        <v>2315.2629999999999</v>
      </c>
      <c r="H125" s="19">
        <v>18433.001999999971</v>
      </c>
      <c r="I125" s="19">
        <v>31357.866999999998</v>
      </c>
      <c r="J125" s="19">
        <v>9364.2139999999999</v>
      </c>
      <c r="K125" s="19">
        <v>10816.352000000001</v>
      </c>
      <c r="L125" s="19">
        <v>26826.006000000001</v>
      </c>
      <c r="M125" s="19">
        <v>19517.613000000001</v>
      </c>
      <c r="N125" s="19">
        <v>13536.761</v>
      </c>
      <c r="O125" s="19">
        <v>363.59699999999611</v>
      </c>
      <c r="P125" s="19">
        <v>315.553</v>
      </c>
      <c r="Q125" s="19">
        <v>31430.768</v>
      </c>
      <c r="R125" s="24">
        <v>8.86</v>
      </c>
      <c r="S125" s="9"/>
      <c r="T125" s="9"/>
      <c r="W125" s="19"/>
      <c r="X125" s="19"/>
      <c r="Y125" s="23"/>
    </row>
    <row r="126" spans="1:25">
      <c r="A126" s="20">
        <v>416</v>
      </c>
      <c r="B126" s="21" t="s">
        <v>122</v>
      </c>
      <c r="C126" s="19">
        <v>48875.771999999997</v>
      </c>
      <c r="D126" s="19">
        <v>18819.651999999998</v>
      </c>
      <c r="E126" s="19">
        <v>1784.4</v>
      </c>
      <c r="F126" s="19">
        <v>1226.8889999999999</v>
      </c>
      <c r="G126" s="19">
        <v>606.09400000000005</v>
      </c>
      <c r="H126" s="19">
        <v>2367.1989999999987</v>
      </c>
      <c r="I126" s="19">
        <v>4961.4920000000002</v>
      </c>
      <c r="J126" s="19">
        <v>2041.6949999999999</v>
      </c>
      <c r="K126" s="19">
        <v>1621.817</v>
      </c>
      <c r="L126" s="19">
        <v>5333.6270000000004</v>
      </c>
      <c r="M126" s="19">
        <v>3096.471</v>
      </c>
      <c r="N126" s="19">
        <v>2502.895</v>
      </c>
      <c r="O126" s="19">
        <v>32.422999999998865</v>
      </c>
      <c r="P126" s="19">
        <v>56.718000000000004</v>
      </c>
      <c r="Q126" s="19">
        <v>4978.0919999999996</v>
      </c>
      <c r="R126" s="24">
        <v>9.3599999999999959</v>
      </c>
      <c r="S126" s="9"/>
      <c r="T126" s="9"/>
      <c r="W126" s="19"/>
      <c r="X126" s="19"/>
      <c r="Y126" s="23"/>
    </row>
    <row r="127" spans="1:25">
      <c r="A127" s="20">
        <v>418</v>
      </c>
      <c r="B127" s="21" t="s">
        <v>123</v>
      </c>
      <c r="C127" s="19">
        <v>544430.05000000005</v>
      </c>
      <c r="D127" s="19">
        <v>124196.20299999999</v>
      </c>
      <c r="E127" s="19">
        <v>12992.868</v>
      </c>
      <c r="F127" s="19">
        <v>13772.962</v>
      </c>
      <c r="G127" s="19">
        <v>1078.5329999999999</v>
      </c>
      <c r="H127" s="19">
        <v>26424.091999999942</v>
      </c>
      <c r="I127" s="19">
        <v>52608.870999999999</v>
      </c>
      <c r="J127" s="19">
        <v>9172.3140000000003</v>
      </c>
      <c r="K127" s="19">
        <v>15623.78</v>
      </c>
      <c r="L127" s="19">
        <v>25948.886999999999</v>
      </c>
      <c r="M127" s="19">
        <v>26328.776999999998</v>
      </c>
      <c r="N127" s="19">
        <v>15483.69</v>
      </c>
      <c r="O127" s="19">
        <v>619.50799999997798</v>
      </c>
      <c r="P127" s="19">
        <v>426.42700000000002</v>
      </c>
      <c r="Q127" s="19">
        <v>44752.726000000002</v>
      </c>
      <c r="R127" s="24">
        <v>7.8599999999999994</v>
      </c>
      <c r="S127" s="9"/>
      <c r="T127" s="9"/>
      <c r="W127" s="19"/>
      <c r="X127" s="19"/>
      <c r="Y127" s="23"/>
    </row>
    <row r="128" spans="1:25">
      <c r="A128" s="20">
        <v>420</v>
      </c>
      <c r="B128" s="21" t="s">
        <v>124</v>
      </c>
      <c r="C128" s="19">
        <v>139421.86600000001</v>
      </c>
      <c r="D128" s="19">
        <v>79263.159</v>
      </c>
      <c r="E128" s="19">
        <v>5253.6610000000001</v>
      </c>
      <c r="F128" s="19">
        <v>4289.8090000000002</v>
      </c>
      <c r="G128" s="19">
        <v>1513.4949999999999</v>
      </c>
      <c r="H128" s="19">
        <v>8821.2029999999904</v>
      </c>
      <c r="I128" s="19">
        <v>14089.331</v>
      </c>
      <c r="J128" s="19">
        <v>5553.9830000000002</v>
      </c>
      <c r="K128" s="19">
        <v>5019.8239999999996</v>
      </c>
      <c r="L128" s="19">
        <v>20956.883000000002</v>
      </c>
      <c r="M128" s="19">
        <v>9301.8580000000002</v>
      </c>
      <c r="N128" s="19">
        <v>8948.5120000000006</v>
      </c>
      <c r="O128" s="19">
        <v>137.44100000000071</v>
      </c>
      <c r="P128" s="19">
        <v>154.30699999999999</v>
      </c>
      <c r="Q128" s="19">
        <v>14323.067999999999</v>
      </c>
      <c r="R128" s="24">
        <v>8.36</v>
      </c>
      <c r="S128" s="9"/>
      <c r="T128" s="9"/>
      <c r="W128" s="19"/>
      <c r="X128" s="19"/>
      <c r="Y128" s="23"/>
    </row>
    <row r="129" spans="1:25">
      <c r="A129" s="20">
        <v>421</v>
      </c>
      <c r="B129" s="21" t="s">
        <v>125</v>
      </c>
      <c r="C129" s="19">
        <v>6761.8850000000002</v>
      </c>
      <c r="D129" s="19">
        <v>5508.06</v>
      </c>
      <c r="E129" s="19">
        <v>241.14</v>
      </c>
      <c r="F129" s="19">
        <v>335.524</v>
      </c>
      <c r="G129" s="19">
        <v>983.822</v>
      </c>
      <c r="H129" s="19">
        <v>1304.6459999999988</v>
      </c>
      <c r="I129" s="19">
        <v>685.00900000000001</v>
      </c>
      <c r="J129" s="19">
        <v>293.459</v>
      </c>
      <c r="K129" s="19">
        <v>264.51900000000001</v>
      </c>
      <c r="L129" s="19">
        <v>1709.68</v>
      </c>
      <c r="M129" s="19">
        <v>700.34799999999996</v>
      </c>
      <c r="N129" s="19">
        <v>773.61</v>
      </c>
      <c r="O129" s="19">
        <v>29.368000000000279</v>
      </c>
      <c r="P129" s="19">
        <v>17.762</v>
      </c>
      <c r="Q129" s="19">
        <v>865.94799999999998</v>
      </c>
      <c r="R129" s="24">
        <v>8.36</v>
      </c>
      <c r="S129" s="9"/>
      <c r="T129" s="9"/>
      <c r="W129" s="19"/>
      <c r="X129" s="19"/>
      <c r="Y129" s="23"/>
    </row>
    <row r="130" spans="1:25">
      <c r="A130" s="20">
        <v>422</v>
      </c>
      <c r="B130" s="21" t="s">
        <v>126</v>
      </c>
      <c r="C130" s="19">
        <v>113947.825</v>
      </c>
      <c r="D130" s="19">
        <v>104936.041</v>
      </c>
      <c r="E130" s="19">
        <v>9894.5329999999994</v>
      </c>
      <c r="F130" s="19">
        <v>3741.69</v>
      </c>
      <c r="G130" s="19">
        <v>2153.893</v>
      </c>
      <c r="H130" s="19">
        <v>8765.3320000000185</v>
      </c>
      <c r="I130" s="19">
        <v>11423.713</v>
      </c>
      <c r="J130" s="19">
        <v>2328.9720000000002</v>
      </c>
      <c r="K130" s="19">
        <v>4615.7250000000004</v>
      </c>
      <c r="L130" s="19">
        <v>29036.762999999999</v>
      </c>
      <c r="M130" s="19">
        <v>9262.0619999999999</v>
      </c>
      <c r="N130" s="19">
        <v>12012.602999999999</v>
      </c>
      <c r="O130" s="19">
        <v>178.68800000001102</v>
      </c>
      <c r="P130" s="19">
        <v>179.36099999999999</v>
      </c>
      <c r="Q130" s="19">
        <v>14295.315000000001</v>
      </c>
      <c r="R130" s="24">
        <v>8.36</v>
      </c>
      <c r="S130" s="9"/>
      <c r="T130" s="9"/>
      <c r="W130" s="19"/>
      <c r="X130" s="19"/>
      <c r="Y130" s="23"/>
    </row>
    <row r="131" spans="1:25">
      <c r="A131" s="20">
        <v>423</v>
      </c>
      <c r="B131" s="21" t="s">
        <v>127</v>
      </c>
      <c r="C131" s="19">
        <v>436628.82199999999</v>
      </c>
      <c r="D131" s="19">
        <v>123096.289</v>
      </c>
      <c r="E131" s="19">
        <v>7636.4849999999997</v>
      </c>
      <c r="F131" s="19">
        <v>11187.2</v>
      </c>
      <c r="G131" s="19">
        <v>2808.8939999999998</v>
      </c>
      <c r="H131" s="19">
        <v>24848.617000000038</v>
      </c>
      <c r="I131" s="19">
        <v>42769.837</v>
      </c>
      <c r="J131" s="19">
        <v>7717.2539999999999</v>
      </c>
      <c r="K131" s="19">
        <v>12580.195</v>
      </c>
      <c r="L131" s="19">
        <v>24762.197</v>
      </c>
      <c r="M131" s="19">
        <v>22935.437000000002</v>
      </c>
      <c r="N131" s="19">
        <v>13050.053</v>
      </c>
      <c r="O131" s="19">
        <v>630.93299999999363</v>
      </c>
      <c r="P131" s="19">
        <v>342.37799999999999</v>
      </c>
      <c r="Q131" s="19">
        <v>32550.317999999999</v>
      </c>
      <c r="R131" s="24">
        <v>6.8599999999999994</v>
      </c>
      <c r="S131" s="9"/>
      <c r="T131" s="9"/>
      <c r="W131" s="19"/>
      <c r="X131" s="19"/>
      <c r="Y131" s="23"/>
    </row>
    <row r="132" spans="1:25">
      <c r="A132" s="20">
        <v>425</v>
      </c>
      <c r="B132" s="21" t="s">
        <v>128</v>
      </c>
      <c r="C132" s="19">
        <v>189400.22700000001</v>
      </c>
      <c r="D132" s="19">
        <v>34202.44</v>
      </c>
      <c r="E132" s="19">
        <v>4749.7650000000003</v>
      </c>
      <c r="F132" s="19">
        <v>6787.6170000000002</v>
      </c>
      <c r="G132" s="19">
        <v>1951.625</v>
      </c>
      <c r="H132" s="19">
        <v>9644.7879999999841</v>
      </c>
      <c r="I132" s="19">
        <v>18507.764999999999</v>
      </c>
      <c r="J132" s="19">
        <v>5684.1779999999999</v>
      </c>
      <c r="K132" s="19">
        <v>6037.2420000000002</v>
      </c>
      <c r="L132" s="19">
        <v>8163.4290000000001</v>
      </c>
      <c r="M132" s="19">
        <v>10585.034</v>
      </c>
      <c r="N132" s="19">
        <v>5710.634</v>
      </c>
      <c r="O132" s="19">
        <v>214.72200000000339</v>
      </c>
      <c r="P132" s="19">
        <v>177.57900000000001</v>
      </c>
      <c r="Q132" s="19">
        <v>16738.254000000001</v>
      </c>
      <c r="R132" s="24">
        <v>8.86</v>
      </c>
      <c r="S132" s="9"/>
      <c r="T132" s="9"/>
      <c r="W132" s="19"/>
      <c r="X132" s="19"/>
      <c r="Y132" s="23"/>
    </row>
    <row r="133" spans="1:25">
      <c r="A133" s="20">
        <v>426</v>
      </c>
      <c r="B133" s="21" t="s">
        <v>129</v>
      </c>
      <c r="C133" s="19">
        <v>195765.101</v>
      </c>
      <c r="D133" s="19">
        <v>74521.513000000006</v>
      </c>
      <c r="E133" s="19">
        <v>8598.1080000000002</v>
      </c>
      <c r="F133" s="19">
        <v>5944.4949999999999</v>
      </c>
      <c r="G133" s="19">
        <v>2410.1460000000002</v>
      </c>
      <c r="H133" s="19">
        <v>9619.2490000000216</v>
      </c>
      <c r="I133" s="19">
        <v>19363.118999999999</v>
      </c>
      <c r="J133" s="19">
        <v>7046.8739999999998</v>
      </c>
      <c r="K133" s="19">
        <v>7051.2169999999996</v>
      </c>
      <c r="L133" s="19">
        <v>20715.348000000002</v>
      </c>
      <c r="M133" s="19">
        <v>13148.704</v>
      </c>
      <c r="N133" s="19">
        <v>10133.803</v>
      </c>
      <c r="O133" s="19">
        <v>256.43500000000677</v>
      </c>
      <c r="P133" s="19">
        <v>210.554</v>
      </c>
      <c r="Q133" s="19">
        <v>19093.41</v>
      </c>
      <c r="R133" s="24">
        <v>8.8599999999999959</v>
      </c>
      <c r="S133" s="9"/>
      <c r="T133" s="9"/>
      <c r="W133" s="19"/>
      <c r="X133" s="19"/>
      <c r="Y133" s="23"/>
    </row>
    <row r="134" spans="1:25">
      <c r="A134" s="20">
        <v>444</v>
      </c>
      <c r="B134" s="21" t="s">
        <v>130</v>
      </c>
      <c r="C134" s="19">
        <v>872307.76300000004</v>
      </c>
      <c r="D134" s="19">
        <v>353147.11499999999</v>
      </c>
      <c r="E134" s="19">
        <v>27233.576000000001</v>
      </c>
      <c r="F134" s="19">
        <v>18372.800999999999</v>
      </c>
      <c r="G134" s="19">
        <v>3733.308</v>
      </c>
      <c r="H134" s="19">
        <v>49971.771999999939</v>
      </c>
      <c r="I134" s="19">
        <v>86254.451000000001</v>
      </c>
      <c r="J134" s="19">
        <v>34406.910000000003</v>
      </c>
      <c r="K134" s="19">
        <v>27049.798999999999</v>
      </c>
      <c r="L134" s="19">
        <v>68469.906000000003</v>
      </c>
      <c r="M134" s="19">
        <v>48483.553</v>
      </c>
      <c r="N134" s="19">
        <v>34474.733999999997</v>
      </c>
      <c r="O134" s="19">
        <v>1211.0180000000109</v>
      </c>
      <c r="P134" s="19">
        <v>876.20100000000002</v>
      </c>
      <c r="Q134" s="19">
        <v>79275.535000000003</v>
      </c>
      <c r="R134" s="24">
        <v>7.8599999999999994</v>
      </c>
      <c r="S134" s="9"/>
      <c r="T134" s="9"/>
      <c r="W134" s="19"/>
      <c r="X134" s="19"/>
      <c r="Y134" s="23"/>
    </row>
    <row r="135" spans="1:25">
      <c r="A135" s="20">
        <v>430</v>
      </c>
      <c r="B135" s="21" t="s">
        <v>131</v>
      </c>
      <c r="C135" s="19">
        <v>212025.85800000001</v>
      </c>
      <c r="D135" s="19">
        <v>125099.68399999999</v>
      </c>
      <c r="E135" s="19">
        <v>9586.6479999999992</v>
      </c>
      <c r="F135" s="19">
        <v>6926.0739999999996</v>
      </c>
      <c r="G135" s="19">
        <v>9474.2800000000007</v>
      </c>
      <c r="H135" s="19">
        <v>17558.841999999997</v>
      </c>
      <c r="I135" s="19">
        <v>21045.032999999999</v>
      </c>
      <c r="J135" s="19">
        <v>6951.4359999999997</v>
      </c>
      <c r="K135" s="19">
        <v>7753.1509999999998</v>
      </c>
      <c r="L135" s="19">
        <v>32782.802000000003</v>
      </c>
      <c r="M135" s="19">
        <v>16813.782999999999</v>
      </c>
      <c r="N135" s="19">
        <v>15588.304</v>
      </c>
      <c r="O135" s="19">
        <v>378.27699999999459</v>
      </c>
      <c r="P135" s="19">
        <v>343.17399999999998</v>
      </c>
      <c r="Q135" s="19">
        <v>22839.738000000001</v>
      </c>
      <c r="R135" s="24">
        <v>8.36</v>
      </c>
      <c r="S135" s="9"/>
      <c r="T135" s="9"/>
      <c r="W135" s="19"/>
      <c r="X135" s="19"/>
      <c r="Y135" s="23"/>
    </row>
    <row r="136" spans="1:25">
      <c r="A136" s="20">
        <v>433</v>
      </c>
      <c r="B136" s="21" t="s">
        <v>132</v>
      </c>
      <c r="C136" s="19">
        <v>137152.003</v>
      </c>
      <c r="D136" s="19">
        <v>54101.519</v>
      </c>
      <c r="E136" s="19">
        <v>2921.0590000000002</v>
      </c>
      <c r="F136" s="19">
        <v>4024.4569999999999</v>
      </c>
      <c r="G136" s="19">
        <v>1559.9059999999999</v>
      </c>
      <c r="H136" s="19">
        <v>8115.381000000013</v>
      </c>
      <c r="I136" s="19">
        <v>13233.299000000001</v>
      </c>
      <c r="J136" s="19">
        <v>7642.5330000000004</v>
      </c>
      <c r="K136" s="19">
        <v>4691.6909999999998</v>
      </c>
      <c r="L136" s="19">
        <v>13803.657999999999</v>
      </c>
      <c r="M136" s="19">
        <v>9023.8829999999998</v>
      </c>
      <c r="N136" s="19">
        <v>6926.7539999999999</v>
      </c>
      <c r="O136" s="19">
        <v>131.9140000000034</v>
      </c>
      <c r="P136" s="19">
        <v>219.00899999999999</v>
      </c>
      <c r="Q136" s="19">
        <v>13214.806</v>
      </c>
      <c r="R136" s="24">
        <v>8.86</v>
      </c>
      <c r="S136" s="9"/>
      <c r="T136" s="9"/>
      <c r="W136" s="19"/>
      <c r="X136" s="19"/>
      <c r="Y136" s="23"/>
    </row>
    <row r="137" spans="1:25">
      <c r="A137" s="20">
        <v>434</v>
      </c>
      <c r="B137" s="21" t="s">
        <v>133</v>
      </c>
      <c r="C137" s="19">
        <v>243798.29199999999</v>
      </c>
      <c r="D137" s="19">
        <v>123972.664</v>
      </c>
      <c r="E137" s="19">
        <v>8620.5429999999997</v>
      </c>
      <c r="F137" s="19">
        <v>5152.3890000000001</v>
      </c>
      <c r="G137" s="19">
        <v>2345.1889999999999</v>
      </c>
      <c r="H137" s="19">
        <v>16730.460000000025</v>
      </c>
      <c r="I137" s="19">
        <v>24034.437999999998</v>
      </c>
      <c r="J137" s="19">
        <v>12085.794</v>
      </c>
      <c r="K137" s="19">
        <v>7821.7969999999996</v>
      </c>
      <c r="L137" s="19">
        <v>27202.669000000002</v>
      </c>
      <c r="M137" s="19">
        <v>15727.588</v>
      </c>
      <c r="N137" s="19">
        <v>12955.537</v>
      </c>
      <c r="O137" s="19">
        <v>597.21100000000297</v>
      </c>
      <c r="P137" s="19">
        <v>308.53899999999999</v>
      </c>
      <c r="Q137" s="19">
        <v>22361.375</v>
      </c>
      <c r="R137" s="24">
        <v>7.6099999999999994</v>
      </c>
      <c r="S137" s="9"/>
      <c r="T137" s="9"/>
      <c r="W137" s="19"/>
      <c r="X137" s="19"/>
      <c r="Y137" s="23"/>
    </row>
    <row r="138" spans="1:25">
      <c r="A138" s="20">
        <v>435</v>
      </c>
      <c r="B138" s="21" t="s">
        <v>134</v>
      </c>
      <c r="C138" s="19">
        <v>8848.4269999999997</v>
      </c>
      <c r="D138" s="19">
        <v>7750.42</v>
      </c>
      <c r="E138" s="19">
        <v>420.22800000000001</v>
      </c>
      <c r="F138" s="19">
        <v>245.25399999999999</v>
      </c>
      <c r="G138" s="19">
        <v>145.52500000000001</v>
      </c>
      <c r="H138" s="19">
        <v>1745.6379999999986</v>
      </c>
      <c r="I138" s="19">
        <v>875.00199999999995</v>
      </c>
      <c r="J138" s="19">
        <v>497.45499999999998</v>
      </c>
      <c r="K138" s="19">
        <v>302.44799999999998</v>
      </c>
      <c r="L138" s="19">
        <v>2001.04</v>
      </c>
      <c r="M138" s="19">
        <v>616.20799999999997</v>
      </c>
      <c r="N138" s="19">
        <v>834.94200000000001</v>
      </c>
      <c r="O138" s="19">
        <v>45.299000000000092</v>
      </c>
      <c r="P138" s="19">
        <v>12.784000000000001</v>
      </c>
      <c r="Q138" s="19">
        <v>777.75800000000004</v>
      </c>
      <c r="R138" s="24">
        <v>5.8599999999999994</v>
      </c>
      <c r="S138" s="9"/>
      <c r="T138" s="9"/>
      <c r="W138" s="19"/>
      <c r="X138" s="19"/>
      <c r="Y138" s="23"/>
    </row>
    <row r="139" spans="1:25">
      <c r="A139" s="20">
        <v>436</v>
      </c>
      <c r="B139" s="21" t="s">
        <v>135</v>
      </c>
      <c r="C139" s="19">
        <v>29758.353999999999</v>
      </c>
      <c r="D139" s="19">
        <v>9891.2829999999994</v>
      </c>
      <c r="E139" s="19">
        <v>1004.168</v>
      </c>
      <c r="F139" s="19">
        <v>1241.3520000000001</v>
      </c>
      <c r="G139" s="19">
        <v>952.58799999999997</v>
      </c>
      <c r="H139" s="19">
        <v>3207.7740000000022</v>
      </c>
      <c r="I139" s="19">
        <v>2923.1010000000001</v>
      </c>
      <c r="J139" s="19">
        <v>1392.152</v>
      </c>
      <c r="K139" s="19">
        <v>1203.3040000000001</v>
      </c>
      <c r="L139" s="19">
        <v>2817.26</v>
      </c>
      <c r="M139" s="19">
        <v>2252.569</v>
      </c>
      <c r="N139" s="19">
        <v>1648.268</v>
      </c>
      <c r="O139" s="19">
        <v>62.375999999999749</v>
      </c>
      <c r="P139" s="19">
        <v>54.816000000000003</v>
      </c>
      <c r="Q139" s="19">
        <v>2742.8049999999998</v>
      </c>
      <c r="R139" s="24">
        <v>8.36</v>
      </c>
      <c r="S139" s="9"/>
      <c r="T139" s="9"/>
      <c r="W139" s="19"/>
      <c r="X139" s="19"/>
      <c r="Y139" s="23"/>
    </row>
    <row r="140" spans="1:25">
      <c r="A140" s="20">
        <v>440</v>
      </c>
      <c r="B140" s="21" t="s">
        <v>136</v>
      </c>
      <c r="C140" s="19">
        <v>100654.72100000001</v>
      </c>
      <c r="D140" s="19">
        <v>22382.241000000002</v>
      </c>
      <c r="E140" s="19">
        <v>1026.585</v>
      </c>
      <c r="F140" s="19">
        <v>4324.4290000000001</v>
      </c>
      <c r="G140" s="19">
        <v>393.93900000000002</v>
      </c>
      <c r="H140" s="19">
        <v>5070.1190000000079</v>
      </c>
      <c r="I140" s="19">
        <v>9560.0650000000005</v>
      </c>
      <c r="J140" s="19">
        <v>1704.5039999999999</v>
      </c>
      <c r="K140" s="19">
        <v>2947.5149999999999</v>
      </c>
      <c r="L140" s="19">
        <v>5298.8710000000001</v>
      </c>
      <c r="M140" s="19">
        <v>6752.17</v>
      </c>
      <c r="N140" s="19">
        <v>4111.3360000000002</v>
      </c>
      <c r="O140" s="19">
        <v>72.718999999998232</v>
      </c>
      <c r="P140" s="19">
        <v>134.88800000000001</v>
      </c>
      <c r="Q140" s="19">
        <v>7401.866</v>
      </c>
      <c r="R140" s="24">
        <v>7.3599999999999994</v>
      </c>
      <c r="S140" s="9"/>
      <c r="T140" s="9"/>
      <c r="W140" s="19"/>
      <c r="X140" s="19"/>
      <c r="Y140" s="23"/>
    </row>
    <row r="141" spans="1:25">
      <c r="A141" s="20">
        <v>441</v>
      </c>
      <c r="B141" s="21" t="s">
        <v>137</v>
      </c>
      <c r="C141" s="19">
        <v>62399.942999999999</v>
      </c>
      <c r="D141" s="19">
        <v>38456.385999999999</v>
      </c>
      <c r="E141" s="19">
        <v>2984.0680000000002</v>
      </c>
      <c r="F141" s="19">
        <v>1474.5350000000001</v>
      </c>
      <c r="G141" s="19">
        <v>1289.684</v>
      </c>
      <c r="H141" s="19">
        <v>4878.9659999999967</v>
      </c>
      <c r="I141" s="19">
        <v>6412.15</v>
      </c>
      <c r="J141" s="19">
        <v>3042.0610000000001</v>
      </c>
      <c r="K141" s="19">
        <v>2136.2809999999999</v>
      </c>
      <c r="L141" s="19">
        <v>10820.557000000001</v>
      </c>
      <c r="M141" s="19">
        <v>4447.8869999999997</v>
      </c>
      <c r="N141" s="19">
        <v>4704.634</v>
      </c>
      <c r="O141" s="19">
        <v>111.33900000000085</v>
      </c>
      <c r="P141" s="19">
        <v>96.73</v>
      </c>
      <c r="Q141" s="19">
        <v>6518.0479999999998</v>
      </c>
      <c r="R141" s="24">
        <v>8.36</v>
      </c>
      <c r="S141" s="9"/>
      <c r="T141" s="9"/>
      <c r="W141" s="19"/>
      <c r="X141" s="19"/>
      <c r="Y141" s="23"/>
    </row>
    <row r="142" spans="1:25">
      <c r="A142" s="20">
        <v>475</v>
      </c>
      <c r="B142" s="21" t="s">
        <v>138</v>
      </c>
      <c r="C142" s="19">
        <v>91573.486999999994</v>
      </c>
      <c r="D142" s="19">
        <v>38020.233</v>
      </c>
      <c r="E142" s="19">
        <v>1564.73</v>
      </c>
      <c r="F142" s="19">
        <v>2345.5650000000001</v>
      </c>
      <c r="G142" s="19">
        <v>2305.029</v>
      </c>
      <c r="H142" s="19">
        <v>8267.0620000000054</v>
      </c>
      <c r="I142" s="19">
        <v>9216.518</v>
      </c>
      <c r="J142" s="19">
        <v>3485.6959999999999</v>
      </c>
      <c r="K142" s="19">
        <v>2992.0529999999999</v>
      </c>
      <c r="L142" s="19">
        <v>9890.5419999999995</v>
      </c>
      <c r="M142" s="19">
        <v>6582.6859999999997</v>
      </c>
      <c r="N142" s="19">
        <v>4875.5119999999997</v>
      </c>
      <c r="O142" s="19">
        <v>333.75000000000273</v>
      </c>
      <c r="P142" s="19">
        <v>146.88900000000001</v>
      </c>
      <c r="Q142" s="19">
        <v>9137.0059999999994</v>
      </c>
      <c r="R142" s="24">
        <v>8.86</v>
      </c>
      <c r="S142" s="9"/>
      <c r="T142" s="9"/>
      <c r="W142" s="19"/>
      <c r="X142" s="19"/>
      <c r="Y142" s="23"/>
    </row>
    <row r="143" spans="1:25">
      <c r="A143" s="20">
        <v>480</v>
      </c>
      <c r="B143" s="21" t="s">
        <v>139</v>
      </c>
      <c r="C143" s="19">
        <v>27756.828000000001</v>
      </c>
      <c r="D143" s="19">
        <v>14357.669</v>
      </c>
      <c r="E143" s="19">
        <v>931.96600000000001</v>
      </c>
      <c r="F143" s="19">
        <v>975.46500000000003</v>
      </c>
      <c r="G143" s="19">
        <v>1742.4380000000001</v>
      </c>
      <c r="H143" s="19">
        <v>3208.9110000000001</v>
      </c>
      <c r="I143" s="19">
        <v>2908.0369999999998</v>
      </c>
      <c r="J143" s="19">
        <v>1679.7729999999999</v>
      </c>
      <c r="K143" s="19">
        <v>1202.8130000000001</v>
      </c>
      <c r="L143" s="19">
        <v>3657.6570000000002</v>
      </c>
      <c r="M143" s="19">
        <v>2262.2979999999998</v>
      </c>
      <c r="N143" s="19">
        <v>1836.7829999999999</v>
      </c>
      <c r="O143" s="19">
        <v>24.241999999999734</v>
      </c>
      <c r="P143" s="19">
        <v>57.055999999999997</v>
      </c>
      <c r="Q143" s="19">
        <v>2795.3380000000002</v>
      </c>
      <c r="R143" s="24">
        <v>8.11</v>
      </c>
      <c r="S143" s="9"/>
      <c r="T143" s="9"/>
      <c r="W143" s="19"/>
      <c r="X143" s="19"/>
      <c r="Y143" s="23"/>
    </row>
    <row r="144" spans="1:25">
      <c r="A144" s="20">
        <v>481</v>
      </c>
      <c r="B144" s="21" t="s">
        <v>140</v>
      </c>
      <c r="C144" s="19">
        <v>212159.19899999999</v>
      </c>
      <c r="D144" s="19">
        <v>56623.124000000003</v>
      </c>
      <c r="E144" s="19">
        <v>3718.0920000000001</v>
      </c>
      <c r="F144" s="19">
        <v>4669.3509999999997</v>
      </c>
      <c r="G144" s="19">
        <v>1644.444</v>
      </c>
      <c r="H144" s="19">
        <v>12459.598000000024</v>
      </c>
      <c r="I144" s="19">
        <v>20653.578000000001</v>
      </c>
      <c r="J144" s="19">
        <v>5974.7209999999995</v>
      </c>
      <c r="K144" s="19">
        <v>6285.5280000000002</v>
      </c>
      <c r="L144" s="19">
        <v>10635.791999999999</v>
      </c>
      <c r="M144" s="19">
        <v>10939.966</v>
      </c>
      <c r="N144" s="19">
        <v>5675.817</v>
      </c>
      <c r="O144" s="19">
        <v>430.64699999999993</v>
      </c>
      <c r="P144" s="19">
        <v>155.041</v>
      </c>
      <c r="Q144" s="19">
        <v>18449.985000000001</v>
      </c>
      <c r="R144" s="24">
        <v>8.110000000000003</v>
      </c>
      <c r="S144" s="9"/>
      <c r="T144" s="9"/>
      <c r="W144" s="19"/>
      <c r="X144" s="19"/>
      <c r="Y144" s="23"/>
    </row>
    <row r="145" spans="1:25">
      <c r="A145" s="20">
        <v>483</v>
      </c>
      <c r="B145" s="21" t="s">
        <v>141</v>
      </c>
      <c r="C145" s="19">
        <v>11452.945</v>
      </c>
      <c r="D145" s="19">
        <v>5829.7849999999999</v>
      </c>
      <c r="E145" s="19">
        <v>673.08399999999995</v>
      </c>
      <c r="F145" s="19">
        <v>533.20299999999997</v>
      </c>
      <c r="G145" s="19">
        <v>642.93600000000004</v>
      </c>
      <c r="H145" s="19">
        <v>1296.6580000000013</v>
      </c>
      <c r="I145" s="19">
        <v>1196.1110000000001</v>
      </c>
      <c r="J145" s="19">
        <v>660.41899999999998</v>
      </c>
      <c r="K145" s="19">
        <v>429.73599999999999</v>
      </c>
      <c r="L145" s="19">
        <v>2085.8879999999999</v>
      </c>
      <c r="M145" s="19">
        <v>1122.5830000000001</v>
      </c>
      <c r="N145" s="19">
        <v>1060.0640000000001</v>
      </c>
      <c r="O145" s="19">
        <v>38.3250000000005</v>
      </c>
      <c r="P145" s="19">
        <v>26.478000000000002</v>
      </c>
      <c r="Q145" s="19">
        <v>1321.395</v>
      </c>
      <c r="R145" s="24">
        <v>9.86</v>
      </c>
      <c r="S145" s="9"/>
      <c r="T145" s="9"/>
      <c r="W145" s="19"/>
      <c r="X145" s="19"/>
      <c r="Y145" s="23"/>
    </row>
    <row r="146" spans="1:25">
      <c r="A146" s="20">
        <v>484</v>
      </c>
      <c r="B146" s="21" t="s">
        <v>142</v>
      </c>
      <c r="C146" s="19">
        <v>35796.269</v>
      </c>
      <c r="D146" s="19">
        <v>25772.519</v>
      </c>
      <c r="E146" s="19">
        <v>1482.8530000000001</v>
      </c>
      <c r="F146" s="19">
        <v>1132.5319999999999</v>
      </c>
      <c r="G146" s="19">
        <v>871.851</v>
      </c>
      <c r="H146" s="19">
        <v>5925.5969999999988</v>
      </c>
      <c r="I146" s="19">
        <v>3537.6489999999999</v>
      </c>
      <c r="J146" s="19">
        <v>1537.5809999999999</v>
      </c>
      <c r="K146" s="19">
        <v>1301.6110000000001</v>
      </c>
      <c r="L146" s="19">
        <v>7405.165</v>
      </c>
      <c r="M146" s="19">
        <v>2934.2</v>
      </c>
      <c r="N146" s="19">
        <v>3076.346</v>
      </c>
      <c r="O146" s="19">
        <v>95.879000000002179</v>
      </c>
      <c r="P146" s="19">
        <v>53.03</v>
      </c>
      <c r="Q146" s="19">
        <v>3932.6010000000001</v>
      </c>
      <c r="R146" s="24">
        <v>7.8599999999999994</v>
      </c>
      <c r="S146" s="9"/>
      <c r="T146" s="9"/>
      <c r="W146" s="19"/>
      <c r="X146" s="19"/>
      <c r="Y146" s="23"/>
    </row>
    <row r="147" spans="1:25">
      <c r="A147" s="20">
        <v>489</v>
      </c>
      <c r="B147" s="21" t="s">
        <v>143</v>
      </c>
      <c r="C147" s="19">
        <v>21652.973000000002</v>
      </c>
      <c r="D147" s="19">
        <v>15844.394</v>
      </c>
      <c r="E147" s="19">
        <v>1065.93</v>
      </c>
      <c r="F147" s="19">
        <v>548.53300000000002</v>
      </c>
      <c r="G147" s="19">
        <v>645.93700000000001</v>
      </c>
      <c r="H147" s="19">
        <v>1458.0029999999947</v>
      </c>
      <c r="I147" s="19">
        <v>2230.7249999999999</v>
      </c>
      <c r="J147" s="19">
        <v>1356.0889999999999</v>
      </c>
      <c r="K147" s="19">
        <v>841.26700000000005</v>
      </c>
      <c r="L147" s="19">
        <v>5372.3789999999999</v>
      </c>
      <c r="M147" s="19">
        <v>1669.6120000000001</v>
      </c>
      <c r="N147" s="19">
        <v>2224.3409999999999</v>
      </c>
      <c r="O147" s="19">
        <v>64.632000000000062</v>
      </c>
      <c r="P147" s="19">
        <v>43.514000000000003</v>
      </c>
      <c r="Q147" s="19">
        <v>2370.08</v>
      </c>
      <c r="R147" s="24">
        <v>8.860000000000003</v>
      </c>
      <c r="S147" s="9"/>
      <c r="T147" s="9"/>
      <c r="W147" s="19"/>
      <c r="X147" s="19"/>
      <c r="Y147" s="23"/>
    </row>
    <row r="148" spans="1:25">
      <c r="A148" s="20">
        <v>491</v>
      </c>
      <c r="B148" s="21" t="s">
        <v>144</v>
      </c>
      <c r="C148" s="19">
        <v>853861.39300000004</v>
      </c>
      <c r="D148" s="19">
        <v>397815.89799999999</v>
      </c>
      <c r="E148" s="19">
        <v>35314.964</v>
      </c>
      <c r="F148" s="19">
        <v>25522.697</v>
      </c>
      <c r="G148" s="19">
        <v>3586.1880000000001</v>
      </c>
      <c r="H148" s="19">
        <v>49931.964999999946</v>
      </c>
      <c r="I148" s="19">
        <v>85379.192999999999</v>
      </c>
      <c r="J148" s="19">
        <v>14493.764999999999</v>
      </c>
      <c r="K148" s="19">
        <v>28750.809000000001</v>
      </c>
      <c r="L148" s="19">
        <v>94780.740999999995</v>
      </c>
      <c r="M148" s="19">
        <v>56585.934000000001</v>
      </c>
      <c r="N148" s="19">
        <v>46621.093999999997</v>
      </c>
      <c r="O148" s="19">
        <v>1735.7509999999966</v>
      </c>
      <c r="P148" s="19">
        <v>1206.0730000000001</v>
      </c>
      <c r="Q148" s="19">
        <v>95557.096999999994</v>
      </c>
      <c r="R148" s="24">
        <v>9.36</v>
      </c>
      <c r="S148" s="9"/>
      <c r="T148" s="9"/>
      <c r="W148" s="19"/>
      <c r="X148" s="19"/>
      <c r="Y148" s="23"/>
    </row>
    <row r="149" spans="1:25">
      <c r="A149" s="20">
        <v>494</v>
      </c>
      <c r="B149" s="21" t="s">
        <v>145</v>
      </c>
      <c r="C149" s="19">
        <v>139920.247</v>
      </c>
      <c r="D149" s="19">
        <v>49669.063999999998</v>
      </c>
      <c r="E149" s="19">
        <v>5333.89</v>
      </c>
      <c r="F149" s="19">
        <v>5207.0709999999999</v>
      </c>
      <c r="G149" s="19">
        <v>1828.8030000000001</v>
      </c>
      <c r="H149" s="19">
        <v>7866.0140000000065</v>
      </c>
      <c r="I149" s="19">
        <v>14032.136</v>
      </c>
      <c r="J149" s="19">
        <v>5279.665</v>
      </c>
      <c r="K149" s="19">
        <v>5255.8559999999998</v>
      </c>
      <c r="L149" s="19">
        <v>12878.46</v>
      </c>
      <c r="M149" s="19">
        <v>9260.9629999999997</v>
      </c>
      <c r="N149" s="19">
        <v>6763.7550000000001</v>
      </c>
      <c r="O149" s="19">
        <v>229.09500000000207</v>
      </c>
      <c r="P149" s="19">
        <v>159.70500000000001</v>
      </c>
      <c r="Q149" s="19">
        <v>14386.787</v>
      </c>
      <c r="R149" s="24">
        <v>9.36</v>
      </c>
      <c r="S149" s="9"/>
      <c r="T149" s="9"/>
      <c r="W149" s="19"/>
      <c r="X149" s="19"/>
      <c r="Y149" s="23"/>
    </row>
    <row r="150" spans="1:25">
      <c r="A150" s="20">
        <v>495</v>
      </c>
      <c r="B150" s="21" t="s">
        <v>146</v>
      </c>
      <c r="C150" s="19">
        <v>16053.602999999999</v>
      </c>
      <c r="D150" s="19">
        <v>12714.831</v>
      </c>
      <c r="E150" s="19">
        <v>901.09500000000003</v>
      </c>
      <c r="F150" s="19">
        <v>626.91499999999996</v>
      </c>
      <c r="G150" s="19">
        <v>428.56799999999998</v>
      </c>
      <c r="H150" s="19">
        <v>1984.2489999999991</v>
      </c>
      <c r="I150" s="19">
        <v>1642.539</v>
      </c>
      <c r="J150" s="19">
        <v>826.62</v>
      </c>
      <c r="K150" s="19">
        <v>715.23699999999997</v>
      </c>
      <c r="L150" s="19">
        <v>4033.991</v>
      </c>
      <c r="M150" s="19">
        <v>1374.4949999999999</v>
      </c>
      <c r="N150" s="19">
        <v>1740.1959999999999</v>
      </c>
      <c r="O150" s="19">
        <v>22.503000000000611</v>
      </c>
      <c r="P150" s="19">
        <v>29.116</v>
      </c>
      <c r="Q150" s="19">
        <v>2021.9090000000001</v>
      </c>
      <c r="R150" s="24">
        <v>9.36</v>
      </c>
      <c r="S150" s="9"/>
      <c r="T150" s="9"/>
      <c r="W150" s="19"/>
      <c r="X150" s="19"/>
      <c r="Y150" s="23"/>
    </row>
    <row r="151" spans="1:25">
      <c r="A151" s="20">
        <v>498</v>
      </c>
      <c r="B151" s="21" t="s">
        <v>147</v>
      </c>
      <c r="C151" s="19">
        <v>34151.561999999998</v>
      </c>
      <c r="D151" s="19">
        <v>17562.062000000002</v>
      </c>
      <c r="E151" s="19">
        <v>1992.3030000000001</v>
      </c>
      <c r="F151" s="19">
        <v>1469.4580000000001</v>
      </c>
      <c r="G151" s="19">
        <v>244.45</v>
      </c>
      <c r="H151" s="19">
        <v>4249.0959999999968</v>
      </c>
      <c r="I151" s="19">
        <v>3391.5120000000002</v>
      </c>
      <c r="J151" s="19">
        <v>1319.22</v>
      </c>
      <c r="K151" s="19">
        <v>1453.296</v>
      </c>
      <c r="L151" s="19">
        <v>4006.7339999999999</v>
      </c>
      <c r="M151" s="19">
        <v>2729.66</v>
      </c>
      <c r="N151" s="19">
        <v>2030.5540000000001</v>
      </c>
      <c r="O151" s="19">
        <v>61.418999999999869</v>
      </c>
      <c r="P151" s="19">
        <v>56.154000000000003</v>
      </c>
      <c r="Q151" s="19">
        <v>3835.768</v>
      </c>
      <c r="R151" s="24">
        <v>8.86</v>
      </c>
      <c r="S151" s="9"/>
      <c r="T151" s="9"/>
      <c r="W151" s="19"/>
      <c r="X151" s="19"/>
      <c r="Y151" s="23"/>
    </row>
    <row r="152" spans="1:25">
      <c r="A152" s="20">
        <v>499</v>
      </c>
      <c r="B152" s="21" t="s">
        <v>148</v>
      </c>
      <c r="C152" s="19">
        <v>393422.49300000002</v>
      </c>
      <c r="D152" s="19">
        <v>122788.27800000001</v>
      </c>
      <c r="E152" s="19">
        <v>5578.3549999999996</v>
      </c>
      <c r="F152" s="19">
        <v>9149.3130000000001</v>
      </c>
      <c r="G152" s="19">
        <v>5474.5870000000004</v>
      </c>
      <c r="H152" s="19">
        <v>21619.671999999955</v>
      </c>
      <c r="I152" s="19">
        <v>38980.97</v>
      </c>
      <c r="J152" s="19">
        <v>8492.7250000000004</v>
      </c>
      <c r="K152" s="19">
        <v>11570.924999999999</v>
      </c>
      <c r="L152" s="19">
        <v>24928.123</v>
      </c>
      <c r="M152" s="19">
        <v>22611.003000000001</v>
      </c>
      <c r="N152" s="19">
        <v>13378.383</v>
      </c>
      <c r="O152" s="19">
        <v>703.46599999999125</v>
      </c>
      <c r="P152" s="19">
        <v>416.27800000000002</v>
      </c>
      <c r="Q152" s="19">
        <v>34674.910000000003</v>
      </c>
      <c r="R152" s="24">
        <v>8.11</v>
      </c>
      <c r="S152" s="9"/>
      <c r="T152" s="9"/>
      <c r="W152" s="19"/>
      <c r="X152" s="19"/>
      <c r="Y152" s="23"/>
    </row>
    <row r="153" spans="1:25">
      <c r="A153" s="20">
        <v>500</v>
      </c>
      <c r="B153" s="21" t="s">
        <v>149</v>
      </c>
      <c r="C153" s="19">
        <v>214142.33100000001</v>
      </c>
      <c r="D153" s="19">
        <v>60709.26</v>
      </c>
      <c r="E153" s="19">
        <v>6119.5420000000004</v>
      </c>
      <c r="F153" s="19">
        <v>5458.616</v>
      </c>
      <c r="G153" s="19">
        <v>289.96699999999998</v>
      </c>
      <c r="H153" s="19">
        <v>11229.250000000005</v>
      </c>
      <c r="I153" s="19">
        <v>20935.788</v>
      </c>
      <c r="J153" s="19">
        <v>3432.4490000000001</v>
      </c>
      <c r="K153" s="19">
        <v>6335.7510000000002</v>
      </c>
      <c r="L153" s="19">
        <v>12425.733</v>
      </c>
      <c r="M153" s="19">
        <v>10716.173000000001</v>
      </c>
      <c r="N153" s="19">
        <v>6364.09</v>
      </c>
      <c r="O153" s="19">
        <v>251.57799999999224</v>
      </c>
      <c r="P153" s="19">
        <v>130.81100000000001</v>
      </c>
      <c r="Q153" s="19">
        <v>16079.263000000001</v>
      </c>
      <c r="R153" s="24">
        <v>6.8599999999999994</v>
      </c>
      <c r="S153" s="9"/>
      <c r="T153" s="9"/>
      <c r="W153" s="19"/>
      <c r="X153" s="19"/>
      <c r="Y153" s="23"/>
    </row>
    <row r="154" spans="1:25">
      <c r="A154" s="20">
        <v>503</v>
      </c>
      <c r="B154" s="21" t="s">
        <v>150</v>
      </c>
      <c r="C154" s="19">
        <v>122450.16</v>
      </c>
      <c r="D154" s="19">
        <v>57009.576000000001</v>
      </c>
      <c r="E154" s="19">
        <v>3419.89</v>
      </c>
      <c r="F154" s="19">
        <v>3975.7910000000002</v>
      </c>
      <c r="G154" s="19">
        <v>3506.866</v>
      </c>
      <c r="H154" s="19">
        <v>9862.7399999999816</v>
      </c>
      <c r="I154" s="19">
        <v>12354.119000000001</v>
      </c>
      <c r="J154" s="19">
        <v>6111.5079999999998</v>
      </c>
      <c r="K154" s="19">
        <v>4007.56</v>
      </c>
      <c r="L154" s="19">
        <v>13594.447</v>
      </c>
      <c r="M154" s="19">
        <v>8732.6890000000003</v>
      </c>
      <c r="N154" s="19">
        <v>6629.0550000000003</v>
      </c>
      <c r="O154" s="19">
        <v>245.33600000000115</v>
      </c>
      <c r="P154" s="19">
        <v>184.38</v>
      </c>
      <c r="Q154" s="19">
        <v>12543.422</v>
      </c>
      <c r="R154" s="24">
        <v>8.61</v>
      </c>
      <c r="S154" s="9"/>
      <c r="T154" s="9"/>
      <c r="W154" s="19"/>
      <c r="X154" s="19"/>
      <c r="Y154" s="23"/>
    </row>
    <row r="155" spans="1:25">
      <c r="A155" s="20">
        <v>504</v>
      </c>
      <c r="B155" s="21" t="s">
        <v>151</v>
      </c>
      <c r="C155" s="19">
        <v>25666.258999999998</v>
      </c>
      <c r="D155" s="19">
        <v>13125.869000000001</v>
      </c>
      <c r="E155" s="19">
        <v>1204.9359999999999</v>
      </c>
      <c r="F155" s="19">
        <v>690.02099999999996</v>
      </c>
      <c r="G155" s="19">
        <v>1221.4259999999999</v>
      </c>
      <c r="H155" s="19">
        <v>2441.474999999999</v>
      </c>
      <c r="I155" s="19">
        <v>2490.5479999999998</v>
      </c>
      <c r="J155" s="19">
        <v>1799.1959999999999</v>
      </c>
      <c r="K155" s="19">
        <v>883.29600000000005</v>
      </c>
      <c r="L155" s="19">
        <v>3476.4160000000002</v>
      </c>
      <c r="M155" s="19">
        <v>1936.047</v>
      </c>
      <c r="N155" s="19">
        <v>1755.364</v>
      </c>
      <c r="O155" s="19">
        <v>19.105999999999767</v>
      </c>
      <c r="P155" s="19">
        <v>45.6</v>
      </c>
      <c r="Q155" s="19">
        <v>2769.0929999999998</v>
      </c>
      <c r="R155" s="24">
        <v>8.86</v>
      </c>
      <c r="S155" s="9"/>
      <c r="T155" s="9"/>
      <c r="W155" s="19"/>
      <c r="X155" s="19"/>
      <c r="Y155" s="23"/>
    </row>
    <row r="156" spans="1:25">
      <c r="A156" s="20">
        <v>505</v>
      </c>
      <c r="B156" s="21" t="s">
        <v>152</v>
      </c>
      <c r="C156" s="19">
        <v>430177.02299999999</v>
      </c>
      <c r="D156" s="19">
        <v>123568.61599999999</v>
      </c>
      <c r="E156" s="19">
        <v>9624.3169999999991</v>
      </c>
      <c r="F156" s="19">
        <v>10052.281999999999</v>
      </c>
      <c r="G156" s="19">
        <v>3392.7489999999998</v>
      </c>
      <c r="H156" s="19">
        <v>22592.634999999998</v>
      </c>
      <c r="I156" s="19">
        <v>42200.773000000001</v>
      </c>
      <c r="J156" s="19">
        <v>19347.988000000001</v>
      </c>
      <c r="K156" s="19">
        <v>13152.682000000001</v>
      </c>
      <c r="L156" s="19">
        <v>26216.800999999999</v>
      </c>
      <c r="M156" s="19">
        <v>23926.966</v>
      </c>
      <c r="N156" s="19">
        <v>14586.886</v>
      </c>
      <c r="O156" s="19">
        <v>499.32799999999952</v>
      </c>
      <c r="P156" s="19">
        <v>445.81900000000002</v>
      </c>
      <c r="Q156" s="19">
        <v>37800.966</v>
      </c>
      <c r="R156" s="24">
        <v>8.3599999999999959</v>
      </c>
      <c r="S156" s="9"/>
      <c r="T156" s="9"/>
      <c r="W156" s="19"/>
      <c r="X156" s="19"/>
      <c r="Y156" s="23"/>
    </row>
    <row r="157" spans="1:25">
      <c r="A157" s="20">
        <v>508</v>
      </c>
      <c r="B157" s="21" t="s">
        <v>153</v>
      </c>
      <c r="C157" s="19">
        <v>126884.804</v>
      </c>
      <c r="D157" s="19">
        <v>95151.587</v>
      </c>
      <c r="E157" s="19">
        <v>5341.643</v>
      </c>
      <c r="F157" s="19">
        <v>3838.2959999999998</v>
      </c>
      <c r="G157" s="19">
        <v>514.11099999999999</v>
      </c>
      <c r="H157" s="19">
        <v>7670.9069999999947</v>
      </c>
      <c r="I157" s="19">
        <v>12720.471</v>
      </c>
      <c r="J157" s="19">
        <v>3597.5309999999999</v>
      </c>
      <c r="K157" s="19">
        <v>4362.7579999999998</v>
      </c>
      <c r="L157" s="19">
        <v>21459.02</v>
      </c>
      <c r="M157" s="19">
        <v>8983.4779999999992</v>
      </c>
      <c r="N157" s="19">
        <v>8939.9179999999997</v>
      </c>
      <c r="O157" s="19">
        <v>175.5520000000015</v>
      </c>
      <c r="P157" s="19">
        <v>182.79300000000001</v>
      </c>
      <c r="Q157" s="19">
        <v>17390.815999999999</v>
      </c>
      <c r="R157" s="24">
        <v>9.860000000000003</v>
      </c>
      <c r="S157" s="9"/>
      <c r="T157" s="9"/>
      <c r="W157" s="19"/>
      <c r="X157" s="19"/>
      <c r="Y157" s="23"/>
    </row>
    <row r="158" spans="1:25">
      <c r="A158" s="20">
        <v>507</v>
      </c>
      <c r="B158" s="21" t="s">
        <v>154</v>
      </c>
      <c r="C158" s="19">
        <v>88728.131999999998</v>
      </c>
      <c r="D158" s="19">
        <v>67090.735000000001</v>
      </c>
      <c r="E158" s="19">
        <v>4096.3</v>
      </c>
      <c r="F158" s="19">
        <v>2983.2719999999999</v>
      </c>
      <c r="G158" s="19">
        <v>1516.6410000000001</v>
      </c>
      <c r="H158" s="19">
        <v>9769.1450000000077</v>
      </c>
      <c r="I158" s="19">
        <v>8875.7479999999996</v>
      </c>
      <c r="J158" s="19">
        <v>3183.297</v>
      </c>
      <c r="K158" s="19">
        <v>3257.3</v>
      </c>
      <c r="L158" s="19">
        <v>19911.517</v>
      </c>
      <c r="M158" s="19">
        <v>6807.5479999999998</v>
      </c>
      <c r="N158" s="19">
        <v>8382.2330000000002</v>
      </c>
      <c r="O158" s="19">
        <v>116.04799999999886</v>
      </c>
      <c r="P158" s="19">
        <v>139.46899999999999</v>
      </c>
      <c r="Q158" s="19">
        <v>9998.259</v>
      </c>
      <c r="R158" s="24">
        <v>8.110000000000003</v>
      </c>
      <c r="S158" s="9"/>
      <c r="T158" s="9"/>
      <c r="W158" s="19"/>
      <c r="X158" s="19"/>
      <c r="Y158" s="23"/>
    </row>
    <row r="159" spans="1:25">
      <c r="A159" s="20">
        <v>529</v>
      </c>
      <c r="B159" s="21" t="s">
        <v>155</v>
      </c>
      <c r="C159" s="19">
        <v>407049.35200000001</v>
      </c>
      <c r="D159" s="19">
        <v>175451.34599999999</v>
      </c>
      <c r="E159" s="19">
        <v>10202.802</v>
      </c>
      <c r="F159" s="19">
        <v>9296.5249999999996</v>
      </c>
      <c r="G159" s="19">
        <v>1823.3209999999999</v>
      </c>
      <c r="H159" s="19">
        <v>27813.870000000014</v>
      </c>
      <c r="I159" s="19">
        <v>38970.457999999999</v>
      </c>
      <c r="J159" s="19">
        <v>7762.4040000000005</v>
      </c>
      <c r="K159" s="19">
        <v>11711.583000000001</v>
      </c>
      <c r="L159" s="19">
        <v>29648.858</v>
      </c>
      <c r="M159" s="19">
        <v>20639.114000000001</v>
      </c>
      <c r="N159" s="19">
        <v>14216.939</v>
      </c>
      <c r="O159" s="19">
        <v>897.29700000001139</v>
      </c>
      <c r="P159" s="19">
        <v>314.24799999999999</v>
      </c>
      <c r="Q159" s="19">
        <v>31799.624</v>
      </c>
      <c r="R159" s="24">
        <v>6.3599999999999994</v>
      </c>
      <c r="S159" s="9"/>
      <c r="T159" s="9"/>
      <c r="W159" s="19"/>
      <c r="X159" s="19"/>
      <c r="Y159" s="23"/>
    </row>
    <row r="160" spans="1:25">
      <c r="A160" s="20">
        <v>531</v>
      </c>
      <c r="B160" s="21" t="s">
        <v>156</v>
      </c>
      <c r="C160" s="19">
        <v>81161.713000000003</v>
      </c>
      <c r="D160" s="19">
        <v>39429.572999999997</v>
      </c>
      <c r="E160" s="19">
        <v>3257.319</v>
      </c>
      <c r="F160" s="19">
        <v>2175.0149999999999</v>
      </c>
      <c r="G160" s="19">
        <v>2090.1819999999998</v>
      </c>
      <c r="H160" s="19">
        <v>4550.002000000005</v>
      </c>
      <c r="I160" s="19">
        <v>8052.8639999999996</v>
      </c>
      <c r="J160" s="19">
        <v>2548.1729999999998</v>
      </c>
      <c r="K160" s="19">
        <v>2754.154</v>
      </c>
      <c r="L160" s="19">
        <v>9783.1610000000001</v>
      </c>
      <c r="M160" s="19">
        <v>5278.5519999999997</v>
      </c>
      <c r="N160" s="19">
        <v>4520.1760000000004</v>
      </c>
      <c r="O160" s="19">
        <v>123.56200000000081</v>
      </c>
      <c r="P160" s="19">
        <v>85.858999999999995</v>
      </c>
      <c r="Q160" s="19">
        <v>8933.5460000000003</v>
      </c>
      <c r="R160" s="24">
        <v>9.11</v>
      </c>
      <c r="S160" s="9"/>
      <c r="T160" s="9"/>
      <c r="W160" s="19"/>
      <c r="X160" s="19"/>
      <c r="Y160" s="23"/>
    </row>
    <row r="161" spans="1:25">
      <c r="A161" s="20">
        <v>535</v>
      </c>
      <c r="B161" s="21" t="s">
        <v>157</v>
      </c>
      <c r="C161" s="19">
        <v>147204.65299999999</v>
      </c>
      <c r="D161" s="19">
        <v>59163.438000000002</v>
      </c>
      <c r="E161" s="19">
        <v>4736.7539999999999</v>
      </c>
      <c r="F161" s="19">
        <v>5393.3370000000004</v>
      </c>
      <c r="G161" s="19">
        <v>5190.8159999999998</v>
      </c>
      <c r="H161" s="19">
        <v>11355.691000000021</v>
      </c>
      <c r="I161" s="19">
        <v>14346.699000000001</v>
      </c>
      <c r="J161" s="19">
        <v>4406.7529999999997</v>
      </c>
      <c r="K161" s="19">
        <v>5225.2759999999998</v>
      </c>
      <c r="L161" s="19">
        <v>18875.981</v>
      </c>
      <c r="M161" s="19">
        <v>11531.522999999999</v>
      </c>
      <c r="N161" s="19">
        <v>9443.2160000000003</v>
      </c>
      <c r="O161" s="19">
        <v>228.954000000007</v>
      </c>
      <c r="P161" s="19">
        <v>237.589</v>
      </c>
      <c r="Q161" s="19">
        <v>15430.548000000001</v>
      </c>
      <c r="R161" s="24">
        <v>9.36</v>
      </c>
      <c r="S161" s="9"/>
      <c r="T161" s="9"/>
      <c r="W161" s="19"/>
      <c r="X161" s="19"/>
      <c r="Y161" s="23"/>
    </row>
    <row r="162" spans="1:25">
      <c r="A162" s="20">
        <v>536</v>
      </c>
      <c r="B162" s="21" t="s">
        <v>158</v>
      </c>
      <c r="C162" s="19">
        <v>717664.91799999995</v>
      </c>
      <c r="D162" s="19">
        <v>214543.633</v>
      </c>
      <c r="E162" s="19">
        <v>20232.491999999998</v>
      </c>
      <c r="F162" s="19">
        <v>19555.885999999999</v>
      </c>
      <c r="G162" s="19">
        <v>1181.6289999999999</v>
      </c>
      <c r="H162" s="19">
        <v>32201.287000000026</v>
      </c>
      <c r="I162" s="19">
        <v>70864.206999999995</v>
      </c>
      <c r="J162" s="19">
        <v>12875.768</v>
      </c>
      <c r="K162" s="19">
        <v>21883.83</v>
      </c>
      <c r="L162" s="19">
        <v>46648.58</v>
      </c>
      <c r="M162" s="19">
        <v>38651.334999999999</v>
      </c>
      <c r="N162" s="19">
        <v>24699.031999999999</v>
      </c>
      <c r="O162" s="19">
        <v>823.85000000002037</v>
      </c>
      <c r="P162" s="19">
        <v>623.697</v>
      </c>
      <c r="Q162" s="19">
        <v>65040.137999999999</v>
      </c>
      <c r="R162" s="24">
        <v>8.36</v>
      </c>
      <c r="S162" s="9"/>
      <c r="T162" s="9"/>
      <c r="W162" s="19"/>
      <c r="X162" s="19"/>
      <c r="Y162" s="23"/>
    </row>
    <row r="163" spans="1:25">
      <c r="A163" s="20">
        <v>538</v>
      </c>
      <c r="B163" s="21" t="s">
        <v>159</v>
      </c>
      <c r="C163" s="19">
        <v>88388.751000000004</v>
      </c>
      <c r="D163" s="19">
        <v>27975.127</v>
      </c>
      <c r="E163" s="19">
        <v>1794.0640000000001</v>
      </c>
      <c r="F163" s="19">
        <v>2450.893</v>
      </c>
      <c r="G163" s="19">
        <v>1847.5039999999999</v>
      </c>
      <c r="H163" s="19">
        <v>6096.2869999999994</v>
      </c>
      <c r="I163" s="19">
        <v>8887.6929999999993</v>
      </c>
      <c r="J163" s="19">
        <v>3455.3090000000002</v>
      </c>
      <c r="K163" s="19">
        <v>3050.83</v>
      </c>
      <c r="L163" s="19">
        <v>6232.0780000000004</v>
      </c>
      <c r="M163" s="19">
        <v>5489.59</v>
      </c>
      <c r="N163" s="19">
        <v>3236.4879999999998</v>
      </c>
      <c r="O163" s="19">
        <v>90.322999999998046</v>
      </c>
      <c r="P163" s="19">
        <v>91.637</v>
      </c>
      <c r="Q163" s="19">
        <v>8544.3690000000006</v>
      </c>
      <c r="R163" s="24">
        <v>8.86</v>
      </c>
      <c r="S163" s="9"/>
      <c r="T163" s="9"/>
      <c r="W163" s="19"/>
      <c r="X163" s="19"/>
      <c r="Y163" s="23"/>
    </row>
    <row r="164" spans="1:25">
      <c r="A164" s="20">
        <v>541</v>
      </c>
      <c r="B164" s="21" t="s">
        <v>160</v>
      </c>
      <c r="C164" s="19">
        <v>109383.81</v>
      </c>
      <c r="D164" s="19">
        <v>79920.517000000007</v>
      </c>
      <c r="E164" s="19">
        <v>7027.6589999999997</v>
      </c>
      <c r="F164" s="19">
        <v>4061.7080000000001</v>
      </c>
      <c r="G164" s="19">
        <v>4065.6819999999998</v>
      </c>
      <c r="H164" s="19">
        <v>7565.8749999999845</v>
      </c>
      <c r="I164" s="19">
        <v>10840.841</v>
      </c>
      <c r="J164" s="19">
        <v>2981.7849999999999</v>
      </c>
      <c r="K164" s="19">
        <v>4424.7709999999997</v>
      </c>
      <c r="L164" s="19">
        <v>25191.147000000001</v>
      </c>
      <c r="M164" s="19">
        <v>9361.0939999999991</v>
      </c>
      <c r="N164" s="19">
        <v>10587.737999999999</v>
      </c>
      <c r="O164" s="19">
        <v>154.35099999999511</v>
      </c>
      <c r="P164" s="19">
        <v>179.64099999999999</v>
      </c>
      <c r="Q164" s="19">
        <v>12155.563</v>
      </c>
      <c r="R164" s="24">
        <v>8.36</v>
      </c>
      <c r="S164" s="9"/>
      <c r="T164" s="9"/>
      <c r="W164" s="19"/>
      <c r="X164" s="19"/>
      <c r="Y164" s="23"/>
    </row>
    <row r="165" spans="1:25">
      <c r="A165" s="20">
        <v>543</v>
      </c>
      <c r="B165" s="21" t="s">
        <v>161</v>
      </c>
      <c r="C165" s="19">
        <v>1055984.3829999999</v>
      </c>
      <c r="D165" s="19">
        <v>255105.09099999999</v>
      </c>
      <c r="E165" s="19">
        <v>23095.15</v>
      </c>
      <c r="F165" s="19">
        <v>22694.195</v>
      </c>
      <c r="G165" s="19">
        <v>2889.7689999999998</v>
      </c>
      <c r="H165" s="19">
        <v>43776.538000000037</v>
      </c>
      <c r="I165" s="19">
        <v>102278.50900000001</v>
      </c>
      <c r="J165" s="19">
        <v>29055.816999999999</v>
      </c>
      <c r="K165" s="19">
        <v>28369.496999999999</v>
      </c>
      <c r="L165" s="19">
        <v>42593.923000000003</v>
      </c>
      <c r="M165" s="19">
        <v>49847.014999999999</v>
      </c>
      <c r="N165" s="19">
        <v>26592.881000000001</v>
      </c>
      <c r="O165" s="19">
        <v>958.99099999995815</v>
      </c>
      <c r="P165" s="19">
        <v>849.346</v>
      </c>
      <c r="Q165" s="19">
        <v>78771.793999999994</v>
      </c>
      <c r="R165" s="24">
        <v>7.1099999999999994</v>
      </c>
      <c r="S165" s="9"/>
      <c r="T165" s="9"/>
      <c r="W165" s="19"/>
      <c r="X165" s="19"/>
      <c r="Y165" s="23"/>
    </row>
    <row r="166" spans="1:25">
      <c r="A166" s="20">
        <v>545</v>
      </c>
      <c r="B166" s="21" t="s">
        <v>162</v>
      </c>
      <c r="C166" s="19">
        <v>142564.71900000001</v>
      </c>
      <c r="D166" s="19">
        <v>62278.023999999998</v>
      </c>
      <c r="E166" s="19">
        <v>3488.0120000000002</v>
      </c>
      <c r="F166" s="19">
        <v>3924.2759999999998</v>
      </c>
      <c r="G166" s="19">
        <v>6412.643</v>
      </c>
      <c r="H166" s="19">
        <v>13536.553000000004</v>
      </c>
      <c r="I166" s="19">
        <v>13961.326999999999</v>
      </c>
      <c r="J166" s="19">
        <v>3995.625</v>
      </c>
      <c r="K166" s="19">
        <v>4935.7240000000002</v>
      </c>
      <c r="L166" s="19">
        <v>17078.115000000002</v>
      </c>
      <c r="M166" s="19">
        <v>12657.771000000001</v>
      </c>
      <c r="N166" s="19">
        <v>9922.018</v>
      </c>
      <c r="O166" s="19">
        <v>274.97599999999511</v>
      </c>
      <c r="P166" s="19">
        <v>348.87200000000001</v>
      </c>
      <c r="Q166" s="19">
        <v>13588.727000000001</v>
      </c>
      <c r="R166" s="24">
        <v>8.36</v>
      </c>
      <c r="S166" s="9"/>
      <c r="T166" s="9"/>
      <c r="W166" s="19"/>
      <c r="X166" s="19"/>
      <c r="Y166" s="23"/>
    </row>
    <row r="167" spans="1:25">
      <c r="A167" s="20">
        <v>560</v>
      </c>
      <c r="B167" s="21" t="s">
        <v>163</v>
      </c>
      <c r="C167" s="19">
        <v>253953.03599999999</v>
      </c>
      <c r="D167" s="19">
        <v>107455.69</v>
      </c>
      <c r="E167" s="19">
        <v>10466.156999999999</v>
      </c>
      <c r="F167" s="19">
        <v>7000.3850000000002</v>
      </c>
      <c r="G167" s="19">
        <v>6012.62</v>
      </c>
      <c r="H167" s="19">
        <v>16991.787999999982</v>
      </c>
      <c r="I167" s="19">
        <v>24969.991999999998</v>
      </c>
      <c r="J167" s="19">
        <v>11079.356</v>
      </c>
      <c r="K167" s="19">
        <v>8792.9979999999996</v>
      </c>
      <c r="L167" s="19">
        <v>27834.725999999999</v>
      </c>
      <c r="M167" s="19">
        <v>17137.874</v>
      </c>
      <c r="N167" s="19">
        <v>14185.858</v>
      </c>
      <c r="O167" s="19">
        <v>364.03800000001502</v>
      </c>
      <c r="P167" s="19">
        <v>354.96</v>
      </c>
      <c r="Q167" s="19">
        <v>25121.599999999999</v>
      </c>
      <c r="R167" s="24">
        <v>8.61</v>
      </c>
      <c r="S167" s="9"/>
      <c r="T167" s="9"/>
      <c r="W167" s="19"/>
      <c r="X167" s="19"/>
      <c r="Y167" s="23"/>
    </row>
    <row r="168" spans="1:25">
      <c r="A168" s="20">
        <v>561</v>
      </c>
      <c r="B168" s="21" t="s">
        <v>164</v>
      </c>
      <c r="C168" s="19">
        <v>18780.863000000001</v>
      </c>
      <c r="D168" s="19">
        <v>8867.5300000000007</v>
      </c>
      <c r="E168" s="19">
        <v>674.65800000000002</v>
      </c>
      <c r="F168" s="19">
        <v>609.875</v>
      </c>
      <c r="G168" s="19">
        <v>833.98900000000003</v>
      </c>
      <c r="H168" s="19">
        <v>1831.5139999999983</v>
      </c>
      <c r="I168" s="19">
        <v>1765.4690000000001</v>
      </c>
      <c r="J168" s="19">
        <v>892.13400000000001</v>
      </c>
      <c r="K168" s="19">
        <v>659.99599999999998</v>
      </c>
      <c r="L168" s="19">
        <v>2431.7440000000001</v>
      </c>
      <c r="M168" s="19">
        <v>1579.107</v>
      </c>
      <c r="N168" s="19">
        <v>1335.982</v>
      </c>
      <c r="O168" s="19">
        <v>28.119999999999436</v>
      </c>
      <c r="P168" s="19">
        <v>37.320999999999998</v>
      </c>
      <c r="Q168" s="19">
        <v>1857.2819999999999</v>
      </c>
      <c r="R168" s="24">
        <v>8.36</v>
      </c>
      <c r="S168" s="9"/>
      <c r="T168" s="9"/>
      <c r="W168" s="19"/>
      <c r="X168" s="19"/>
      <c r="Y168" s="23"/>
    </row>
    <row r="169" spans="1:25">
      <c r="A169" s="20">
        <v>562</v>
      </c>
      <c r="B169" s="28" t="s">
        <v>165</v>
      </c>
      <c r="C169" s="19">
        <v>135439.04000000001</v>
      </c>
      <c r="D169" s="19">
        <v>72548.797000000006</v>
      </c>
      <c r="E169" s="19">
        <v>5232.1559999999999</v>
      </c>
      <c r="F169" s="19">
        <v>3991.9780000000001</v>
      </c>
      <c r="G169" s="19">
        <v>1908.1959999999999</v>
      </c>
      <c r="H169" s="19">
        <v>10596.457999999988</v>
      </c>
      <c r="I169" s="19">
        <v>13417.983</v>
      </c>
      <c r="J169" s="19">
        <v>6422.1750000000002</v>
      </c>
      <c r="K169" s="19">
        <v>4830.6480000000001</v>
      </c>
      <c r="L169" s="19">
        <v>18420.684000000001</v>
      </c>
      <c r="M169" s="19">
        <v>9343.5439999999999</v>
      </c>
      <c r="N169" s="19">
        <v>8526.9069999999992</v>
      </c>
      <c r="O169" s="19">
        <v>221.37899999999536</v>
      </c>
      <c r="P169" s="19">
        <v>189.87799999999999</v>
      </c>
      <c r="Q169" s="19">
        <v>15473.706</v>
      </c>
      <c r="R169" s="24">
        <v>9.36</v>
      </c>
      <c r="S169" s="9"/>
      <c r="T169" s="9"/>
      <c r="W169" s="19"/>
      <c r="X169" s="19"/>
      <c r="Y169" s="23"/>
    </row>
    <row r="170" spans="1:25">
      <c r="A170" s="20">
        <v>563</v>
      </c>
      <c r="B170" s="21" t="s">
        <v>166</v>
      </c>
      <c r="C170" s="19">
        <v>95969.148000000001</v>
      </c>
      <c r="D170" s="19">
        <v>52442.93</v>
      </c>
      <c r="E170" s="19">
        <v>4144.259</v>
      </c>
      <c r="F170" s="19">
        <v>4097.6360000000004</v>
      </c>
      <c r="G170" s="19">
        <v>1734.807</v>
      </c>
      <c r="H170" s="19">
        <v>7903.6259999999866</v>
      </c>
      <c r="I170" s="19">
        <v>9627.8089999999993</v>
      </c>
      <c r="J170" s="19">
        <v>2978.73</v>
      </c>
      <c r="K170" s="19">
        <v>3572.2890000000002</v>
      </c>
      <c r="L170" s="19">
        <v>14096.52</v>
      </c>
      <c r="M170" s="19">
        <v>7179.4660000000003</v>
      </c>
      <c r="N170" s="19">
        <v>6464.1509999999998</v>
      </c>
      <c r="O170" s="19">
        <v>151.83500000000095</v>
      </c>
      <c r="P170" s="19">
        <v>142.98599999999999</v>
      </c>
      <c r="Q170" s="19">
        <v>11217.495999999999</v>
      </c>
      <c r="R170" s="24">
        <v>9.36</v>
      </c>
      <c r="S170" s="9"/>
      <c r="T170" s="9"/>
      <c r="W170" s="19"/>
      <c r="X170" s="19"/>
      <c r="Y170" s="23"/>
    </row>
    <row r="171" spans="1:25">
      <c r="A171" s="20">
        <v>564</v>
      </c>
      <c r="B171" s="21" t="s">
        <v>167</v>
      </c>
      <c r="C171" s="19">
        <v>4205163.6710000001</v>
      </c>
      <c r="D171" s="19">
        <v>1147831.983</v>
      </c>
      <c r="E171" s="19">
        <v>169589.95499999999</v>
      </c>
      <c r="F171" s="19">
        <v>142455.76800000001</v>
      </c>
      <c r="G171" s="19">
        <v>2715.3270000000002</v>
      </c>
      <c r="H171" s="19">
        <v>194910.60900000003</v>
      </c>
      <c r="I171" s="19">
        <v>414526.54800000001</v>
      </c>
      <c r="J171" s="19">
        <v>48081.156999999999</v>
      </c>
      <c r="K171" s="19">
        <v>132539.76</v>
      </c>
      <c r="L171" s="19">
        <v>233231.56200000001</v>
      </c>
      <c r="M171" s="19">
        <v>242592.07500000001</v>
      </c>
      <c r="N171" s="19">
        <v>169355.16</v>
      </c>
      <c r="O171" s="19">
        <v>12131.421999999991</v>
      </c>
      <c r="P171" s="19">
        <v>6009.92</v>
      </c>
      <c r="Q171" s="19">
        <v>354934.39399999997</v>
      </c>
      <c r="R171" s="24">
        <v>7.8599999999999994</v>
      </c>
      <c r="S171" s="9"/>
      <c r="T171" s="9"/>
      <c r="W171" s="19"/>
      <c r="X171" s="19"/>
      <c r="Y171" s="23"/>
    </row>
    <row r="172" spans="1:25">
      <c r="A172" s="20">
        <v>309</v>
      </c>
      <c r="B172" s="27" t="s">
        <v>168</v>
      </c>
      <c r="C172" s="19">
        <v>78533.725000000006</v>
      </c>
      <c r="D172" s="19">
        <v>54081.724999999999</v>
      </c>
      <c r="E172" s="19">
        <v>5742.4840000000004</v>
      </c>
      <c r="F172" s="19">
        <v>3236.2750000000001</v>
      </c>
      <c r="G172" s="19">
        <v>879.93799999999999</v>
      </c>
      <c r="H172" s="19">
        <v>4390.5780000000013</v>
      </c>
      <c r="I172" s="19">
        <v>7801.3860000000004</v>
      </c>
      <c r="J172" s="19">
        <v>2640.6610000000001</v>
      </c>
      <c r="K172" s="19">
        <v>3255.915</v>
      </c>
      <c r="L172" s="19">
        <v>15494.630999999999</v>
      </c>
      <c r="M172" s="19">
        <v>6117.4660000000003</v>
      </c>
      <c r="N172" s="19">
        <v>7109.2709999999997</v>
      </c>
      <c r="O172" s="19">
        <v>279.90300000000116</v>
      </c>
      <c r="P172" s="19">
        <v>120.21</v>
      </c>
      <c r="Q172" s="19">
        <v>9045.1730000000007</v>
      </c>
      <c r="R172" s="24">
        <v>8.86</v>
      </c>
      <c r="S172" s="9"/>
      <c r="T172" s="9"/>
      <c r="W172" s="19"/>
      <c r="X172" s="19"/>
      <c r="Y172" s="23"/>
    </row>
    <row r="173" spans="1:25">
      <c r="A173" s="20">
        <v>576</v>
      </c>
      <c r="B173" s="21" t="s">
        <v>169</v>
      </c>
      <c r="C173" s="19">
        <v>31723.941999999999</v>
      </c>
      <c r="D173" s="19">
        <v>28133.644</v>
      </c>
      <c r="E173" s="19">
        <v>1730.8009999999999</v>
      </c>
      <c r="F173" s="19">
        <v>866.00800000000004</v>
      </c>
      <c r="G173" s="19">
        <v>585.05899999999997</v>
      </c>
      <c r="H173" s="19">
        <v>2501.9780000000046</v>
      </c>
      <c r="I173" s="19">
        <v>3066.223</v>
      </c>
      <c r="J173" s="19">
        <v>1723.845</v>
      </c>
      <c r="K173" s="19">
        <v>1324.749</v>
      </c>
      <c r="L173" s="19">
        <v>8049.0379999999996</v>
      </c>
      <c r="M173" s="19">
        <v>2529.2910000000002</v>
      </c>
      <c r="N173" s="19">
        <v>3440.3670000000002</v>
      </c>
      <c r="O173" s="19">
        <v>62.604999999997744</v>
      </c>
      <c r="P173" s="19">
        <v>55.531999999999996</v>
      </c>
      <c r="Q173" s="19">
        <v>3691.6860000000001</v>
      </c>
      <c r="R173" s="24">
        <v>8.36</v>
      </c>
      <c r="S173" s="9"/>
      <c r="T173" s="9"/>
      <c r="W173" s="19"/>
      <c r="X173" s="19"/>
      <c r="Y173" s="23"/>
    </row>
    <row r="174" spans="1:25">
      <c r="A174" s="20">
        <v>577</v>
      </c>
      <c r="B174" s="21" t="s">
        <v>170</v>
      </c>
      <c r="C174" s="19">
        <v>216167.891</v>
      </c>
      <c r="D174" s="19">
        <v>74106.388000000006</v>
      </c>
      <c r="E174" s="19">
        <v>4710.0439999999999</v>
      </c>
      <c r="F174" s="19">
        <v>5607.0150000000003</v>
      </c>
      <c r="G174" s="19">
        <v>1986.913</v>
      </c>
      <c r="H174" s="19">
        <v>12239.416000000005</v>
      </c>
      <c r="I174" s="19">
        <v>21337.462</v>
      </c>
      <c r="J174" s="19">
        <v>7433.1220000000003</v>
      </c>
      <c r="K174" s="19">
        <v>6723.2820000000002</v>
      </c>
      <c r="L174" s="19">
        <v>14796.672</v>
      </c>
      <c r="M174" s="19">
        <v>12778.813</v>
      </c>
      <c r="N174" s="19">
        <v>7641.2659999999996</v>
      </c>
      <c r="O174" s="19">
        <v>316.02000000000226</v>
      </c>
      <c r="P174" s="19">
        <v>216.786</v>
      </c>
      <c r="Q174" s="19">
        <v>19437.580999999998</v>
      </c>
      <c r="R174" s="24">
        <v>8.11</v>
      </c>
      <c r="S174" s="9"/>
      <c r="T174" s="9"/>
      <c r="W174" s="19"/>
      <c r="X174" s="19"/>
      <c r="Y174" s="23"/>
    </row>
    <row r="175" spans="1:25">
      <c r="A175" s="20">
        <v>578</v>
      </c>
      <c r="B175" s="28" t="s">
        <v>171</v>
      </c>
      <c r="C175" s="19">
        <v>39484.046000000002</v>
      </c>
      <c r="D175" s="19">
        <v>27335.181</v>
      </c>
      <c r="E175" s="19">
        <v>1955.386</v>
      </c>
      <c r="F175" s="19">
        <v>1500.8030000000001</v>
      </c>
      <c r="G175" s="19">
        <v>592.88099999999997</v>
      </c>
      <c r="H175" s="19">
        <v>2923.183999999997</v>
      </c>
      <c r="I175" s="19">
        <v>3994.7269999999999</v>
      </c>
      <c r="J175" s="19">
        <v>2117.625</v>
      </c>
      <c r="K175" s="19">
        <v>1669.9449999999999</v>
      </c>
      <c r="L175" s="19">
        <v>8256.1440000000002</v>
      </c>
      <c r="M175" s="19">
        <v>3039.9029999999998</v>
      </c>
      <c r="N175" s="19">
        <v>3360.5830000000001</v>
      </c>
      <c r="O175" s="19">
        <v>50.294000000002598</v>
      </c>
      <c r="P175" s="19">
        <v>68.004000000000005</v>
      </c>
      <c r="Q175" s="19">
        <v>4697.9210000000003</v>
      </c>
      <c r="R175" s="24">
        <v>9.36</v>
      </c>
      <c r="S175" s="9"/>
      <c r="T175" s="9"/>
      <c r="W175" s="19"/>
      <c r="X175" s="19"/>
      <c r="Y175" s="23"/>
    </row>
    <row r="176" spans="1:25">
      <c r="A176" s="20">
        <v>445</v>
      </c>
      <c r="B176" s="21" t="s">
        <v>172</v>
      </c>
      <c r="C176" s="19">
        <v>275931.266</v>
      </c>
      <c r="D176" s="19">
        <v>130636.55499999999</v>
      </c>
      <c r="E176" s="19">
        <v>5718.942</v>
      </c>
      <c r="F176" s="19">
        <v>6315.36</v>
      </c>
      <c r="G176" s="19">
        <v>1736.1980000000001</v>
      </c>
      <c r="H176" s="19">
        <v>22230.104999999981</v>
      </c>
      <c r="I176" s="19">
        <v>27055.862000000001</v>
      </c>
      <c r="J176" s="19">
        <v>5345.7839999999997</v>
      </c>
      <c r="K176" s="19">
        <v>8469.5560000000005</v>
      </c>
      <c r="L176" s="19">
        <v>23836.329000000002</v>
      </c>
      <c r="M176" s="19">
        <v>15996.602000000001</v>
      </c>
      <c r="N176" s="19">
        <v>11497.120999999999</v>
      </c>
      <c r="O176" s="19">
        <v>1759.4459999999981</v>
      </c>
      <c r="P176" s="19">
        <v>318.62200000000001</v>
      </c>
      <c r="Q176" s="19">
        <v>26750.655999999999</v>
      </c>
      <c r="R176" s="24">
        <v>7.8599999999999994</v>
      </c>
      <c r="S176" s="9"/>
      <c r="T176" s="9"/>
      <c r="W176" s="19"/>
      <c r="X176" s="19"/>
      <c r="Y176" s="23"/>
    </row>
    <row r="177" spans="1:25">
      <c r="A177" s="20">
        <v>580</v>
      </c>
      <c r="B177" s="21" t="s">
        <v>173</v>
      </c>
      <c r="C177" s="19">
        <v>49498.688999999998</v>
      </c>
      <c r="D177" s="19">
        <v>44947.993999999999</v>
      </c>
      <c r="E177" s="19">
        <v>2344.2280000000001</v>
      </c>
      <c r="F177" s="19">
        <v>1332.5329999999999</v>
      </c>
      <c r="G177" s="19">
        <v>2416.7820000000002</v>
      </c>
      <c r="H177" s="19">
        <v>4976.101999999998</v>
      </c>
      <c r="I177" s="19">
        <v>5132.7759999999998</v>
      </c>
      <c r="J177" s="19">
        <v>2141.6320000000001</v>
      </c>
      <c r="K177" s="19">
        <v>1963.24</v>
      </c>
      <c r="L177" s="19">
        <v>13140.025</v>
      </c>
      <c r="M177" s="19">
        <v>4121.1779999999999</v>
      </c>
      <c r="N177" s="19">
        <v>5203.9639999999999</v>
      </c>
      <c r="O177" s="19">
        <v>91.789999999995416</v>
      </c>
      <c r="P177" s="19">
        <v>76.768000000000001</v>
      </c>
      <c r="Q177" s="19">
        <v>6412.2719999999999</v>
      </c>
      <c r="R177" s="24">
        <v>8.86</v>
      </c>
      <c r="S177" s="9"/>
      <c r="T177" s="9"/>
      <c r="W177" s="19"/>
      <c r="X177" s="19"/>
      <c r="Y177" s="23"/>
    </row>
    <row r="178" spans="1:25">
      <c r="A178" s="20">
        <v>581</v>
      </c>
      <c r="B178" s="21" t="s">
        <v>174</v>
      </c>
      <c r="C178" s="19">
        <v>79897.653000000006</v>
      </c>
      <c r="D178" s="19">
        <v>52692.873</v>
      </c>
      <c r="E178" s="19">
        <v>3884.607</v>
      </c>
      <c r="F178" s="19">
        <v>2655.672</v>
      </c>
      <c r="G178" s="19">
        <v>943.24099999999999</v>
      </c>
      <c r="H178" s="19">
        <v>7120.078000000005</v>
      </c>
      <c r="I178" s="19">
        <v>7780.915</v>
      </c>
      <c r="J178" s="19">
        <v>2682.5160000000001</v>
      </c>
      <c r="K178" s="19">
        <v>3009.7020000000002</v>
      </c>
      <c r="L178" s="19">
        <v>14952.401</v>
      </c>
      <c r="M178" s="19">
        <v>6344.5860000000002</v>
      </c>
      <c r="N178" s="19">
        <v>6541.2359999999999</v>
      </c>
      <c r="O178" s="19">
        <v>131.04299999999603</v>
      </c>
      <c r="P178" s="19">
        <v>124.083</v>
      </c>
      <c r="Q178" s="19">
        <v>9710.0869999999995</v>
      </c>
      <c r="R178" s="24">
        <v>9.36</v>
      </c>
      <c r="S178" s="9"/>
      <c r="T178" s="9"/>
      <c r="W178" s="19"/>
      <c r="X178" s="19"/>
      <c r="Y178" s="23"/>
    </row>
    <row r="179" spans="1:25">
      <c r="A179" s="20">
        <v>599</v>
      </c>
      <c r="B179" s="21" t="s">
        <v>175</v>
      </c>
      <c r="C179" s="19">
        <v>186259.01800000001</v>
      </c>
      <c r="D179" s="19">
        <v>53790.017999999996</v>
      </c>
      <c r="E179" s="19">
        <v>2518.8789999999999</v>
      </c>
      <c r="F179" s="19">
        <v>6399.076</v>
      </c>
      <c r="G179" s="19">
        <v>5278.049</v>
      </c>
      <c r="H179" s="19">
        <v>11377.449999999983</v>
      </c>
      <c r="I179" s="19">
        <v>18222.826000000001</v>
      </c>
      <c r="J179" s="19">
        <v>4219.6019999999999</v>
      </c>
      <c r="K179" s="19">
        <v>5647.8879999999999</v>
      </c>
      <c r="L179" s="19">
        <v>13771.078</v>
      </c>
      <c r="M179" s="19">
        <v>14156.866</v>
      </c>
      <c r="N179" s="19">
        <v>8962.0869999999995</v>
      </c>
      <c r="O179" s="19">
        <v>162.65399999999681</v>
      </c>
      <c r="P179" s="19">
        <v>307.029</v>
      </c>
      <c r="Q179" s="19">
        <v>16288.733</v>
      </c>
      <c r="R179" s="24">
        <v>8.36</v>
      </c>
      <c r="S179" s="9"/>
      <c r="T179" s="9"/>
      <c r="W179" s="19"/>
      <c r="X179" s="19"/>
      <c r="Y179" s="23"/>
    </row>
    <row r="180" spans="1:25">
      <c r="A180" s="20">
        <v>583</v>
      </c>
      <c r="B180" s="21" t="s">
        <v>176</v>
      </c>
      <c r="C180" s="19">
        <v>12150.45</v>
      </c>
      <c r="D180" s="19">
        <v>9294.1350000000002</v>
      </c>
      <c r="E180" s="19">
        <v>806.94600000000003</v>
      </c>
      <c r="F180" s="19">
        <v>198.24600000000001</v>
      </c>
      <c r="G180" s="19">
        <v>56.389000000000003</v>
      </c>
      <c r="H180" s="19">
        <v>1317.743999999999</v>
      </c>
      <c r="I180" s="19">
        <v>1177.8430000000001</v>
      </c>
      <c r="J180" s="19">
        <v>491.74599999999998</v>
      </c>
      <c r="K180" s="19">
        <v>498.44900000000001</v>
      </c>
      <c r="L180" s="19">
        <v>2518.3789999999999</v>
      </c>
      <c r="M180" s="19">
        <v>999.24199999999996</v>
      </c>
      <c r="N180" s="19">
        <v>972.274</v>
      </c>
      <c r="O180" s="19">
        <v>31.179000000000656</v>
      </c>
      <c r="P180" s="19">
        <v>17.419</v>
      </c>
      <c r="Q180" s="19">
        <v>1555.646</v>
      </c>
      <c r="R180" s="24">
        <v>9.36</v>
      </c>
      <c r="S180" s="9"/>
      <c r="T180" s="9"/>
      <c r="W180" s="19"/>
      <c r="X180" s="19"/>
      <c r="Y180" s="23"/>
    </row>
    <row r="181" spans="1:25">
      <c r="A181" s="20">
        <v>854</v>
      </c>
      <c r="B181" s="21" t="s">
        <v>177</v>
      </c>
      <c r="C181" s="19">
        <v>38365.71</v>
      </c>
      <c r="D181" s="19">
        <v>32039.719000000001</v>
      </c>
      <c r="E181" s="19">
        <v>2068.6779999999999</v>
      </c>
      <c r="F181" s="19">
        <v>1153.99</v>
      </c>
      <c r="G181" s="19">
        <v>439.17</v>
      </c>
      <c r="H181" s="19">
        <v>6829.4460000000036</v>
      </c>
      <c r="I181" s="19">
        <v>3823.0390000000002</v>
      </c>
      <c r="J181" s="19">
        <v>1369.933</v>
      </c>
      <c r="K181" s="19">
        <v>1508.79</v>
      </c>
      <c r="L181" s="19">
        <v>9535.0910000000003</v>
      </c>
      <c r="M181" s="19">
        <v>3022.1819999999998</v>
      </c>
      <c r="N181" s="19">
        <v>3679.098</v>
      </c>
      <c r="O181" s="19">
        <v>51.568999999998596</v>
      </c>
      <c r="P181" s="19">
        <v>54.813000000000002</v>
      </c>
      <c r="Q181" s="19">
        <v>4769.8900000000003</v>
      </c>
      <c r="R181" s="24">
        <v>8.61</v>
      </c>
      <c r="S181" s="9"/>
      <c r="T181" s="9"/>
      <c r="W181" s="19"/>
      <c r="X181" s="19"/>
      <c r="Y181" s="23"/>
    </row>
    <row r="182" spans="1:25">
      <c r="A182" s="20">
        <v>584</v>
      </c>
      <c r="B182" s="21" t="s">
        <v>178</v>
      </c>
      <c r="C182" s="19">
        <v>29455.526999999998</v>
      </c>
      <c r="D182" s="19">
        <v>15089.888000000001</v>
      </c>
      <c r="E182" s="19">
        <v>1442.4929999999999</v>
      </c>
      <c r="F182" s="19">
        <v>1465.7280000000001</v>
      </c>
      <c r="G182" s="19">
        <v>1788.3879999999999</v>
      </c>
      <c r="H182" s="19">
        <v>3309.1280000000024</v>
      </c>
      <c r="I182" s="19">
        <v>2870.7829999999999</v>
      </c>
      <c r="J182" s="19">
        <v>856.36900000000003</v>
      </c>
      <c r="K182" s="19">
        <v>1101.1279999999999</v>
      </c>
      <c r="L182" s="19">
        <v>5340.6210000000001</v>
      </c>
      <c r="M182" s="19">
        <v>2615.4899999999998</v>
      </c>
      <c r="N182" s="19">
        <v>2500.7550000000001</v>
      </c>
      <c r="O182" s="19">
        <v>91.958999999998923</v>
      </c>
      <c r="P182" s="19">
        <v>49.386000000000003</v>
      </c>
      <c r="Q182" s="19">
        <v>3224.94</v>
      </c>
      <c r="R182" s="24">
        <v>8.86</v>
      </c>
      <c r="S182" s="9"/>
      <c r="T182" s="9"/>
      <c r="W182" s="19"/>
      <c r="X182" s="19"/>
      <c r="Y182" s="23"/>
    </row>
    <row r="183" spans="1:25">
      <c r="A183" s="20">
        <v>592</v>
      </c>
      <c r="B183" s="21" t="s">
        <v>179</v>
      </c>
      <c r="C183" s="19">
        <v>56639.722000000002</v>
      </c>
      <c r="D183" s="19">
        <v>23042.035</v>
      </c>
      <c r="E183" s="19">
        <v>2873.1390000000001</v>
      </c>
      <c r="F183" s="19">
        <v>1674.019</v>
      </c>
      <c r="G183" s="19">
        <v>628.52800000000002</v>
      </c>
      <c r="H183" s="19">
        <v>4193.5669999999927</v>
      </c>
      <c r="I183" s="19">
        <v>5671.6809999999996</v>
      </c>
      <c r="J183" s="19">
        <v>2759.087</v>
      </c>
      <c r="K183" s="19">
        <v>2121.614</v>
      </c>
      <c r="L183" s="19">
        <v>6739.5450000000001</v>
      </c>
      <c r="M183" s="19">
        <v>3865.7089999999998</v>
      </c>
      <c r="N183" s="19">
        <v>3383.576</v>
      </c>
      <c r="O183" s="19">
        <v>76.522999999999229</v>
      </c>
      <c r="P183" s="19">
        <v>79.113</v>
      </c>
      <c r="Q183" s="19">
        <v>5750.6859999999997</v>
      </c>
      <c r="R183" s="24">
        <v>9.11</v>
      </c>
      <c r="S183" s="9"/>
      <c r="T183" s="9"/>
      <c r="W183" s="19"/>
      <c r="X183" s="19"/>
      <c r="Y183" s="23"/>
    </row>
    <row r="184" spans="1:25">
      <c r="A184" s="20">
        <v>593</v>
      </c>
      <c r="B184" s="21" t="s">
        <v>180</v>
      </c>
      <c r="C184" s="19">
        <v>235740.666</v>
      </c>
      <c r="D184" s="19">
        <v>158325.14000000001</v>
      </c>
      <c r="E184" s="19">
        <v>9358.1029999999992</v>
      </c>
      <c r="F184" s="19">
        <v>7480.8670000000002</v>
      </c>
      <c r="G184" s="19">
        <v>1876.8589999999999</v>
      </c>
      <c r="H184" s="19">
        <v>16451.904999999966</v>
      </c>
      <c r="I184" s="19">
        <v>23550.521000000001</v>
      </c>
      <c r="J184" s="19">
        <v>5214.7830000000004</v>
      </c>
      <c r="K184" s="19">
        <v>8619.2939999999999</v>
      </c>
      <c r="L184" s="19">
        <v>40205.527000000002</v>
      </c>
      <c r="M184" s="19">
        <v>17831.491000000002</v>
      </c>
      <c r="N184" s="19">
        <v>17304.791000000001</v>
      </c>
      <c r="O184" s="19">
        <v>309.55900000001202</v>
      </c>
      <c r="P184" s="19">
        <v>384.92599999999999</v>
      </c>
      <c r="Q184" s="19">
        <v>29088.282999999999</v>
      </c>
      <c r="R184" s="24">
        <v>9.36</v>
      </c>
      <c r="S184" s="9"/>
      <c r="T184" s="9"/>
      <c r="W184" s="19"/>
      <c r="X184" s="19"/>
      <c r="Y184" s="23"/>
    </row>
    <row r="185" spans="1:25">
      <c r="A185" s="20">
        <v>595</v>
      </c>
      <c r="B185" s="21" t="s">
        <v>181</v>
      </c>
      <c r="C185" s="19">
        <v>41569.565999999999</v>
      </c>
      <c r="D185" s="19">
        <v>36943.476999999999</v>
      </c>
      <c r="E185" s="19">
        <v>1961.0419999999999</v>
      </c>
      <c r="F185" s="19">
        <v>1799.454</v>
      </c>
      <c r="G185" s="19">
        <v>2036.8330000000001</v>
      </c>
      <c r="H185" s="19">
        <v>4566.0480000000007</v>
      </c>
      <c r="I185" s="19">
        <v>4203.5420000000004</v>
      </c>
      <c r="J185" s="19">
        <v>2171.0940000000001</v>
      </c>
      <c r="K185" s="19">
        <v>1812.348</v>
      </c>
      <c r="L185" s="19">
        <v>12361.511</v>
      </c>
      <c r="M185" s="19">
        <v>3766.3130000000001</v>
      </c>
      <c r="N185" s="19">
        <v>5131.8860000000004</v>
      </c>
      <c r="O185" s="19">
        <v>77.876999999998588</v>
      </c>
      <c r="P185" s="19">
        <v>92.153999999999996</v>
      </c>
      <c r="Q185" s="19">
        <v>5256.8419999999996</v>
      </c>
      <c r="R185" s="24">
        <v>9.110000000000003</v>
      </c>
      <c r="S185" s="9"/>
      <c r="T185" s="9"/>
      <c r="W185" s="19"/>
      <c r="X185" s="19"/>
      <c r="Y185" s="23"/>
    </row>
    <row r="186" spans="1:25">
      <c r="A186" s="20">
        <v>598</v>
      </c>
      <c r="B186" s="21" t="s">
        <v>182</v>
      </c>
      <c r="C186" s="19">
        <v>334419.60399999999</v>
      </c>
      <c r="D186" s="19">
        <v>143239.04999999999</v>
      </c>
      <c r="E186" s="19">
        <v>11341.162</v>
      </c>
      <c r="F186" s="19">
        <v>8905.1530000000002</v>
      </c>
      <c r="G186" s="19">
        <v>178.905</v>
      </c>
      <c r="H186" s="19">
        <v>16270.399000000003</v>
      </c>
      <c r="I186" s="19">
        <v>33089.093000000001</v>
      </c>
      <c r="J186" s="19">
        <v>3380.915</v>
      </c>
      <c r="K186" s="19">
        <v>10385.056</v>
      </c>
      <c r="L186" s="19">
        <v>29007.39</v>
      </c>
      <c r="M186" s="19">
        <v>22377.440999999999</v>
      </c>
      <c r="N186" s="19">
        <v>16520.726999999999</v>
      </c>
      <c r="O186" s="19">
        <v>583.6060000000216</v>
      </c>
      <c r="P186" s="19">
        <v>496.83800000000002</v>
      </c>
      <c r="Q186" s="19">
        <v>33561.455999999998</v>
      </c>
      <c r="R186" s="24">
        <v>8.61</v>
      </c>
      <c r="S186" s="9"/>
      <c r="T186" s="9"/>
      <c r="W186" s="19"/>
      <c r="X186" s="19"/>
      <c r="Y186" s="23"/>
    </row>
    <row r="187" spans="1:25">
      <c r="A187" s="20">
        <v>601</v>
      </c>
      <c r="B187" s="21" t="s">
        <v>183</v>
      </c>
      <c r="C187" s="19">
        <v>43732.760999999999</v>
      </c>
      <c r="D187" s="19">
        <v>29282.096000000001</v>
      </c>
      <c r="E187" s="19">
        <v>2267.8969999999999</v>
      </c>
      <c r="F187" s="19">
        <v>1893.96</v>
      </c>
      <c r="G187" s="19">
        <v>2832.2739999999999</v>
      </c>
      <c r="H187" s="19">
        <v>5172.1659999999938</v>
      </c>
      <c r="I187" s="19">
        <v>4421.1139999999996</v>
      </c>
      <c r="J187" s="19">
        <v>1580.7619999999999</v>
      </c>
      <c r="K187" s="19">
        <v>1854.4659999999999</v>
      </c>
      <c r="L187" s="19">
        <v>9943.5290000000005</v>
      </c>
      <c r="M187" s="19">
        <v>3913.1419999999998</v>
      </c>
      <c r="N187" s="19">
        <v>4419.29</v>
      </c>
      <c r="O187" s="19">
        <v>96.735999999999876</v>
      </c>
      <c r="P187" s="19">
        <v>79.105000000000004</v>
      </c>
      <c r="Q187" s="19">
        <v>4801.2460000000001</v>
      </c>
      <c r="R187" s="24">
        <v>8.360000000000003</v>
      </c>
      <c r="S187" s="9"/>
      <c r="T187" s="9"/>
      <c r="W187" s="19"/>
      <c r="X187" s="19"/>
      <c r="Y187" s="23"/>
    </row>
    <row r="188" spans="1:25">
      <c r="A188" s="20">
        <v>604</v>
      </c>
      <c r="B188" s="21" t="s">
        <v>184</v>
      </c>
      <c r="C188" s="19">
        <v>492513.52299999999</v>
      </c>
      <c r="D188" s="19">
        <v>117071.51300000001</v>
      </c>
      <c r="E188" s="19">
        <v>10685.968999999999</v>
      </c>
      <c r="F188" s="19">
        <v>10760.108</v>
      </c>
      <c r="G188" s="19">
        <v>279.98700000000002</v>
      </c>
      <c r="H188" s="19">
        <v>23655.540999999954</v>
      </c>
      <c r="I188" s="19">
        <v>47857.392</v>
      </c>
      <c r="J188" s="19">
        <v>4404.7139999999999</v>
      </c>
      <c r="K188" s="19">
        <v>12983.957</v>
      </c>
      <c r="L188" s="19">
        <v>20579.881000000001</v>
      </c>
      <c r="M188" s="19">
        <v>21757.701000000001</v>
      </c>
      <c r="N188" s="19">
        <v>12012.16</v>
      </c>
      <c r="O188" s="19">
        <v>519.71699999999328</v>
      </c>
      <c r="P188" s="19">
        <v>330.745</v>
      </c>
      <c r="Q188" s="19">
        <v>41545.082999999999</v>
      </c>
      <c r="R188" s="24">
        <v>7.8599999999999994</v>
      </c>
      <c r="S188" s="9"/>
      <c r="T188" s="9"/>
      <c r="W188" s="19"/>
      <c r="X188" s="19"/>
      <c r="Y188" s="23"/>
    </row>
    <row r="189" spans="1:25">
      <c r="A189" s="20">
        <v>607</v>
      </c>
      <c r="B189" s="21" t="s">
        <v>185</v>
      </c>
      <c r="C189" s="19">
        <v>45234.375</v>
      </c>
      <c r="D189" s="19">
        <v>32308.077000000001</v>
      </c>
      <c r="E189" s="19">
        <v>3049.011</v>
      </c>
      <c r="F189" s="19">
        <v>1958.44</v>
      </c>
      <c r="G189" s="19">
        <v>2330.277</v>
      </c>
      <c r="H189" s="19">
        <v>4668.6540000000005</v>
      </c>
      <c r="I189" s="19">
        <v>4568.3630000000003</v>
      </c>
      <c r="J189" s="19">
        <v>2462.355</v>
      </c>
      <c r="K189" s="19">
        <v>1976.691</v>
      </c>
      <c r="L189" s="19">
        <v>11704.897999999999</v>
      </c>
      <c r="M189" s="19">
        <v>3945.0030000000002</v>
      </c>
      <c r="N189" s="19">
        <v>4969.8389999999999</v>
      </c>
      <c r="O189" s="19">
        <v>56.161000000001877</v>
      </c>
      <c r="P189" s="19">
        <v>78.322000000000003</v>
      </c>
      <c r="Q189" s="19">
        <v>4419.2960000000003</v>
      </c>
      <c r="R189" s="24">
        <v>7.6099999999999994</v>
      </c>
      <c r="S189" s="9"/>
      <c r="T189" s="9"/>
      <c r="W189" s="19"/>
      <c r="X189" s="19"/>
      <c r="Y189" s="23"/>
    </row>
    <row r="190" spans="1:25">
      <c r="A190" s="20">
        <v>608</v>
      </c>
      <c r="B190" s="21" t="s">
        <v>186</v>
      </c>
      <c r="C190" s="19">
        <v>26531.885999999999</v>
      </c>
      <c r="D190" s="19">
        <v>16167.34</v>
      </c>
      <c r="E190" s="19">
        <v>1095.4079999999999</v>
      </c>
      <c r="F190" s="19">
        <v>739.65700000000004</v>
      </c>
      <c r="G190" s="19">
        <v>269.34899999999999</v>
      </c>
      <c r="H190" s="19">
        <v>1620.5160000000039</v>
      </c>
      <c r="I190" s="19">
        <v>2628.7159999999999</v>
      </c>
      <c r="J190" s="19">
        <v>1248.462</v>
      </c>
      <c r="K190" s="19">
        <v>895.452</v>
      </c>
      <c r="L190" s="19">
        <v>4959.5600000000004</v>
      </c>
      <c r="M190" s="19">
        <v>1961.587</v>
      </c>
      <c r="N190" s="19">
        <v>2103.134</v>
      </c>
      <c r="O190" s="19">
        <v>33.659000000000106</v>
      </c>
      <c r="P190" s="19">
        <v>35.387999999999998</v>
      </c>
      <c r="Q190" s="19">
        <v>2824.0450000000001</v>
      </c>
      <c r="R190" s="24">
        <v>8.86</v>
      </c>
      <c r="S190" s="9"/>
      <c r="T190" s="9"/>
      <c r="W190" s="19"/>
      <c r="X190" s="19"/>
      <c r="Y190" s="23"/>
    </row>
    <row r="191" spans="1:25">
      <c r="A191" s="20">
        <v>609</v>
      </c>
      <c r="B191" s="21" t="s">
        <v>187</v>
      </c>
      <c r="C191" s="19">
        <v>1402963.5870000001</v>
      </c>
      <c r="D191" s="19">
        <v>617307.85499999998</v>
      </c>
      <c r="E191" s="19">
        <v>62945.315999999999</v>
      </c>
      <c r="F191" s="19">
        <v>42977.188000000002</v>
      </c>
      <c r="G191" s="19">
        <v>4000.59</v>
      </c>
      <c r="H191" s="19">
        <v>77014.161000000138</v>
      </c>
      <c r="I191" s="19">
        <v>137966.883</v>
      </c>
      <c r="J191" s="19">
        <v>25407.335999999999</v>
      </c>
      <c r="K191" s="19">
        <v>47180.281999999999</v>
      </c>
      <c r="L191" s="19">
        <v>143254.42000000001</v>
      </c>
      <c r="M191" s="19">
        <v>91048.83</v>
      </c>
      <c r="N191" s="19">
        <v>73945.42</v>
      </c>
      <c r="O191" s="19">
        <v>3251.417999999976</v>
      </c>
      <c r="P191" s="19">
        <v>1884.3119999999999</v>
      </c>
      <c r="Q191" s="19">
        <v>138296.17600000001</v>
      </c>
      <c r="R191" s="24">
        <v>8.360000000000003</v>
      </c>
      <c r="S191" s="9"/>
      <c r="T191" s="9"/>
      <c r="W191" s="19"/>
      <c r="X191" s="19"/>
      <c r="Y191" s="23"/>
    </row>
    <row r="192" spans="1:25">
      <c r="A192" s="20">
        <v>611</v>
      </c>
      <c r="B192" s="21" t="s">
        <v>188</v>
      </c>
      <c r="C192" s="19">
        <v>108928.254</v>
      </c>
      <c r="D192" s="19">
        <v>27351.788</v>
      </c>
      <c r="E192" s="19">
        <v>2343.9679999999998</v>
      </c>
      <c r="F192" s="19">
        <v>2474.3530000000001</v>
      </c>
      <c r="G192" s="19">
        <v>1215.373</v>
      </c>
      <c r="H192" s="19">
        <v>6211.3029999999872</v>
      </c>
      <c r="I192" s="19">
        <v>10545.36</v>
      </c>
      <c r="J192" s="19">
        <v>5408.3509999999997</v>
      </c>
      <c r="K192" s="19">
        <v>3399.5149999999999</v>
      </c>
      <c r="L192" s="19">
        <v>5340.18</v>
      </c>
      <c r="M192" s="19">
        <v>5840.0020000000004</v>
      </c>
      <c r="N192" s="19">
        <v>3224.732</v>
      </c>
      <c r="O192" s="19">
        <v>126.91700000000128</v>
      </c>
      <c r="P192" s="19">
        <v>106.71599999999999</v>
      </c>
      <c r="Q192" s="19">
        <v>8851.67</v>
      </c>
      <c r="R192" s="24">
        <v>7.860000000000003</v>
      </c>
      <c r="S192" s="9"/>
      <c r="T192" s="9"/>
      <c r="W192" s="19"/>
      <c r="X192" s="19"/>
      <c r="Y192" s="23"/>
    </row>
    <row r="193" spans="1:25">
      <c r="A193" s="20">
        <v>638</v>
      </c>
      <c r="B193" s="21" t="s">
        <v>189</v>
      </c>
      <c r="C193" s="19">
        <v>1113898.419</v>
      </c>
      <c r="D193" s="19">
        <v>368677.17700000003</v>
      </c>
      <c r="E193" s="19">
        <v>30791.411</v>
      </c>
      <c r="F193" s="19">
        <v>21138.442999999999</v>
      </c>
      <c r="G193" s="19">
        <v>2342.2570000000001</v>
      </c>
      <c r="H193" s="19">
        <v>58001.042999999991</v>
      </c>
      <c r="I193" s="19">
        <v>108347.01700000001</v>
      </c>
      <c r="J193" s="19">
        <v>30701.030999999999</v>
      </c>
      <c r="K193" s="19">
        <v>30521.184000000001</v>
      </c>
      <c r="L193" s="19">
        <v>62847.148999999998</v>
      </c>
      <c r="M193" s="19">
        <v>56039.446000000004</v>
      </c>
      <c r="N193" s="19">
        <v>36296.482000000004</v>
      </c>
      <c r="O193" s="19">
        <v>1793.3619999999428</v>
      </c>
      <c r="P193" s="19">
        <v>1046.925</v>
      </c>
      <c r="Q193" s="19">
        <v>88633.232000000004</v>
      </c>
      <c r="R193" s="24">
        <v>7.1099999999999994</v>
      </c>
      <c r="S193" s="9"/>
      <c r="T193" s="9"/>
      <c r="W193" s="19"/>
      <c r="X193" s="19"/>
      <c r="Y193" s="23"/>
    </row>
    <row r="194" spans="1:25">
      <c r="A194" s="20">
        <v>614</v>
      </c>
      <c r="B194" s="21" t="s">
        <v>190</v>
      </c>
      <c r="C194" s="19">
        <v>31473.862000000001</v>
      </c>
      <c r="D194" s="19">
        <v>29029.078000000001</v>
      </c>
      <c r="E194" s="19">
        <v>2478.0720000000001</v>
      </c>
      <c r="F194" s="19">
        <v>1152.1579999999999</v>
      </c>
      <c r="G194" s="19">
        <v>1345.7919999999999</v>
      </c>
      <c r="H194" s="19">
        <v>3766.4569999999926</v>
      </c>
      <c r="I194" s="19">
        <v>3230.8960000000002</v>
      </c>
      <c r="J194" s="19">
        <v>1500.4449999999999</v>
      </c>
      <c r="K194" s="19">
        <v>1293.0999999999999</v>
      </c>
      <c r="L194" s="19">
        <v>9734.9230000000007</v>
      </c>
      <c r="M194" s="19">
        <v>2715.2469999999998</v>
      </c>
      <c r="N194" s="19">
        <v>3961.0549999999998</v>
      </c>
      <c r="O194" s="19">
        <v>58.135000000000218</v>
      </c>
      <c r="P194" s="19">
        <v>51.186999999999998</v>
      </c>
      <c r="Q194" s="19">
        <v>4153.8909999999996</v>
      </c>
      <c r="R194" s="24">
        <v>9.11</v>
      </c>
      <c r="S194" s="9"/>
      <c r="T194" s="9"/>
      <c r="W194" s="19"/>
      <c r="X194" s="19"/>
      <c r="Y194" s="23"/>
    </row>
    <row r="195" spans="1:25">
      <c r="A195" s="20">
        <v>615</v>
      </c>
      <c r="B195" s="21" t="s">
        <v>191</v>
      </c>
      <c r="C195" s="19">
        <v>83154.191999999995</v>
      </c>
      <c r="D195" s="19">
        <v>60576.631000000001</v>
      </c>
      <c r="E195" s="19">
        <v>6396.05</v>
      </c>
      <c r="F195" s="19">
        <v>3114.701</v>
      </c>
      <c r="G195" s="19">
        <v>1495.9480000000001</v>
      </c>
      <c r="H195" s="19">
        <v>8869.6579999999958</v>
      </c>
      <c r="I195" s="19">
        <v>8194.0020000000004</v>
      </c>
      <c r="J195" s="19">
        <v>3668.8560000000002</v>
      </c>
      <c r="K195" s="19">
        <v>3638.46</v>
      </c>
      <c r="L195" s="19">
        <v>20629.725999999999</v>
      </c>
      <c r="M195" s="19">
        <v>7115.9480000000003</v>
      </c>
      <c r="N195" s="19">
        <v>8658.9840000000004</v>
      </c>
      <c r="O195" s="19">
        <v>158.61700000000201</v>
      </c>
      <c r="P195" s="19">
        <v>160.43199999999999</v>
      </c>
      <c r="Q195" s="19">
        <v>9027.5380000000005</v>
      </c>
      <c r="R195" s="24">
        <v>8.36</v>
      </c>
      <c r="S195" s="9"/>
      <c r="T195" s="9"/>
      <c r="W195" s="19"/>
      <c r="X195" s="19"/>
      <c r="Y195" s="23"/>
    </row>
    <row r="196" spans="1:25">
      <c r="A196" s="20">
        <v>616</v>
      </c>
      <c r="B196" s="21" t="s">
        <v>192</v>
      </c>
      <c r="C196" s="19">
        <v>30926.789000000001</v>
      </c>
      <c r="D196" s="19">
        <v>11764.386</v>
      </c>
      <c r="E196" s="19">
        <v>1075.713</v>
      </c>
      <c r="F196" s="19">
        <v>794.15300000000002</v>
      </c>
      <c r="G196" s="19">
        <v>1107.184</v>
      </c>
      <c r="H196" s="19">
        <v>2199.2879999999977</v>
      </c>
      <c r="I196" s="19">
        <v>3051</v>
      </c>
      <c r="J196" s="19">
        <v>1978.6110000000001</v>
      </c>
      <c r="K196" s="19">
        <v>1061.838</v>
      </c>
      <c r="L196" s="19">
        <v>2963.8629999999998</v>
      </c>
      <c r="M196" s="19">
        <v>2193.1109999999999</v>
      </c>
      <c r="N196" s="19">
        <v>1693.874</v>
      </c>
      <c r="O196" s="19">
        <v>22.439999999998918</v>
      </c>
      <c r="P196" s="19">
        <v>52.356999999999999</v>
      </c>
      <c r="Q196" s="19">
        <v>3020.788</v>
      </c>
      <c r="R196" s="24">
        <v>8.86</v>
      </c>
      <c r="S196" s="9"/>
      <c r="T196" s="9"/>
      <c r="W196" s="19"/>
      <c r="X196" s="19"/>
      <c r="Y196" s="23"/>
    </row>
    <row r="197" spans="1:25">
      <c r="A197" s="20">
        <v>619</v>
      </c>
      <c r="B197" s="21" t="s">
        <v>193</v>
      </c>
      <c r="C197" s="19">
        <v>29348.817999999999</v>
      </c>
      <c r="D197" s="19">
        <v>23144.875</v>
      </c>
      <c r="E197" s="19">
        <v>1182.874</v>
      </c>
      <c r="F197" s="19">
        <v>997.12300000000005</v>
      </c>
      <c r="G197" s="19">
        <v>2862.819</v>
      </c>
      <c r="H197" s="19">
        <v>3026.8700000000022</v>
      </c>
      <c r="I197" s="19">
        <v>3045.91</v>
      </c>
      <c r="J197" s="19">
        <v>1539.327</v>
      </c>
      <c r="K197" s="19">
        <v>1124.807</v>
      </c>
      <c r="L197" s="19">
        <v>7132.2460000000001</v>
      </c>
      <c r="M197" s="19">
        <v>2642.627</v>
      </c>
      <c r="N197" s="19">
        <v>3228.6990000000001</v>
      </c>
      <c r="O197" s="19">
        <v>59.19999999999709</v>
      </c>
      <c r="P197" s="19">
        <v>70.215999999999994</v>
      </c>
      <c r="Q197" s="19">
        <v>3813.1179999999999</v>
      </c>
      <c r="R197" s="24">
        <v>9.36</v>
      </c>
      <c r="S197" s="9"/>
      <c r="T197" s="9"/>
      <c r="W197" s="19"/>
      <c r="X197" s="19"/>
      <c r="Y197" s="23"/>
    </row>
    <row r="198" spans="1:25">
      <c r="A198" s="20">
        <v>620</v>
      </c>
      <c r="B198" s="21" t="s">
        <v>194</v>
      </c>
      <c r="C198" s="19">
        <v>22388.115000000002</v>
      </c>
      <c r="D198" s="19">
        <v>24337.291000000001</v>
      </c>
      <c r="E198" s="19">
        <v>2415.9989999999998</v>
      </c>
      <c r="F198" s="19">
        <v>900.76099999999997</v>
      </c>
      <c r="G198" s="19">
        <v>773.22400000000005</v>
      </c>
      <c r="H198" s="19">
        <v>2838.4589999999994</v>
      </c>
      <c r="I198" s="19">
        <v>2303.192</v>
      </c>
      <c r="J198" s="19">
        <v>976.36199999999997</v>
      </c>
      <c r="K198" s="19">
        <v>1159.194</v>
      </c>
      <c r="L198" s="19">
        <v>7825.0770000000002</v>
      </c>
      <c r="M198" s="19">
        <v>2093.2950000000001</v>
      </c>
      <c r="N198" s="19">
        <v>3109.19</v>
      </c>
      <c r="O198" s="19">
        <v>61.0300000000002</v>
      </c>
      <c r="P198" s="19">
        <v>45.037999999999997</v>
      </c>
      <c r="Q198" s="19">
        <v>3103.2330000000002</v>
      </c>
      <c r="R198" s="24">
        <v>8.86</v>
      </c>
      <c r="S198" s="9"/>
      <c r="T198" s="9"/>
      <c r="W198" s="19"/>
      <c r="X198" s="19"/>
      <c r="Y198" s="23"/>
    </row>
    <row r="199" spans="1:25">
      <c r="A199" s="20">
        <v>623</v>
      </c>
      <c r="B199" s="21" t="s">
        <v>195</v>
      </c>
      <c r="C199" s="19">
        <v>25808.135999999999</v>
      </c>
      <c r="D199" s="19">
        <v>24165.437999999998</v>
      </c>
      <c r="E199" s="19">
        <v>984.33100000000002</v>
      </c>
      <c r="F199" s="19">
        <v>681.23400000000004</v>
      </c>
      <c r="G199" s="19">
        <v>703.49</v>
      </c>
      <c r="H199" s="19">
        <v>2944.9130000000041</v>
      </c>
      <c r="I199" s="19">
        <v>2485.9090000000001</v>
      </c>
      <c r="J199" s="19">
        <v>1008.45</v>
      </c>
      <c r="K199" s="19">
        <v>908.35199999999998</v>
      </c>
      <c r="L199" s="19">
        <v>6261.192</v>
      </c>
      <c r="M199" s="19">
        <v>1967.9090000000001</v>
      </c>
      <c r="N199" s="19">
        <v>2489.2820000000002</v>
      </c>
      <c r="O199" s="19">
        <v>75.501999999998134</v>
      </c>
      <c r="P199" s="19">
        <v>41.709000000000003</v>
      </c>
      <c r="Q199" s="19">
        <v>2684.4839999999999</v>
      </c>
      <c r="R199" s="24">
        <v>6.8599999999999994</v>
      </c>
      <c r="S199" s="9"/>
      <c r="T199" s="9"/>
      <c r="W199" s="19"/>
      <c r="X199" s="19"/>
      <c r="Y199" s="23"/>
    </row>
    <row r="200" spans="1:25">
      <c r="A200" s="20">
        <v>624</v>
      </c>
      <c r="B200" s="21" t="s">
        <v>196</v>
      </c>
      <c r="C200" s="19">
        <v>94349.501000000004</v>
      </c>
      <c r="D200" s="19">
        <v>39452.821000000004</v>
      </c>
      <c r="E200" s="19">
        <v>3287.44</v>
      </c>
      <c r="F200" s="19">
        <v>2338.6</v>
      </c>
      <c r="G200" s="19">
        <v>887.94399999999996</v>
      </c>
      <c r="H200" s="19">
        <v>5561.1379999999808</v>
      </c>
      <c r="I200" s="19">
        <v>9425.3760000000002</v>
      </c>
      <c r="J200" s="19">
        <v>3677.1790000000001</v>
      </c>
      <c r="K200" s="19">
        <v>3072.6489999999999</v>
      </c>
      <c r="L200" s="19">
        <v>8675.7440000000006</v>
      </c>
      <c r="M200" s="19">
        <v>5183.5810000000001</v>
      </c>
      <c r="N200" s="19">
        <v>3912.6060000000002</v>
      </c>
      <c r="O200" s="19">
        <v>175.79799999999477</v>
      </c>
      <c r="P200" s="19">
        <v>86.186000000000007</v>
      </c>
      <c r="Q200" s="19">
        <v>8924.3619999999992</v>
      </c>
      <c r="R200" s="24">
        <v>8.11</v>
      </c>
      <c r="S200" s="9"/>
      <c r="T200" s="9"/>
      <c r="W200" s="19"/>
      <c r="X200" s="19"/>
      <c r="Y200" s="23"/>
    </row>
    <row r="201" spans="1:25">
      <c r="A201" s="20">
        <v>625</v>
      </c>
      <c r="B201" s="21" t="s">
        <v>197</v>
      </c>
      <c r="C201" s="19">
        <v>46775.24</v>
      </c>
      <c r="D201" s="19">
        <v>22707.703000000001</v>
      </c>
      <c r="E201" s="19">
        <v>1769.16</v>
      </c>
      <c r="F201" s="19">
        <v>1438.1780000000001</v>
      </c>
      <c r="G201" s="19">
        <v>1470.577</v>
      </c>
      <c r="H201" s="19">
        <v>3310.0309999999963</v>
      </c>
      <c r="I201" s="19">
        <v>4713.433</v>
      </c>
      <c r="J201" s="19">
        <v>1875.86</v>
      </c>
      <c r="K201" s="19">
        <v>1578.5619999999999</v>
      </c>
      <c r="L201" s="19">
        <v>5941.8440000000001</v>
      </c>
      <c r="M201" s="19">
        <v>3060.5830000000001</v>
      </c>
      <c r="N201" s="19">
        <v>2727.17</v>
      </c>
      <c r="O201" s="19">
        <v>56.620000000000346</v>
      </c>
      <c r="P201" s="19">
        <v>56.286000000000001</v>
      </c>
      <c r="Q201" s="19">
        <v>4570.768</v>
      </c>
      <c r="R201" s="24">
        <v>8.11</v>
      </c>
      <c r="S201" s="9"/>
      <c r="T201" s="9"/>
      <c r="W201" s="19"/>
      <c r="X201" s="19"/>
      <c r="Y201" s="23"/>
    </row>
    <row r="202" spans="1:25">
      <c r="A202" s="20">
        <v>626</v>
      </c>
      <c r="B202" s="21" t="s">
        <v>198</v>
      </c>
      <c r="C202" s="19">
        <v>53828.707999999999</v>
      </c>
      <c r="D202" s="19">
        <v>45006.292000000001</v>
      </c>
      <c r="E202" s="19">
        <v>3492.9609999999998</v>
      </c>
      <c r="F202" s="19">
        <v>2216.3879999999999</v>
      </c>
      <c r="G202" s="19">
        <v>1862.3440000000001</v>
      </c>
      <c r="H202" s="19">
        <v>5786.3920000000071</v>
      </c>
      <c r="I202" s="19">
        <v>5342.857</v>
      </c>
      <c r="J202" s="19">
        <v>1728.6420000000001</v>
      </c>
      <c r="K202" s="19">
        <v>2213.828</v>
      </c>
      <c r="L202" s="19">
        <v>12819.196</v>
      </c>
      <c r="M202" s="19">
        <v>4371.9189999999999</v>
      </c>
      <c r="N202" s="19">
        <v>5260.5230000000001</v>
      </c>
      <c r="O202" s="19">
        <v>104.12899999999991</v>
      </c>
      <c r="P202" s="19">
        <v>94.947000000000003</v>
      </c>
      <c r="Q202" s="19">
        <v>7146.5460000000003</v>
      </c>
      <c r="R202" s="24">
        <v>9.11</v>
      </c>
      <c r="S202" s="9"/>
      <c r="T202" s="9"/>
      <c r="W202" s="19"/>
      <c r="X202" s="19"/>
      <c r="Y202" s="23"/>
    </row>
    <row r="203" spans="1:25">
      <c r="A203" s="20">
        <v>630</v>
      </c>
      <c r="B203" s="21" t="s">
        <v>199</v>
      </c>
      <c r="C203" s="19">
        <v>21539.838</v>
      </c>
      <c r="D203" s="19">
        <v>10162.843000000001</v>
      </c>
      <c r="E203" s="19">
        <v>1092.155</v>
      </c>
      <c r="F203" s="19">
        <v>949.83399999999995</v>
      </c>
      <c r="G203" s="19">
        <v>308.233</v>
      </c>
      <c r="H203" s="19">
        <v>1099.7490000000018</v>
      </c>
      <c r="I203" s="19">
        <v>2118.9920000000002</v>
      </c>
      <c r="J203" s="19">
        <v>526.98500000000001</v>
      </c>
      <c r="K203" s="19">
        <v>794.13699999999994</v>
      </c>
      <c r="L203" s="19">
        <v>3045.2330000000002</v>
      </c>
      <c r="M203" s="19">
        <v>1909.886</v>
      </c>
      <c r="N203" s="19">
        <v>1696.817</v>
      </c>
      <c r="O203" s="19">
        <v>32.531999999998789</v>
      </c>
      <c r="P203" s="19">
        <v>48.722999999999999</v>
      </c>
      <c r="Q203" s="19">
        <v>1716.6610000000001</v>
      </c>
      <c r="R203" s="24">
        <v>7.1099999999999994</v>
      </c>
      <c r="S203" s="9"/>
      <c r="T203" s="9"/>
      <c r="W203" s="19"/>
      <c r="X203" s="19"/>
      <c r="Y203" s="23"/>
    </row>
    <row r="204" spans="1:25">
      <c r="A204" s="20">
        <v>631</v>
      </c>
      <c r="B204" s="21" t="s">
        <v>200</v>
      </c>
      <c r="C204" s="19">
        <v>32086.478999999999</v>
      </c>
      <c r="D204" s="19">
        <v>15699.241</v>
      </c>
      <c r="E204" s="19">
        <v>1341.018</v>
      </c>
      <c r="F204" s="19">
        <v>996.04499999999996</v>
      </c>
      <c r="G204" s="19">
        <v>327.97</v>
      </c>
      <c r="H204" s="19">
        <v>2158.1910000000034</v>
      </c>
      <c r="I204" s="19">
        <v>3171.85</v>
      </c>
      <c r="J204" s="19">
        <v>1475.971</v>
      </c>
      <c r="K204" s="19">
        <v>1055.2760000000001</v>
      </c>
      <c r="L204" s="19">
        <v>3623.614</v>
      </c>
      <c r="M204" s="19">
        <v>2158.5639999999999</v>
      </c>
      <c r="N204" s="19">
        <v>1640.7670000000001</v>
      </c>
      <c r="O204" s="19">
        <v>68.914000000000442</v>
      </c>
      <c r="P204" s="19">
        <v>37.031999999999996</v>
      </c>
      <c r="Q204" s="19">
        <v>3537.9780000000001</v>
      </c>
      <c r="R204" s="24">
        <v>9.11</v>
      </c>
      <c r="S204" s="9"/>
      <c r="T204" s="9"/>
      <c r="W204" s="19"/>
      <c r="X204" s="19"/>
      <c r="Y204" s="23"/>
    </row>
    <row r="205" spans="1:25">
      <c r="A205" s="20">
        <v>635</v>
      </c>
      <c r="B205" s="21" t="s">
        <v>201</v>
      </c>
      <c r="C205" s="19">
        <v>98550.343999999997</v>
      </c>
      <c r="D205" s="19">
        <v>49230.457999999999</v>
      </c>
      <c r="E205" s="19">
        <v>3093.6869999999999</v>
      </c>
      <c r="F205" s="19">
        <v>3030.09</v>
      </c>
      <c r="G205" s="19">
        <v>2195.259</v>
      </c>
      <c r="H205" s="19">
        <v>8206.4619999999923</v>
      </c>
      <c r="I205" s="19">
        <v>9865.9830000000002</v>
      </c>
      <c r="J205" s="19">
        <v>5407.067</v>
      </c>
      <c r="K205" s="19">
        <v>3752.7510000000002</v>
      </c>
      <c r="L205" s="19">
        <v>12979.254000000001</v>
      </c>
      <c r="M205" s="19">
        <v>7018.0429999999997</v>
      </c>
      <c r="N205" s="19">
        <v>6151.5969999999998</v>
      </c>
      <c r="O205" s="19">
        <v>142.02399999999761</v>
      </c>
      <c r="P205" s="19">
        <v>159.589</v>
      </c>
      <c r="Q205" s="19">
        <v>10313.588</v>
      </c>
      <c r="R205" s="24">
        <v>8.86</v>
      </c>
      <c r="S205" s="9"/>
      <c r="T205" s="9"/>
      <c r="W205" s="19"/>
      <c r="X205" s="19"/>
      <c r="Y205" s="23"/>
    </row>
    <row r="206" spans="1:25">
      <c r="A206" s="20">
        <v>636</v>
      </c>
      <c r="B206" s="21" t="s">
        <v>202</v>
      </c>
      <c r="C206" s="19">
        <v>118816.209</v>
      </c>
      <c r="D206" s="19">
        <v>54932.623</v>
      </c>
      <c r="E206" s="19">
        <v>4065.1089999999999</v>
      </c>
      <c r="F206" s="19">
        <v>3829.7220000000002</v>
      </c>
      <c r="G206" s="19">
        <v>4123.741</v>
      </c>
      <c r="H206" s="19">
        <v>10855.617000000006</v>
      </c>
      <c r="I206" s="19">
        <v>11741.147999999999</v>
      </c>
      <c r="J206" s="19">
        <v>6887.4520000000002</v>
      </c>
      <c r="K206" s="19">
        <v>4656.6580000000004</v>
      </c>
      <c r="L206" s="19">
        <v>14585.509</v>
      </c>
      <c r="M206" s="19">
        <v>9539.2090000000007</v>
      </c>
      <c r="N206" s="19">
        <v>7672.97</v>
      </c>
      <c r="O206" s="19">
        <v>192.070999999999</v>
      </c>
      <c r="P206" s="19">
        <v>234.97399999999999</v>
      </c>
      <c r="Q206" s="19">
        <v>11830.298000000001</v>
      </c>
      <c r="R206" s="24">
        <v>8.61</v>
      </c>
      <c r="S206" s="9"/>
      <c r="T206" s="9"/>
      <c r="W206" s="19"/>
      <c r="X206" s="19"/>
      <c r="Y206" s="23"/>
    </row>
    <row r="207" spans="1:25">
      <c r="A207" s="20">
        <v>678</v>
      </c>
      <c r="B207" s="21" t="s">
        <v>203</v>
      </c>
      <c r="C207" s="19">
        <v>379138.864</v>
      </c>
      <c r="D207" s="19">
        <v>187782.15</v>
      </c>
      <c r="E207" s="19">
        <v>18157.006000000001</v>
      </c>
      <c r="F207" s="19">
        <v>12000.599</v>
      </c>
      <c r="G207" s="19">
        <v>2318.4949999999999</v>
      </c>
      <c r="H207" s="19">
        <v>20093.190000000006</v>
      </c>
      <c r="I207" s="19">
        <v>38004.288999999997</v>
      </c>
      <c r="J207" s="19">
        <v>6545.9070000000002</v>
      </c>
      <c r="K207" s="19">
        <v>12501.805</v>
      </c>
      <c r="L207" s="19">
        <v>41658.925999999999</v>
      </c>
      <c r="M207" s="19">
        <v>23055.006000000001</v>
      </c>
      <c r="N207" s="19">
        <v>18928.46</v>
      </c>
      <c r="O207" s="19">
        <v>647.87700000000041</v>
      </c>
      <c r="P207" s="19">
        <v>381.84500000000003</v>
      </c>
      <c r="Q207" s="19">
        <v>40583.724999999999</v>
      </c>
      <c r="R207" s="24">
        <v>8.61</v>
      </c>
      <c r="S207" s="9"/>
      <c r="T207" s="9"/>
      <c r="W207" s="19"/>
      <c r="X207" s="19"/>
      <c r="Y207" s="23"/>
    </row>
    <row r="208" spans="1:25">
      <c r="A208" s="20">
        <v>710</v>
      </c>
      <c r="B208" s="21" t="s">
        <v>204</v>
      </c>
      <c r="C208" s="19">
        <v>454422.728</v>
      </c>
      <c r="D208" s="19">
        <v>220211.709</v>
      </c>
      <c r="E208" s="19">
        <v>15155.227999999999</v>
      </c>
      <c r="F208" s="19">
        <v>10450.829</v>
      </c>
      <c r="G208" s="19">
        <v>2590.5720000000001</v>
      </c>
      <c r="H208" s="19">
        <v>38775.259999999995</v>
      </c>
      <c r="I208" s="19">
        <v>45009.313000000002</v>
      </c>
      <c r="J208" s="19">
        <v>14611.376</v>
      </c>
      <c r="K208" s="19">
        <v>14776.776</v>
      </c>
      <c r="L208" s="19">
        <v>45106.336000000003</v>
      </c>
      <c r="M208" s="19">
        <v>30701.935000000001</v>
      </c>
      <c r="N208" s="19">
        <v>23257.093000000001</v>
      </c>
      <c r="O208" s="19">
        <v>1296.6760000000031</v>
      </c>
      <c r="P208" s="19">
        <v>729.75300000000004</v>
      </c>
      <c r="Q208" s="19">
        <v>51778.071000000004</v>
      </c>
      <c r="R208" s="24">
        <v>9.36</v>
      </c>
      <c r="S208" s="9"/>
      <c r="T208" s="9"/>
      <c r="W208" s="19"/>
      <c r="X208" s="19"/>
      <c r="Y208" s="23"/>
    </row>
    <row r="209" spans="1:25">
      <c r="A209" s="20">
        <v>680</v>
      </c>
      <c r="B209" s="21" t="s">
        <v>205</v>
      </c>
      <c r="C209" s="19">
        <v>503620.89799999999</v>
      </c>
      <c r="D209" s="19">
        <v>175212.58499999999</v>
      </c>
      <c r="E209" s="19">
        <v>14679.152</v>
      </c>
      <c r="F209" s="19">
        <v>12241.062</v>
      </c>
      <c r="G209" s="19">
        <v>192.839</v>
      </c>
      <c r="H209" s="19">
        <v>25318.450999999986</v>
      </c>
      <c r="I209" s="19">
        <v>49046.233</v>
      </c>
      <c r="J209" s="19">
        <v>5611.2370000000001</v>
      </c>
      <c r="K209" s="19">
        <v>16315.213</v>
      </c>
      <c r="L209" s="19">
        <v>35092.012000000002</v>
      </c>
      <c r="M209" s="19">
        <v>30511.998</v>
      </c>
      <c r="N209" s="19">
        <v>19857.205999999998</v>
      </c>
      <c r="O209" s="19">
        <v>940.83100000002014</v>
      </c>
      <c r="P209" s="19">
        <v>593.452</v>
      </c>
      <c r="Q209" s="19">
        <v>42880.025000000001</v>
      </c>
      <c r="R209" s="24">
        <v>7.6099999999999994</v>
      </c>
      <c r="S209" s="9"/>
      <c r="T209" s="9"/>
      <c r="W209" s="19"/>
      <c r="X209" s="19"/>
      <c r="Y209" s="23"/>
    </row>
    <row r="210" spans="1:25">
      <c r="A210" s="20">
        <v>681</v>
      </c>
      <c r="B210" s="21" t="s">
        <v>206</v>
      </c>
      <c r="C210" s="19">
        <v>40141.239000000001</v>
      </c>
      <c r="D210" s="19">
        <v>28834.282999999999</v>
      </c>
      <c r="E210" s="19">
        <v>1812.152</v>
      </c>
      <c r="F210" s="19">
        <v>1364.241</v>
      </c>
      <c r="G210" s="19">
        <v>1999.107</v>
      </c>
      <c r="H210" s="19">
        <v>3442.8650000000016</v>
      </c>
      <c r="I210" s="19">
        <v>4171.5060000000003</v>
      </c>
      <c r="J210" s="19">
        <v>1872.7940000000001</v>
      </c>
      <c r="K210" s="19">
        <v>1669.4559999999999</v>
      </c>
      <c r="L210" s="19">
        <v>8853.8209999999999</v>
      </c>
      <c r="M210" s="19">
        <v>3468.8580000000002</v>
      </c>
      <c r="N210" s="19">
        <v>3979.48</v>
      </c>
      <c r="O210" s="19">
        <v>79.744999999998527</v>
      </c>
      <c r="P210" s="19">
        <v>90.215999999999994</v>
      </c>
      <c r="Q210" s="19">
        <v>4882.1549999999997</v>
      </c>
      <c r="R210" s="24">
        <v>9.3599999999999959</v>
      </c>
      <c r="S210" s="9"/>
      <c r="T210" s="9"/>
      <c r="W210" s="19"/>
      <c r="X210" s="19"/>
      <c r="Y210" s="23"/>
    </row>
    <row r="211" spans="1:25">
      <c r="A211" s="20">
        <v>683</v>
      </c>
      <c r="B211" s="21" t="s">
        <v>207</v>
      </c>
      <c r="C211" s="19">
        <v>39366.972000000002</v>
      </c>
      <c r="D211" s="19">
        <v>27022.73</v>
      </c>
      <c r="E211" s="19">
        <v>2114.0729999999999</v>
      </c>
      <c r="F211" s="19">
        <v>1816.934</v>
      </c>
      <c r="G211" s="19">
        <v>1373.635</v>
      </c>
      <c r="H211" s="19">
        <v>5421.0770000000002</v>
      </c>
      <c r="I211" s="19">
        <v>4017.5610000000001</v>
      </c>
      <c r="J211" s="19">
        <v>1582.0889999999999</v>
      </c>
      <c r="K211" s="19">
        <v>1885.941</v>
      </c>
      <c r="L211" s="19">
        <v>9233.0010000000002</v>
      </c>
      <c r="M211" s="19">
        <v>3478.24</v>
      </c>
      <c r="N211" s="19">
        <v>4082.355</v>
      </c>
      <c r="O211" s="19">
        <v>120.33900000000131</v>
      </c>
      <c r="P211" s="19">
        <v>69.649000000000001</v>
      </c>
      <c r="Q211" s="19">
        <v>3609.5309999999999</v>
      </c>
      <c r="R211" s="24">
        <v>7.1099999999999994</v>
      </c>
      <c r="S211" s="9"/>
      <c r="T211" s="9"/>
      <c r="W211" s="19"/>
      <c r="X211" s="19"/>
      <c r="Y211" s="23"/>
    </row>
    <row r="212" spans="1:25">
      <c r="A212" s="20">
        <v>684</v>
      </c>
      <c r="B212" s="21" t="s">
        <v>208</v>
      </c>
      <c r="C212" s="19">
        <v>752715.52300000004</v>
      </c>
      <c r="D212" s="19">
        <v>298339.712</v>
      </c>
      <c r="E212" s="19">
        <v>27080.41</v>
      </c>
      <c r="F212" s="19">
        <v>17547.668000000001</v>
      </c>
      <c r="G212" s="19">
        <v>2043.53</v>
      </c>
      <c r="H212" s="19">
        <v>34726.69</v>
      </c>
      <c r="I212" s="19">
        <v>73696.053</v>
      </c>
      <c r="J212" s="19">
        <v>13023.844999999999</v>
      </c>
      <c r="K212" s="19">
        <v>23210.076000000001</v>
      </c>
      <c r="L212" s="19">
        <v>61708.326000000001</v>
      </c>
      <c r="M212" s="19">
        <v>44671.468999999997</v>
      </c>
      <c r="N212" s="19">
        <v>33687.817000000003</v>
      </c>
      <c r="O212" s="19">
        <v>2263.9800000000032</v>
      </c>
      <c r="P212" s="19">
        <v>1030.075</v>
      </c>
      <c r="Q212" s="19">
        <v>67861.69</v>
      </c>
      <c r="R212" s="24">
        <v>7.8599999999999994</v>
      </c>
      <c r="S212" s="9"/>
      <c r="T212" s="9"/>
      <c r="W212" s="19"/>
      <c r="X212" s="19"/>
      <c r="Y212" s="23"/>
    </row>
    <row r="213" spans="1:25">
      <c r="A213" s="20">
        <v>686</v>
      </c>
      <c r="B213" s="21" t="s">
        <v>209</v>
      </c>
      <c r="C213" s="19">
        <v>34850.237000000001</v>
      </c>
      <c r="D213" s="19">
        <v>26001.516</v>
      </c>
      <c r="E213" s="19">
        <v>1630.67</v>
      </c>
      <c r="F213" s="19">
        <v>1559.53</v>
      </c>
      <c r="G213" s="19">
        <v>1491.33</v>
      </c>
      <c r="H213" s="19">
        <v>3110.0700000000024</v>
      </c>
      <c r="I213" s="19">
        <v>3458.7840000000001</v>
      </c>
      <c r="J213" s="19">
        <v>1514.7619999999999</v>
      </c>
      <c r="K213" s="19">
        <v>1332.047</v>
      </c>
      <c r="L213" s="19">
        <v>8075.4809999999998</v>
      </c>
      <c r="M213" s="19">
        <v>2910.46</v>
      </c>
      <c r="N213" s="19">
        <v>3463.404</v>
      </c>
      <c r="O213" s="19">
        <v>123.14900000000262</v>
      </c>
      <c r="P213" s="19">
        <v>71.412999999999997</v>
      </c>
      <c r="Q213" s="19">
        <v>4608.4809999999998</v>
      </c>
      <c r="R213" s="24">
        <v>9.8599999999999959</v>
      </c>
      <c r="S213" s="9"/>
      <c r="T213" s="9"/>
      <c r="W213" s="19"/>
      <c r="X213" s="19"/>
      <c r="Y213" s="23"/>
    </row>
    <row r="214" spans="1:25">
      <c r="A214" s="20">
        <v>687</v>
      </c>
      <c r="B214" s="21" t="s">
        <v>210</v>
      </c>
      <c r="C214" s="19">
        <v>13784.992</v>
      </c>
      <c r="D214" s="19">
        <v>14092.228999999999</v>
      </c>
      <c r="E214" s="19">
        <v>1095.5740000000001</v>
      </c>
      <c r="F214" s="19">
        <v>483.548</v>
      </c>
      <c r="G214" s="19">
        <v>665.39099999999996</v>
      </c>
      <c r="H214" s="19">
        <v>1344.6600000000026</v>
      </c>
      <c r="I214" s="19">
        <v>1405.9069999999999</v>
      </c>
      <c r="J214" s="19">
        <v>715.23599999999999</v>
      </c>
      <c r="K214" s="19">
        <v>677.59299999999996</v>
      </c>
      <c r="L214" s="19">
        <v>5136.3729999999996</v>
      </c>
      <c r="M214" s="19">
        <v>1267.625</v>
      </c>
      <c r="N214" s="19">
        <v>1995.556</v>
      </c>
      <c r="O214" s="19">
        <v>35.805999999999131</v>
      </c>
      <c r="P214" s="19">
        <v>30.370999999999999</v>
      </c>
      <c r="Q214" s="19">
        <v>1851.481</v>
      </c>
      <c r="R214" s="24">
        <v>9.36</v>
      </c>
      <c r="S214" s="9"/>
      <c r="T214" s="9"/>
      <c r="W214" s="19"/>
      <c r="X214" s="19"/>
      <c r="Y214" s="23"/>
    </row>
    <row r="215" spans="1:25">
      <c r="A215" s="20">
        <v>689</v>
      </c>
      <c r="B215" s="21" t="s">
        <v>211</v>
      </c>
      <c r="C215" s="19">
        <v>37950.769</v>
      </c>
      <c r="D215" s="19">
        <v>34385.819000000003</v>
      </c>
      <c r="E215" s="19">
        <v>2695.6060000000002</v>
      </c>
      <c r="F215" s="19">
        <v>695.67200000000003</v>
      </c>
      <c r="G215" s="19">
        <v>437.37400000000002</v>
      </c>
      <c r="H215" s="19">
        <v>3095.3539999999939</v>
      </c>
      <c r="I215" s="19">
        <v>3881.9430000000002</v>
      </c>
      <c r="J215" s="19">
        <v>1593.14</v>
      </c>
      <c r="K215" s="19">
        <v>1458.7760000000001</v>
      </c>
      <c r="L215" s="19">
        <v>8455.6560000000009</v>
      </c>
      <c r="M215" s="19">
        <v>2510.9920000000002</v>
      </c>
      <c r="N215" s="19">
        <v>3247.28</v>
      </c>
      <c r="O215" s="19">
        <v>65.76399999999785</v>
      </c>
      <c r="P215" s="19">
        <v>50.781999999999996</v>
      </c>
      <c r="Q215" s="19">
        <v>4784.2370000000001</v>
      </c>
      <c r="R215" s="24">
        <v>8.36</v>
      </c>
      <c r="S215" s="9"/>
      <c r="T215" s="9"/>
      <c r="W215" s="19"/>
      <c r="X215" s="19"/>
      <c r="Y215" s="23"/>
    </row>
    <row r="216" spans="1:25">
      <c r="A216" s="20">
        <v>691</v>
      </c>
      <c r="B216" s="21" t="s">
        <v>212</v>
      </c>
      <c r="C216" s="19">
        <v>31750.341</v>
      </c>
      <c r="D216" s="19">
        <v>17301.993999999999</v>
      </c>
      <c r="E216" s="19">
        <v>996.49</v>
      </c>
      <c r="F216" s="19">
        <v>1524.018</v>
      </c>
      <c r="G216" s="19">
        <v>2207.8980000000001</v>
      </c>
      <c r="H216" s="19">
        <v>4727.3470000000043</v>
      </c>
      <c r="I216" s="19">
        <v>3217.17</v>
      </c>
      <c r="J216" s="19">
        <v>1138.2829999999999</v>
      </c>
      <c r="K216" s="19">
        <v>1139.894</v>
      </c>
      <c r="L216" s="19">
        <v>5871.4120000000003</v>
      </c>
      <c r="M216" s="19">
        <v>2709.2669999999998</v>
      </c>
      <c r="N216" s="19">
        <v>2679.9070000000002</v>
      </c>
      <c r="O216" s="19">
        <v>102.59599999999864</v>
      </c>
      <c r="P216" s="19">
        <v>59.719000000000001</v>
      </c>
      <c r="Q216" s="19">
        <v>4003.2570000000001</v>
      </c>
      <c r="R216" s="24">
        <v>9.86</v>
      </c>
      <c r="S216" s="9"/>
      <c r="T216" s="9"/>
      <c r="W216" s="19"/>
      <c r="X216" s="19"/>
      <c r="Y216" s="23"/>
    </row>
    <row r="217" spans="1:25">
      <c r="A217" s="20">
        <v>694</v>
      </c>
      <c r="B217" s="21" t="s">
        <v>213</v>
      </c>
      <c r="C217" s="19">
        <v>553825.17700000003</v>
      </c>
      <c r="D217" s="19">
        <v>201976.30300000001</v>
      </c>
      <c r="E217" s="19">
        <v>18184.224999999999</v>
      </c>
      <c r="F217" s="19">
        <v>14071.227999999999</v>
      </c>
      <c r="G217" s="19">
        <v>807.50900000000001</v>
      </c>
      <c r="H217" s="19">
        <v>21484.744999999995</v>
      </c>
      <c r="I217" s="19">
        <v>55059.502999999997</v>
      </c>
      <c r="J217" s="19">
        <v>14038.93</v>
      </c>
      <c r="K217" s="19">
        <v>16660.741999999998</v>
      </c>
      <c r="L217" s="19">
        <v>40422.381000000001</v>
      </c>
      <c r="M217" s="19">
        <v>31293.008999999998</v>
      </c>
      <c r="N217" s="19">
        <v>21792.731</v>
      </c>
      <c r="O217" s="19">
        <v>966.65099999999802</v>
      </c>
      <c r="P217" s="19">
        <v>570.71500000000003</v>
      </c>
      <c r="Q217" s="19">
        <v>48769.303999999996</v>
      </c>
      <c r="R217" s="24">
        <v>7.8599999999999994</v>
      </c>
      <c r="S217" s="9"/>
      <c r="T217" s="9"/>
      <c r="W217" s="19"/>
      <c r="X217" s="19"/>
      <c r="Y217" s="23"/>
    </row>
    <row r="218" spans="1:25">
      <c r="A218" s="20">
        <v>697</v>
      </c>
      <c r="B218" s="21" t="s">
        <v>214</v>
      </c>
      <c r="C218" s="19">
        <v>14922.441000000001</v>
      </c>
      <c r="D218" s="19">
        <v>11255.353999999999</v>
      </c>
      <c r="E218" s="19">
        <v>753.03300000000002</v>
      </c>
      <c r="F218" s="19">
        <v>408.44499999999999</v>
      </c>
      <c r="G218" s="19">
        <v>410.01</v>
      </c>
      <c r="H218" s="19">
        <v>1315.0090000000014</v>
      </c>
      <c r="I218" s="19">
        <v>1494.145</v>
      </c>
      <c r="J218" s="19">
        <v>988.20299999999997</v>
      </c>
      <c r="K218" s="19">
        <v>613.04100000000005</v>
      </c>
      <c r="L218" s="19">
        <v>3497.973</v>
      </c>
      <c r="M218" s="19">
        <v>1110.624</v>
      </c>
      <c r="N218" s="19">
        <v>1375.386</v>
      </c>
      <c r="O218" s="19">
        <v>53.047000000000708</v>
      </c>
      <c r="P218" s="19">
        <v>25.709</v>
      </c>
      <c r="Q218" s="19">
        <v>1821.8820000000001</v>
      </c>
      <c r="R218" s="24">
        <v>9.36</v>
      </c>
      <c r="S218" s="9"/>
      <c r="T218" s="9"/>
      <c r="W218" s="19"/>
      <c r="X218" s="19"/>
      <c r="Y218" s="23"/>
    </row>
    <row r="219" spans="1:25">
      <c r="A219" s="20">
        <v>698</v>
      </c>
      <c r="B219" s="20" t="s">
        <v>215</v>
      </c>
      <c r="C219" s="19">
        <v>1182209.365</v>
      </c>
      <c r="D219" s="19">
        <v>404679.49599999998</v>
      </c>
      <c r="E219" s="19">
        <v>44999.938999999998</v>
      </c>
      <c r="F219" s="19">
        <v>41984.071000000004</v>
      </c>
      <c r="G219" s="19">
        <v>1470.38</v>
      </c>
      <c r="H219" s="19">
        <v>65818.982999999949</v>
      </c>
      <c r="I219" s="19">
        <v>116140.889</v>
      </c>
      <c r="J219" s="19">
        <v>17103.287</v>
      </c>
      <c r="K219" s="19">
        <v>41907.080999999998</v>
      </c>
      <c r="L219" s="19">
        <v>84768.468999999997</v>
      </c>
      <c r="M219" s="19">
        <v>77568.187999999995</v>
      </c>
      <c r="N219" s="19">
        <v>52242.33</v>
      </c>
      <c r="O219" s="19">
        <v>2991.7769999999873</v>
      </c>
      <c r="P219" s="19">
        <v>1822.653</v>
      </c>
      <c r="Q219" s="19">
        <v>116714.56600000001</v>
      </c>
      <c r="R219" s="24">
        <v>8.86</v>
      </c>
      <c r="S219" s="9"/>
      <c r="T219" s="9"/>
      <c r="W219" s="19"/>
      <c r="X219" s="19"/>
      <c r="Y219" s="23"/>
    </row>
    <row r="220" spans="1:25">
      <c r="A220" s="20">
        <v>700</v>
      </c>
      <c r="B220" s="20" t="s">
        <v>216</v>
      </c>
      <c r="C220" s="19">
        <v>71055.172000000006</v>
      </c>
      <c r="D220" s="19">
        <v>49597.495000000003</v>
      </c>
      <c r="E220" s="19">
        <v>3567.4929999999999</v>
      </c>
      <c r="F220" s="19">
        <v>1390.4829999999999</v>
      </c>
      <c r="G220" s="19">
        <v>438.27199999999999</v>
      </c>
      <c r="H220" s="19">
        <v>5023.194999999977</v>
      </c>
      <c r="I220" s="19">
        <v>7310.326</v>
      </c>
      <c r="J220" s="19">
        <v>2884.3420000000001</v>
      </c>
      <c r="K220" s="19">
        <v>2418.11</v>
      </c>
      <c r="L220" s="19">
        <v>10777.388999999999</v>
      </c>
      <c r="M220" s="19">
        <v>4399.8029999999999</v>
      </c>
      <c r="N220" s="19">
        <v>4344.3310000000001</v>
      </c>
      <c r="O220" s="19">
        <v>117.35499999999774</v>
      </c>
      <c r="P220" s="19">
        <v>79.325000000000003</v>
      </c>
      <c r="Q220" s="19">
        <v>7636.7240000000002</v>
      </c>
      <c r="R220" s="24">
        <v>7.8599999999999994</v>
      </c>
      <c r="S220" s="9"/>
      <c r="T220" s="9"/>
      <c r="W220" s="19"/>
      <c r="X220" s="19"/>
      <c r="Y220" s="23"/>
    </row>
    <row r="221" spans="1:25">
      <c r="A221" s="20">
        <v>702</v>
      </c>
      <c r="B221" s="25" t="s">
        <v>217</v>
      </c>
      <c r="C221" s="19">
        <v>49844.387999999999</v>
      </c>
      <c r="D221" s="19">
        <v>39608.332000000002</v>
      </c>
      <c r="E221" s="19">
        <v>2418.7069999999999</v>
      </c>
      <c r="F221" s="19">
        <v>1823.3510000000001</v>
      </c>
      <c r="G221" s="19">
        <v>1221.3679999999999</v>
      </c>
      <c r="H221" s="19">
        <v>4240.7779999999966</v>
      </c>
      <c r="I221" s="19">
        <v>4869.9759999999997</v>
      </c>
      <c r="J221" s="19">
        <v>2103.4180000000001</v>
      </c>
      <c r="K221" s="19">
        <v>1913.7670000000001</v>
      </c>
      <c r="L221" s="19">
        <v>10885.713</v>
      </c>
      <c r="M221" s="19">
        <v>4122.6970000000001</v>
      </c>
      <c r="N221" s="19">
        <v>4782.2030000000004</v>
      </c>
      <c r="O221" s="19">
        <v>55.864999999998872</v>
      </c>
      <c r="P221" s="19">
        <v>91.614000000000004</v>
      </c>
      <c r="Q221" s="19">
        <v>6460.9210000000003</v>
      </c>
      <c r="R221" s="24">
        <v>9.36</v>
      </c>
      <c r="S221" s="9"/>
      <c r="T221" s="9"/>
      <c r="W221" s="19"/>
      <c r="X221" s="19"/>
      <c r="Y221" s="23"/>
    </row>
    <row r="222" spans="1:25">
      <c r="A222" s="20">
        <v>704</v>
      </c>
      <c r="B222" s="21" t="s">
        <v>218</v>
      </c>
      <c r="C222" s="19">
        <v>135150.83900000001</v>
      </c>
      <c r="D222" s="19">
        <v>38199.321000000004</v>
      </c>
      <c r="E222" s="19">
        <v>2039.95</v>
      </c>
      <c r="F222" s="19">
        <v>2995.1390000000001</v>
      </c>
      <c r="G222" s="19">
        <v>1473.0609999999999</v>
      </c>
      <c r="H222" s="19">
        <v>7949.5059999999812</v>
      </c>
      <c r="I222" s="19">
        <v>13109.179</v>
      </c>
      <c r="J222" s="19">
        <v>2734.1970000000001</v>
      </c>
      <c r="K222" s="19">
        <v>4103.482</v>
      </c>
      <c r="L222" s="19">
        <v>7979.8680000000004</v>
      </c>
      <c r="M222" s="19">
        <v>7306.2839999999997</v>
      </c>
      <c r="N222" s="19">
        <v>4039.357</v>
      </c>
      <c r="O222" s="19">
        <v>90.488000000003012</v>
      </c>
      <c r="P222" s="19">
        <v>101.711</v>
      </c>
      <c r="Q222" s="19">
        <v>10392.495000000001</v>
      </c>
      <c r="R222" s="24">
        <v>7.1099999999999994</v>
      </c>
      <c r="S222" s="9"/>
      <c r="T222" s="9"/>
      <c r="W222" s="19"/>
      <c r="X222" s="19"/>
      <c r="Y222" s="23"/>
    </row>
    <row r="223" spans="1:25">
      <c r="A223" s="20">
        <v>707</v>
      </c>
      <c r="B223" s="21" t="s">
        <v>219</v>
      </c>
      <c r="C223" s="19">
        <v>18125.342000000001</v>
      </c>
      <c r="D223" s="19">
        <v>19195.895</v>
      </c>
      <c r="E223" s="19">
        <v>1668.2729999999999</v>
      </c>
      <c r="F223" s="19">
        <v>731.26700000000005</v>
      </c>
      <c r="G223" s="19">
        <v>1181.921</v>
      </c>
      <c r="H223" s="19">
        <v>1607.340999999996</v>
      </c>
      <c r="I223" s="19">
        <v>1871.037</v>
      </c>
      <c r="J223" s="19">
        <v>1098.1869999999999</v>
      </c>
      <c r="K223" s="19">
        <v>845.36599999999999</v>
      </c>
      <c r="L223" s="19">
        <v>6867.1260000000002</v>
      </c>
      <c r="M223" s="19">
        <v>1710.5630000000001</v>
      </c>
      <c r="N223" s="19">
        <v>2762.7939999999999</v>
      </c>
      <c r="O223" s="19">
        <v>44.40599999999904</v>
      </c>
      <c r="P223" s="19">
        <v>45.143000000000001</v>
      </c>
      <c r="Q223" s="19">
        <v>2353.9090000000001</v>
      </c>
      <c r="R223" s="24">
        <v>8.860000000000003</v>
      </c>
      <c r="S223" s="9"/>
      <c r="T223" s="9"/>
      <c r="W223" s="19"/>
      <c r="X223" s="19"/>
      <c r="Y223" s="23"/>
    </row>
    <row r="224" spans="1:25">
      <c r="A224" s="20">
        <v>729</v>
      </c>
      <c r="B224" s="21" t="s">
        <v>220</v>
      </c>
      <c r="C224" s="19">
        <v>106333.86</v>
      </c>
      <c r="D224" s="19">
        <v>75431.093999999997</v>
      </c>
      <c r="E224" s="19">
        <v>7606.5429999999997</v>
      </c>
      <c r="F224" s="19">
        <v>3573.6120000000001</v>
      </c>
      <c r="G224" s="19">
        <v>2534.1179999999999</v>
      </c>
      <c r="H224" s="19">
        <v>9916.7189999999991</v>
      </c>
      <c r="I224" s="19">
        <v>10615.246999999999</v>
      </c>
      <c r="J224" s="19">
        <v>4435.0739999999996</v>
      </c>
      <c r="K224" s="19">
        <v>4190.4520000000002</v>
      </c>
      <c r="L224" s="19">
        <v>22447.487000000001</v>
      </c>
      <c r="M224" s="19">
        <v>8839.2579999999998</v>
      </c>
      <c r="N224" s="19">
        <v>10108.375</v>
      </c>
      <c r="O224" s="19">
        <v>196.67499999999745</v>
      </c>
      <c r="P224" s="19">
        <v>204.49299999999999</v>
      </c>
      <c r="Q224" s="19">
        <v>13203.523999999999</v>
      </c>
      <c r="R224" s="24">
        <v>9.36</v>
      </c>
      <c r="S224" s="9"/>
      <c r="T224" s="9"/>
      <c r="W224" s="19"/>
      <c r="X224" s="19"/>
      <c r="Y224" s="23"/>
    </row>
    <row r="225" spans="1:25">
      <c r="A225" s="20">
        <v>732</v>
      </c>
      <c r="B225" s="21" t="s">
        <v>221</v>
      </c>
      <c r="C225" s="19">
        <v>40227.589</v>
      </c>
      <c r="D225" s="19">
        <v>32861.925999999999</v>
      </c>
      <c r="E225" s="19">
        <v>2836.7539999999999</v>
      </c>
      <c r="F225" s="19">
        <v>1273.9280000000001</v>
      </c>
      <c r="G225" s="19">
        <v>433.471</v>
      </c>
      <c r="H225" s="19">
        <v>3620.5429999999965</v>
      </c>
      <c r="I225" s="19">
        <v>4103.4229999999998</v>
      </c>
      <c r="J225" s="19">
        <v>1721.086</v>
      </c>
      <c r="K225" s="19">
        <v>1745.0609999999999</v>
      </c>
      <c r="L225" s="19">
        <v>9751.8209999999999</v>
      </c>
      <c r="M225" s="19">
        <v>3348.3739999999998</v>
      </c>
      <c r="N225" s="19">
        <v>4094.471</v>
      </c>
      <c r="O225" s="19">
        <v>72.255000000002383</v>
      </c>
      <c r="P225" s="19">
        <v>62.767000000000003</v>
      </c>
      <c r="Q225" s="19">
        <v>4165.616</v>
      </c>
      <c r="R225" s="24">
        <v>7.6099999999999994</v>
      </c>
      <c r="S225" s="9"/>
      <c r="T225" s="9"/>
      <c r="W225" s="19"/>
      <c r="X225" s="19"/>
      <c r="Y225" s="23"/>
    </row>
    <row r="226" spans="1:25">
      <c r="A226" s="20">
        <v>734</v>
      </c>
      <c r="B226" s="21" t="s">
        <v>222</v>
      </c>
      <c r="C226" s="19">
        <v>830181.84600000002</v>
      </c>
      <c r="D226" s="19">
        <v>398598.35200000001</v>
      </c>
      <c r="E226" s="19">
        <v>33825.824999999997</v>
      </c>
      <c r="F226" s="19">
        <v>22477.824000000001</v>
      </c>
      <c r="G226" s="19">
        <v>11835.897000000001</v>
      </c>
      <c r="H226" s="19">
        <v>57121.765999999974</v>
      </c>
      <c r="I226" s="19">
        <v>81941.471999999994</v>
      </c>
      <c r="J226" s="19">
        <v>30435.308000000001</v>
      </c>
      <c r="K226" s="19">
        <v>27946.517</v>
      </c>
      <c r="L226" s="19">
        <v>93623.14</v>
      </c>
      <c r="M226" s="19">
        <v>57660.718000000001</v>
      </c>
      <c r="N226" s="19">
        <v>47762.303</v>
      </c>
      <c r="O226" s="19">
        <v>1447.4399999999659</v>
      </c>
      <c r="P226" s="19">
        <v>1237.5060000000001</v>
      </c>
      <c r="Q226" s="19">
        <v>80416.275999999998</v>
      </c>
      <c r="R226" s="24">
        <v>8.11</v>
      </c>
      <c r="S226" s="9"/>
      <c r="T226" s="9"/>
      <c r="W226" s="19"/>
      <c r="X226" s="19"/>
      <c r="Y226" s="23"/>
    </row>
    <row r="227" spans="1:25">
      <c r="A227" s="20">
        <v>790</v>
      </c>
      <c r="B227" s="21" t="s">
        <v>223</v>
      </c>
      <c r="C227" s="19">
        <v>347592.89</v>
      </c>
      <c r="D227" s="19">
        <v>189665.31599999999</v>
      </c>
      <c r="E227" s="19">
        <v>11551.929</v>
      </c>
      <c r="F227" s="19">
        <v>11587.277</v>
      </c>
      <c r="G227" s="19">
        <v>5667.1540000000005</v>
      </c>
      <c r="H227" s="19">
        <v>28067.570000000043</v>
      </c>
      <c r="I227" s="19">
        <v>34696.834999999999</v>
      </c>
      <c r="J227" s="19">
        <v>14841.97</v>
      </c>
      <c r="K227" s="19">
        <v>12278.112999999999</v>
      </c>
      <c r="L227" s="19">
        <v>50699.930999999997</v>
      </c>
      <c r="M227" s="19">
        <v>25085.135999999999</v>
      </c>
      <c r="N227" s="19">
        <v>23263.476999999999</v>
      </c>
      <c r="O227" s="19">
        <v>635.98999999999069</v>
      </c>
      <c r="P227" s="19">
        <v>517.66800000000001</v>
      </c>
      <c r="Q227" s="19">
        <v>37602.298999999999</v>
      </c>
      <c r="R227" s="24">
        <v>8.86</v>
      </c>
      <c r="S227" s="9"/>
      <c r="T227" s="9"/>
      <c r="W227" s="19"/>
      <c r="X227" s="19"/>
      <c r="Y227" s="23"/>
    </row>
    <row r="228" spans="1:25">
      <c r="A228" s="20">
        <v>738</v>
      </c>
      <c r="B228" s="28" t="s">
        <v>224</v>
      </c>
      <c r="C228" s="19">
        <v>50482.548000000003</v>
      </c>
      <c r="D228" s="19">
        <v>21595.448</v>
      </c>
      <c r="E228" s="19">
        <v>1097.5070000000001</v>
      </c>
      <c r="F228" s="19">
        <v>1323.317</v>
      </c>
      <c r="G228" s="19">
        <v>2202.8960000000002</v>
      </c>
      <c r="H228" s="19">
        <v>5494.0979999999963</v>
      </c>
      <c r="I228" s="19">
        <v>5074.3270000000002</v>
      </c>
      <c r="J228" s="19">
        <v>2695.3139999999999</v>
      </c>
      <c r="K228" s="19">
        <v>1910.384</v>
      </c>
      <c r="L228" s="19">
        <v>5257.4610000000002</v>
      </c>
      <c r="M228" s="19">
        <v>3725.5140000000001</v>
      </c>
      <c r="N228" s="19">
        <v>2986.538</v>
      </c>
      <c r="O228" s="19">
        <v>132.17200000000093</v>
      </c>
      <c r="P228" s="19">
        <v>108.889</v>
      </c>
      <c r="Q228" s="19">
        <v>5196.9210000000003</v>
      </c>
      <c r="R228" s="24">
        <v>8.86</v>
      </c>
      <c r="S228" s="9"/>
      <c r="T228" s="9"/>
      <c r="W228" s="19"/>
      <c r="X228" s="19"/>
      <c r="Y228" s="23"/>
    </row>
    <row r="229" spans="1:25">
      <c r="A229" s="20">
        <v>739</v>
      </c>
      <c r="B229" s="21" t="s">
        <v>225</v>
      </c>
      <c r="C229" s="19">
        <v>39193.307999999997</v>
      </c>
      <c r="D229" s="19">
        <v>31446.032999999999</v>
      </c>
      <c r="E229" s="19">
        <v>1812.6990000000001</v>
      </c>
      <c r="F229" s="19">
        <v>1226.443</v>
      </c>
      <c r="G229" s="19">
        <v>1460.2080000000001</v>
      </c>
      <c r="H229" s="19">
        <v>3949.1050000000046</v>
      </c>
      <c r="I229" s="19">
        <v>4004.89</v>
      </c>
      <c r="J229" s="19">
        <v>1968.5719999999999</v>
      </c>
      <c r="K229" s="19">
        <v>1498.1289999999999</v>
      </c>
      <c r="L229" s="19">
        <v>8784.4789999999994</v>
      </c>
      <c r="M229" s="19">
        <v>2982.9</v>
      </c>
      <c r="N229" s="19">
        <v>3666.462</v>
      </c>
      <c r="O229" s="19">
        <v>75.063999999999396</v>
      </c>
      <c r="P229" s="19">
        <v>68.122</v>
      </c>
      <c r="Q229" s="19">
        <v>4867.473</v>
      </c>
      <c r="R229" s="24">
        <v>8.86</v>
      </c>
      <c r="S229" s="9"/>
      <c r="T229" s="9"/>
      <c r="W229" s="19"/>
      <c r="X229" s="19"/>
      <c r="Y229" s="23"/>
    </row>
    <row r="230" spans="1:25">
      <c r="A230" s="20">
        <v>740</v>
      </c>
      <c r="B230" s="21" t="s">
        <v>226</v>
      </c>
      <c r="C230" s="19">
        <v>459107.658</v>
      </c>
      <c r="D230" s="19">
        <v>286890.39</v>
      </c>
      <c r="E230" s="19">
        <v>23775.38</v>
      </c>
      <c r="F230" s="19">
        <v>13358.079</v>
      </c>
      <c r="G230" s="19">
        <v>3377.2139999999999</v>
      </c>
      <c r="H230" s="19">
        <v>30407.883000000038</v>
      </c>
      <c r="I230" s="19">
        <v>45695.896000000001</v>
      </c>
      <c r="J230" s="19">
        <v>10611.706</v>
      </c>
      <c r="K230" s="19">
        <v>16675.199000000001</v>
      </c>
      <c r="L230" s="19">
        <v>70598.255000000005</v>
      </c>
      <c r="M230" s="19">
        <v>33111.748</v>
      </c>
      <c r="N230" s="19">
        <v>32459.738000000001</v>
      </c>
      <c r="O230" s="19">
        <v>967.08199999999852</v>
      </c>
      <c r="P230" s="19">
        <v>714.21199999999999</v>
      </c>
      <c r="Q230" s="19">
        <v>55795.843000000001</v>
      </c>
      <c r="R230" s="24">
        <v>9.36</v>
      </c>
      <c r="S230" s="9"/>
      <c r="T230" s="9"/>
      <c r="W230" s="19"/>
      <c r="X230" s="19"/>
      <c r="Y230" s="23"/>
    </row>
    <row r="231" spans="1:25">
      <c r="A231" s="20">
        <v>742</v>
      </c>
      <c r="B231" s="21" t="s">
        <v>227</v>
      </c>
      <c r="C231" s="19">
        <v>12248.915999999999</v>
      </c>
      <c r="D231" s="19">
        <v>8555.0419999999995</v>
      </c>
      <c r="E231" s="19">
        <v>927.57600000000002</v>
      </c>
      <c r="F231" s="19">
        <v>378.077</v>
      </c>
      <c r="G231" s="19">
        <v>209.309</v>
      </c>
      <c r="H231" s="19">
        <v>1434.8350000000023</v>
      </c>
      <c r="I231" s="19">
        <v>1315.2750000000001</v>
      </c>
      <c r="J231" s="19">
        <v>650.38499999999999</v>
      </c>
      <c r="K231" s="19">
        <v>540.98099999999999</v>
      </c>
      <c r="L231" s="19">
        <v>2522.2539999999999</v>
      </c>
      <c r="M231" s="19">
        <v>1010.244</v>
      </c>
      <c r="N231" s="19">
        <v>1177.239</v>
      </c>
      <c r="O231" s="19">
        <v>17.228000000000065</v>
      </c>
      <c r="P231" s="19">
        <v>22.584</v>
      </c>
      <c r="Q231" s="19">
        <v>1465.03</v>
      </c>
      <c r="R231" s="24">
        <v>9.11</v>
      </c>
      <c r="S231" s="9"/>
      <c r="T231" s="9"/>
      <c r="W231" s="19"/>
      <c r="X231" s="19"/>
      <c r="Y231" s="23"/>
    </row>
    <row r="232" spans="1:25">
      <c r="A232" s="20">
        <v>743</v>
      </c>
      <c r="B232" s="21" t="s">
        <v>228</v>
      </c>
      <c r="C232" s="19">
        <v>1225672.93</v>
      </c>
      <c r="D232" s="19">
        <v>393545.016</v>
      </c>
      <c r="E232" s="19">
        <v>36047.372000000003</v>
      </c>
      <c r="F232" s="19">
        <v>38885.677000000003</v>
      </c>
      <c r="G232" s="19">
        <v>11313.996999999999</v>
      </c>
      <c r="H232" s="19">
        <v>55122.429000000149</v>
      </c>
      <c r="I232" s="19">
        <v>120707.057</v>
      </c>
      <c r="J232" s="19">
        <v>26037.039000000001</v>
      </c>
      <c r="K232" s="19">
        <v>39493.440000000002</v>
      </c>
      <c r="L232" s="19">
        <v>85342.341</v>
      </c>
      <c r="M232" s="19">
        <v>79876.506999999998</v>
      </c>
      <c r="N232" s="19">
        <v>51490.856</v>
      </c>
      <c r="O232" s="19">
        <v>2388.7440000000206</v>
      </c>
      <c r="P232" s="19">
        <v>1716.93</v>
      </c>
      <c r="Q232" s="19">
        <v>111140.348</v>
      </c>
      <c r="R232" s="24">
        <v>8.36</v>
      </c>
      <c r="S232" s="9"/>
      <c r="T232" s="9"/>
      <c r="W232" s="19"/>
      <c r="X232" s="19"/>
      <c r="Y232" s="23"/>
    </row>
    <row r="233" spans="1:25">
      <c r="A233" s="20">
        <v>746</v>
      </c>
      <c r="B233" s="21" t="s">
        <v>229</v>
      </c>
      <c r="C233" s="19">
        <v>63271.955999999998</v>
      </c>
      <c r="D233" s="19">
        <v>23594.859</v>
      </c>
      <c r="E233" s="19">
        <v>2291.6149999999998</v>
      </c>
      <c r="F233" s="19">
        <v>2468.107</v>
      </c>
      <c r="G233" s="19">
        <v>2875.9639999999999</v>
      </c>
      <c r="H233" s="19">
        <v>5550.6730000000007</v>
      </c>
      <c r="I233" s="19">
        <v>6221.5910000000003</v>
      </c>
      <c r="J233" s="19">
        <v>2086.694</v>
      </c>
      <c r="K233" s="19">
        <v>2459.0929999999998</v>
      </c>
      <c r="L233" s="19">
        <v>7842.3050000000003</v>
      </c>
      <c r="M233" s="19">
        <v>5244.5079999999998</v>
      </c>
      <c r="N233" s="19">
        <v>4382.3119999999999</v>
      </c>
      <c r="O233" s="19">
        <v>203.1260000000002</v>
      </c>
      <c r="P233" s="19">
        <v>129.928</v>
      </c>
      <c r="Q233" s="19">
        <v>6353.6580000000004</v>
      </c>
      <c r="R233" s="24">
        <v>9.11</v>
      </c>
      <c r="S233" s="9"/>
      <c r="T233" s="9"/>
      <c r="W233" s="19"/>
      <c r="X233" s="19"/>
      <c r="Y233" s="23"/>
    </row>
    <row r="234" spans="1:25">
      <c r="A234" s="20">
        <v>747</v>
      </c>
      <c r="B234" s="21" t="s">
        <v>230</v>
      </c>
      <c r="C234" s="19">
        <v>13643.978999999999</v>
      </c>
      <c r="D234" s="19">
        <v>11017.659</v>
      </c>
      <c r="E234" s="19">
        <v>907.88099999999997</v>
      </c>
      <c r="F234" s="19">
        <v>441.39499999999998</v>
      </c>
      <c r="G234" s="19">
        <v>585.95399999999995</v>
      </c>
      <c r="H234" s="19">
        <v>1929.93</v>
      </c>
      <c r="I234" s="19">
        <v>1412.066</v>
      </c>
      <c r="J234" s="19">
        <v>715.15499999999997</v>
      </c>
      <c r="K234" s="19">
        <v>554.60799999999995</v>
      </c>
      <c r="L234" s="19">
        <v>3866.3159999999998</v>
      </c>
      <c r="M234" s="19">
        <v>1251.479</v>
      </c>
      <c r="N234" s="19">
        <v>1676.807</v>
      </c>
      <c r="O234" s="19">
        <v>27.810999999999694</v>
      </c>
      <c r="P234" s="19">
        <v>31.774999999999999</v>
      </c>
      <c r="Q234" s="19">
        <v>1727.405</v>
      </c>
      <c r="R234" s="24">
        <v>9.36</v>
      </c>
      <c r="S234" s="9"/>
      <c r="T234" s="9"/>
      <c r="W234" s="19"/>
      <c r="X234" s="19"/>
      <c r="Y234" s="23"/>
    </row>
    <row r="235" spans="1:25">
      <c r="A235" s="20">
        <v>748</v>
      </c>
      <c r="B235" s="21" t="s">
        <v>231</v>
      </c>
      <c r="C235" s="19">
        <v>63804.593999999997</v>
      </c>
      <c r="D235" s="19">
        <v>33522.57</v>
      </c>
      <c r="E235" s="19">
        <v>2530.64</v>
      </c>
      <c r="F235" s="19">
        <v>2783.7339999999999</v>
      </c>
      <c r="G235" s="19">
        <v>3195.27</v>
      </c>
      <c r="H235" s="19">
        <v>6542.2840000000069</v>
      </c>
      <c r="I235" s="19">
        <v>6417.1019999999999</v>
      </c>
      <c r="J235" s="19">
        <v>3179.1</v>
      </c>
      <c r="K235" s="19">
        <v>2485.8229999999999</v>
      </c>
      <c r="L235" s="19">
        <v>9309.3510000000006</v>
      </c>
      <c r="M235" s="19">
        <v>5068.7820000000002</v>
      </c>
      <c r="N235" s="19">
        <v>4534.7250000000004</v>
      </c>
      <c r="O235" s="19">
        <v>106.44300000000203</v>
      </c>
      <c r="P235" s="19">
        <v>114.946</v>
      </c>
      <c r="Q235" s="19">
        <v>7442.5810000000001</v>
      </c>
      <c r="R235" s="24">
        <v>9.36</v>
      </c>
      <c r="S235" s="9"/>
      <c r="T235" s="9"/>
      <c r="W235" s="19"/>
      <c r="X235" s="19"/>
      <c r="Y235" s="23"/>
    </row>
    <row r="236" spans="1:25">
      <c r="A236" s="20">
        <v>791</v>
      </c>
      <c r="B236" s="21" t="s">
        <v>232</v>
      </c>
      <c r="C236" s="19">
        <v>57781.108</v>
      </c>
      <c r="D236" s="19">
        <v>37988.762000000002</v>
      </c>
      <c r="E236" s="19">
        <v>3012.9679999999998</v>
      </c>
      <c r="F236" s="19">
        <v>2469.0839999999998</v>
      </c>
      <c r="G236" s="19">
        <v>3717.8629999999998</v>
      </c>
      <c r="H236" s="19">
        <v>6166.6119999999955</v>
      </c>
      <c r="I236" s="19">
        <v>5875.1059999999998</v>
      </c>
      <c r="J236" s="19">
        <v>2983.94</v>
      </c>
      <c r="K236" s="19">
        <v>2360.73</v>
      </c>
      <c r="L236" s="19">
        <v>12173.81</v>
      </c>
      <c r="M236" s="19">
        <v>5479.8190000000004</v>
      </c>
      <c r="N236" s="19">
        <v>5783.95</v>
      </c>
      <c r="O236" s="19">
        <v>121.93700000000354</v>
      </c>
      <c r="P236" s="19">
        <v>145.785</v>
      </c>
      <c r="Q236" s="19">
        <v>6749.0730000000003</v>
      </c>
      <c r="R236" s="24">
        <v>9.11</v>
      </c>
      <c r="S236" s="9"/>
      <c r="T236" s="9"/>
      <c r="W236" s="19"/>
      <c r="X236" s="19"/>
      <c r="Y236" s="23"/>
    </row>
    <row r="237" spans="1:25">
      <c r="A237" s="20">
        <v>749</v>
      </c>
      <c r="B237" s="21" t="s">
        <v>233</v>
      </c>
      <c r="C237" s="19">
        <v>396090.397</v>
      </c>
      <c r="D237" s="19">
        <v>140867.815</v>
      </c>
      <c r="E237" s="19">
        <v>10939.538</v>
      </c>
      <c r="F237" s="19">
        <v>11834.879000000001</v>
      </c>
      <c r="G237" s="19">
        <v>2540.9299999999998</v>
      </c>
      <c r="H237" s="19">
        <v>17631.675999999985</v>
      </c>
      <c r="I237" s="19">
        <v>39605.860999999997</v>
      </c>
      <c r="J237" s="19">
        <v>10503.768</v>
      </c>
      <c r="K237" s="19">
        <v>13033.109</v>
      </c>
      <c r="L237" s="19">
        <v>29882.044000000002</v>
      </c>
      <c r="M237" s="19">
        <v>22938.433000000001</v>
      </c>
      <c r="N237" s="19">
        <v>14553.6</v>
      </c>
      <c r="O237" s="19">
        <v>426.21099999999751</v>
      </c>
      <c r="P237" s="19">
        <v>350.72399999999999</v>
      </c>
      <c r="Q237" s="19">
        <v>41510.288999999997</v>
      </c>
      <c r="R237" s="24">
        <v>9.360000000000003</v>
      </c>
      <c r="S237" s="9"/>
      <c r="T237" s="9"/>
      <c r="W237" s="19"/>
      <c r="X237" s="19"/>
      <c r="Y237" s="23"/>
    </row>
    <row r="238" spans="1:25">
      <c r="A238" s="20">
        <v>751</v>
      </c>
      <c r="B238" s="21" t="s">
        <v>234</v>
      </c>
      <c r="C238" s="19">
        <v>42152.883999999998</v>
      </c>
      <c r="D238" s="19">
        <v>27426.159</v>
      </c>
      <c r="E238" s="19">
        <v>2209.491</v>
      </c>
      <c r="F238" s="19">
        <v>1099.5329999999999</v>
      </c>
      <c r="G238" s="19">
        <v>987.71400000000006</v>
      </c>
      <c r="H238" s="19">
        <v>3776.5950000000066</v>
      </c>
      <c r="I238" s="19">
        <v>4244.1869999999999</v>
      </c>
      <c r="J238" s="19">
        <v>2076.0250000000001</v>
      </c>
      <c r="K238" s="19">
        <v>1700.4559999999999</v>
      </c>
      <c r="L238" s="19">
        <v>6575.3310000000001</v>
      </c>
      <c r="M238" s="19">
        <v>2807.009</v>
      </c>
      <c r="N238" s="19">
        <v>2699.6419999999998</v>
      </c>
      <c r="O238" s="19">
        <v>77.614999999999782</v>
      </c>
      <c r="P238" s="19">
        <v>52.003</v>
      </c>
      <c r="Q238" s="19">
        <v>5256.7740000000003</v>
      </c>
      <c r="R238" s="24">
        <v>9.360000000000003</v>
      </c>
      <c r="S238" s="9"/>
      <c r="T238" s="9"/>
      <c r="W238" s="19"/>
      <c r="X238" s="19"/>
      <c r="Y238" s="23"/>
    </row>
    <row r="239" spans="1:25">
      <c r="A239" s="20">
        <v>753</v>
      </c>
      <c r="B239" s="21" t="s">
        <v>235</v>
      </c>
      <c r="C239" s="19">
        <v>559368.42799999996</v>
      </c>
      <c r="D239" s="19">
        <v>133644.16899999999</v>
      </c>
      <c r="E239" s="19">
        <v>10557.272000000001</v>
      </c>
      <c r="F239" s="19">
        <v>11347.289000000001</v>
      </c>
      <c r="G239" s="19">
        <v>1714.53</v>
      </c>
      <c r="H239" s="19">
        <v>28407.17000000006</v>
      </c>
      <c r="I239" s="19">
        <v>53805.173999999999</v>
      </c>
      <c r="J239" s="19">
        <v>11832.777</v>
      </c>
      <c r="K239" s="19">
        <v>14498.85</v>
      </c>
      <c r="L239" s="19">
        <v>21990.645</v>
      </c>
      <c r="M239" s="19">
        <v>24816.966</v>
      </c>
      <c r="N239" s="19">
        <v>13715.179</v>
      </c>
      <c r="O239" s="19">
        <v>753.71099999998478</v>
      </c>
      <c r="P239" s="19">
        <v>434.464</v>
      </c>
      <c r="Q239" s="19">
        <v>39284.720000000001</v>
      </c>
      <c r="R239" s="24">
        <v>6.6099999999999994</v>
      </c>
      <c r="S239" s="9"/>
      <c r="T239" s="9"/>
      <c r="W239" s="19"/>
      <c r="X239" s="19"/>
      <c r="Y239" s="23"/>
    </row>
    <row r="240" spans="1:25">
      <c r="A240" s="20">
        <v>755</v>
      </c>
      <c r="B240" s="25" t="s">
        <v>236</v>
      </c>
      <c r="C240" s="19">
        <v>143601.557</v>
      </c>
      <c r="D240" s="19">
        <v>42210.849000000002</v>
      </c>
      <c r="E240" s="19">
        <v>2982.25</v>
      </c>
      <c r="F240" s="19">
        <v>2407.5790000000002</v>
      </c>
      <c r="G240" s="19">
        <v>897.43299999999999</v>
      </c>
      <c r="H240" s="19">
        <v>8267.7220000000125</v>
      </c>
      <c r="I240" s="19">
        <v>13910.645</v>
      </c>
      <c r="J240" s="19">
        <v>5677.8649999999998</v>
      </c>
      <c r="K240" s="19">
        <v>3833.7179999999998</v>
      </c>
      <c r="L240" s="19">
        <v>6816.5640000000003</v>
      </c>
      <c r="M240" s="19">
        <v>6841.4120000000003</v>
      </c>
      <c r="N240" s="19">
        <v>4119.0349999999999</v>
      </c>
      <c r="O240" s="19">
        <v>244.48999999999978</v>
      </c>
      <c r="P240" s="19">
        <v>140.792</v>
      </c>
      <c r="Q240" s="19">
        <v>13480.011</v>
      </c>
      <c r="R240" s="24">
        <v>8.61</v>
      </c>
      <c r="S240" s="9"/>
      <c r="T240" s="9"/>
      <c r="W240" s="19"/>
      <c r="X240" s="19"/>
      <c r="Y240" s="23"/>
    </row>
    <row r="241" spans="1:25">
      <c r="A241" s="20">
        <v>758</v>
      </c>
      <c r="B241" s="21" t="s">
        <v>237</v>
      </c>
      <c r="C241" s="19">
        <v>143976.359</v>
      </c>
      <c r="D241" s="19">
        <v>63203.195</v>
      </c>
      <c r="E241" s="19">
        <v>4855.107</v>
      </c>
      <c r="F241" s="19">
        <v>3302.373</v>
      </c>
      <c r="G241" s="19">
        <v>940.78200000000004</v>
      </c>
      <c r="H241" s="19">
        <v>8740.8270000000157</v>
      </c>
      <c r="I241" s="19">
        <v>14605.107</v>
      </c>
      <c r="J241" s="19">
        <v>4793.4250000000002</v>
      </c>
      <c r="K241" s="19">
        <v>5158.3310000000001</v>
      </c>
      <c r="L241" s="19">
        <v>16503.565999999999</v>
      </c>
      <c r="M241" s="19">
        <v>9201.5990000000002</v>
      </c>
      <c r="N241" s="19">
        <v>7114.5609999999997</v>
      </c>
      <c r="O241" s="19">
        <v>97.048999999995431</v>
      </c>
      <c r="P241" s="19">
        <v>154.36000000000001</v>
      </c>
      <c r="Q241" s="19">
        <v>13715.620999999999</v>
      </c>
      <c r="R241" s="24">
        <v>8.36</v>
      </c>
      <c r="S241" s="9"/>
      <c r="T241" s="9"/>
      <c r="W241" s="19"/>
      <c r="X241" s="19"/>
      <c r="Y241" s="23"/>
    </row>
    <row r="242" spans="1:25">
      <c r="A242" s="20">
        <v>759</v>
      </c>
      <c r="B242" s="21" t="s">
        <v>238</v>
      </c>
      <c r="C242" s="19">
        <v>22680.213</v>
      </c>
      <c r="D242" s="19">
        <v>13480.784</v>
      </c>
      <c r="E242" s="19">
        <v>1028.299</v>
      </c>
      <c r="F242" s="19">
        <v>740.27599999999995</v>
      </c>
      <c r="G242" s="19">
        <v>939.93100000000004</v>
      </c>
      <c r="H242" s="19">
        <v>1822.5620000000031</v>
      </c>
      <c r="I242" s="19">
        <v>2170.547</v>
      </c>
      <c r="J242" s="19">
        <v>891.63099999999997</v>
      </c>
      <c r="K242" s="19">
        <v>907.68799999999999</v>
      </c>
      <c r="L242" s="19">
        <v>4954.5439999999999</v>
      </c>
      <c r="M242" s="19">
        <v>2062.998</v>
      </c>
      <c r="N242" s="19">
        <v>2265.9299999999998</v>
      </c>
      <c r="O242" s="19">
        <v>38.559999999999491</v>
      </c>
      <c r="P242" s="19">
        <v>54.835999999999999</v>
      </c>
      <c r="Q242" s="19">
        <v>2397.652</v>
      </c>
      <c r="R242" s="24">
        <v>9.110000000000003</v>
      </c>
      <c r="S242" s="9"/>
      <c r="T242" s="9"/>
      <c r="W242" s="19"/>
      <c r="X242" s="19"/>
      <c r="Y242" s="23"/>
    </row>
    <row r="243" spans="1:25">
      <c r="A243" s="20">
        <v>761</v>
      </c>
      <c r="B243" s="21" t="s">
        <v>239</v>
      </c>
      <c r="C243" s="19">
        <v>113267.371</v>
      </c>
      <c r="D243" s="19">
        <v>71199.726999999999</v>
      </c>
      <c r="E243" s="19">
        <v>3947.4369999999999</v>
      </c>
      <c r="F243" s="19">
        <v>3698.681</v>
      </c>
      <c r="G243" s="19">
        <v>7197.9809999999998</v>
      </c>
      <c r="H243" s="19">
        <v>11629.746000000003</v>
      </c>
      <c r="I243" s="19">
        <v>11232.287</v>
      </c>
      <c r="J243" s="19">
        <v>5239.4549999999999</v>
      </c>
      <c r="K243" s="19">
        <v>4289.9840000000004</v>
      </c>
      <c r="L243" s="19">
        <v>18847.190999999999</v>
      </c>
      <c r="M243" s="19">
        <v>9295.1029999999992</v>
      </c>
      <c r="N243" s="19">
        <v>8815.4050000000007</v>
      </c>
      <c r="O243" s="19">
        <v>187.34100000000944</v>
      </c>
      <c r="P243" s="19">
        <v>201.571</v>
      </c>
      <c r="Q243" s="19">
        <v>11756.446</v>
      </c>
      <c r="R243" s="24">
        <v>7.8599999999999994</v>
      </c>
      <c r="S243" s="9"/>
      <c r="T243" s="9"/>
      <c r="W243" s="19"/>
      <c r="X243" s="19"/>
      <c r="Y243" s="23"/>
    </row>
    <row r="244" spans="1:25">
      <c r="A244" s="20">
        <v>762</v>
      </c>
      <c r="B244" s="21" t="s">
        <v>240</v>
      </c>
      <c r="C244" s="19">
        <v>43129.777999999998</v>
      </c>
      <c r="D244" s="19">
        <v>31732.866000000002</v>
      </c>
      <c r="E244" s="19">
        <v>2261.904</v>
      </c>
      <c r="F244" s="19">
        <v>1755.6679999999999</v>
      </c>
      <c r="G244" s="19">
        <v>2415.9940000000001</v>
      </c>
      <c r="H244" s="19">
        <v>3191.5600000000036</v>
      </c>
      <c r="I244" s="19">
        <v>4414.33</v>
      </c>
      <c r="J244" s="19">
        <v>2031.4480000000001</v>
      </c>
      <c r="K244" s="19">
        <v>1743.7280000000001</v>
      </c>
      <c r="L244" s="19">
        <v>10642.912</v>
      </c>
      <c r="M244" s="19">
        <v>3520.6619999999998</v>
      </c>
      <c r="N244" s="19">
        <v>4280.7259999999997</v>
      </c>
      <c r="O244" s="19">
        <v>56.428000000002612</v>
      </c>
      <c r="P244" s="19">
        <v>60.811</v>
      </c>
      <c r="Q244" s="19">
        <v>4869.098</v>
      </c>
      <c r="R244" s="24">
        <v>8.61</v>
      </c>
      <c r="S244" s="9"/>
      <c r="T244" s="9"/>
      <c r="W244" s="19"/>
      <c r="X244" s="19"/>
      <c r="Y244" s="23"/>
    </row>
    <row r="245" spans="1:25">
      <c r="A245" s="20">
        <v>765</v>
      </c>
      <c r="B245" s="21" t="s">
        <v>241</v>
      </c>
      <c r="C245" s="19">
        <v>182110.55499999999</v>
      </c>
      <c r="D245" s="19">
        <v>75246.94</v>
      </c>
      <c r="E245" s="19">
        <v>5354.183</v>
      </c>
      <c r="F245" s="19">
        <v>4638.8440000000001</v>
      </c>
      <c r="G245" s="19">
        <v>2116.7719999999999</v>
      </c>
      <c r="H245" s="19">
        <v>10696.220000000027</v>
      </c>
      <c r="I245" s="19">
        <v>17949.268</v>
      </c>
      <c r="J245" s="19">
        <v>6971.5839999999998</v>
      </c>
      <c r="K245" s="19">
        <v>6146.5020000000004</v>
      </c>
      <c r="L245" s="19">
        <v>19937.280999999999</v>
      </c>
      <c r="M245" s="19">
        <v>11726.489</v>
      </c>
      <c r="N245" s="19">
        <v>9301.5630000000001</v>
      </c>
      <c r="O245" s="19">
        <v>335.99499999999534</v>
      </c>
      <c r="P245" s="19">
        <v>203.489</v>
      </c>
      <c r="Q245" s="19">
        <v>14495.67</v>
      </c>
      <c r="R245" s="24">
        <v>7.1099999999999994</v>
      </c>
      <c r="S245" s="9"/>
      <c r="T245" s="9"/>
      <c r="W245" s="19"/>
      <c r="X245" s="19"/>
      <c r="Y245" s="23"/>
    </row>
    <row r="246" spans="1:25">
      <c r="A246" s="20">
        <v>768</v>
      </c>
      <c r="B246" s="21" t="s">
        <v>242</v>
      </c>
      <c r="C246" s="19">
        <v>24915.934000000001</v>
      </c>
      <c r="D246" s="19">
        <v>23131.185000000001</v>
      </c>
      <c r="E246" s="19">
        <v>1184.3679999999999</v>
      </c>
      <c r="F246" s="19">
        <v>981.96100000000001</v>
      </c>
      <c r="G246" s="19">
        <v>824.38199999999995</v>
      </c>
      <c r="H246" s="19">
        <v>2820.9329999999959</v>
      </c>
      <c r="I246" s="19">
        <v>2526.9209999999998</v>
      </c>
      <c r="J246" s="19">
        <v>1141.117</v>
      </c>
      <c r="K246" s="19">
        <v>1031.519</v>
      </c>
      <c r="L246" s="19">
        <v>7118.7030000000004</v>
      </c>
      <c r="M246" s="19">
        <v>2254.5610000000001</v>
      </c>
      <c r="N246" s="19">
        <v>3001.14</v>
      </c>
      <c r="O246" s="19">
        <v>85.427999999998065</v>
      </c>
      <c r="P246" s="19">
        <v>57.850999999999999</v>
      </c>
      <c r="Q246" s="19">
        <v>2989.2429999999999</v>
      </c>
      <c r="R246" s="24">
        <v>8.36</v>
      </c>
      <c r="S246" s="9"/>
      <c r="T246" s="9"/>
      <c r="W246" s="19"/>
      <c r="X246" s="19"/>
      <c r="Y246" s="23"/>
    </row>
    <row r="247" spans="1:25">
      <c r="A247" s="20">
        <v>777</v>
      </c>
      <c r="B247" s="21" t="s">
        <v>243</v>
      </c>
      <c r="C247" s="19">
        <v>88079.600999999995</v>
      </c>
      <c r="D247" s="19">
        <v>69989.070999999996</v>
      </c>
      <c r="E247" s="19">
        <v>5619.7359999999999</v>
      </c>
      <c r="F247" s="19">
        <v>2626.22</v>
      </c>
      <c r="G247" s="19">
        <v>900.31500000000005</v>
      </c>
      <c r="H247" s="19">
        <v>6713.1310000000012</v>
      </c>
      <c r="I247" s="19">
        <v>8900.34</v>
      </c>
      <c r="J247" s="19">
        <v>2902.4059999999999</v>
      </c>
      <c r="K247" s="19">
        <v>3842.404</v>
      </c>
      <c r="L247" s="19">
        <v>22013.717000000001</v>
      </c>
      <c r="M247" s="19">
        <v>6906.3469999999998</v>
      </c>
      <c r="N247" s="19">
        <v>8469.0910000000003</v>
      </c>
      <c r="O247" s="19">
        <v>170.41799999998875</v>
      </c>
      <c r="P247" s="19">
        <v>123.46599999999999</v>
      </c>
      <c r="Q247" s="19">
        <v>10498.072</v>
      </c>
      <c r="R247" s="24">
        <v>8.86</v>
      </c>
      <c r="S247" s="9"/>
      <c r="T247" s="9"/>
      <c r="W247" s="19"/>
      <c r="X247" s="19"/>
      <c r="Y247" s="23"/>
    </row>
    <row r="248" spans="1:25">
      <c r="A248" s="20">
        <v>778</v>
      </c>
      <c r="B248" s="21" t="s">
        <v>244</v>
      </c>
      <c r="C248" s="19">
        <v>92707.62</v>
      </c>
      <c r="D248" s="19">
        <v>56017.902000000002</v>
      </c>
      <c r="E248" s="19">
        <v>3946.4229999999998</v>
      </c>
      <c r="F248" s="19">
        <v>3160.7040000000002</v>
      </c>
      <c r="G248" s="19">
        <v>1242.191</v>
      </c>
      <c r="H248" s="19">
        <v>7261.9860000000053</v>
      </c>
      <c r="I248" s="19">
        <v>9278.59</v>
      </c>
      <c r="J248" s="19">
        <v>3385.3969999999999</v>
      </c>
      <c r="K248" s="19">
        <v>3934.8290000000002</v>
      </c>
      <c r="L248" s="19">
        <v>16880.491999999998</v>
      </c>
      <c r="M248" s="19">
        <v>7302.9549999999999</v>
      </c>
      <c r="N248" s="19">
        <v>7789.2809999999999</v>
      </c>
      <c r="O248" s="19">
        <v>105.48500000000877</v>
      </c>
      <c r="P248" s="19">
        <v>145.559</v>
      </c>
      <c r="Q248" s="19">
        <v>10332.397999999999</v>
      </c>
      <c r="R248" s="24">
        <v>9.11</v>
      </c>
      <c r="S248" s="9"/>
      <c r="T248" s="9"/>
      <c r="W248" s="19"/>
      <c r="X248" s="19"/>
      <c r="Y248" s="23"/>
    </row>
    <row r="249" spans="1:25">
      <c r="A249" s="20">
        <v>781</v>
      </c>
      <c r="B249" s="21" t="s">
        <v>245</v>
      </c>
      <c r="C249" s="19">
        <v>35180.898000000001</v>
      </c>
      <c r="D249" s="19">
        <v>37031.671999999999</v>
      </c>
      <c r="E249" s="19">
        <v>1857.902</v>
      </c>
      <c r="F249" s="19">
        <v>1346.683</v>
      </c>
      <c r="G249" s="19">
        <v>2235.6669999999999</v>
      </c>
      <c r="H249" s="19">
        <v>4907.6600000000035</v>
      </c>
      <c r="I249" s="19">
        <v>3528.252</v>
      </c>
      <c r="J249" s="19">
        <v>1570.7950000000001</v>
      </c>
      <c r="K249" s="19">
        <v>1468.606</v>
      </c>
      <c r="L249" s="19">
        <v>10789.129000000001</v>
      </c>
      <c r="M249" s="19">
        <v>3174.6469999999999</v>
      </c>
      <c r="N249" s="19">
        <v>4482.835</v>
      </c>
      <c r="O249" s="19">
        <v>60.66099999999642</v>
      </c>
      <c r="P249" s="19">
        <v>63.029000000000003</v>
      </c>
      <c r="Q249" s="19">
        <v>3550.8090000000002</v>
      </c>
      <c r="R249" s="24">
        <v>6.3599999999999994</v>
      </c>
      <c r="S249" s="9"/>
      <c r="T249" s="9"/>
      <c r="W249" s="19"/>
      <c r="X249" s="19"/>
      <c r="Y249" s="23"/>
    </row>
    <row r="250" spans="1:25">
      <c r="A250" s="20">
        <v>783</v>
      </c>
      <c r="B250" s="21" t="s">
        <v>246</v>
      </c>
      <c r="C250" s="19">
        <v>100359.28</v>
      </c>
      <c r="D250" s="19">
        <v>58220.408000000003</v>
      </c>
      <c r="E250" s="19">
        <v>2950.4029999999998</v>
      </c>
      <c r="F250" s="19">
        <v>2697.6770000000001</v>
      </c>
      <c r="G250" s="19">
        <v>3254.5529999999999</v>
      </c>
      <c r="H250" s="19">
        <v>7489.1950000000015</v>
      </c>
      <c r="I250" s="19">
        <v>9972.7810000000009</v>
      </c>
      <c r="J250" s="19">
        <v>3869.9110000000001</v>
      </c>
      <c r="K250" s="19">
        <v>3450.3440000000001</v>
      </c>
      <c r="L250" s="19">
        <v>12915.087</v>
      </c>
      <c r="M250" s="19">
        <v>7188.1239999999998</v>
      </c>
      <c r="N250" s="19">
        <v>5916.1769999999997</v>
      </c>
      <c r="O250" s="19">
        <v>108.40299999999843</v>
      </c>
      <c r="P250" s="19">
        <v>152.11500000000001</v>
      </c>
      <c r="Q250" s="19">
        <v>11450.608</v>
      </c>
      <c r="R250" s="24">
        <v>8.86</v>
      </c>
      <c r="S250" s="9"/>
      <c r="T250" s="9"/>
      <c r="W250" s="19"/>
      <c r="X250" s="19"/>
      <c r="Y250" s="23"/>
    </row>
    <row r="251" spans="1:25">
      <c r="A251" s="20">
        <v>831</v>
      </c>
      <c r="B251" s="21" t="s">
        <v>247</v>
      </c>
      <c r="C251" s="19">
        <v>80796.712</v>
      </c>
      <c r="D251" s="19">
        <v>37697.283000000003</v>
      </c>
      <c r="E251" s="19">
        <v>2923.4520000000002</v>
      </c>
      <c r="F251" s="19">
        <v>2175.3470000000002</v>
      </c>
      <c r="G251" s="19">
        <v>506.65499999999997</v>
      </c>
      <c r="H251" s="19">
        <v>5098.7950000000028</v>
      </c>
      <c r="I251" s="19">
        <v>7909.7910000000002</v>
      </c>
      <c r="J251" s="19">
        <v>2387.5450000000001</v>
      </c>
      <c r="K251" s="19">
        <v>2538.5630000000001</v>
      </c>
      <c r="L251" s="19">
        <v>7651.6880000000001</v>
      </c>
      <c r="M251" s="19">
        <v>4488.9009999999998</v>
      </c>
      <c r="N251" s="19">
        <v>3651.3029999999999</v>
      </c>
      <c r="O251" s="19">
        <v>102.61799999999857</v>
      </c>
      <c r="P251" s="19">
        <v>78.885999999999996</v>
      </c>
      <c r="Q251" s="19">
        <v>8269.9689999999991</v>
      </c>
      <c r="R251" s="24">
        <v>8.36</v>
      </c>
      <c r="S251" s="9"/>
      <c r="T251" s="9"/>
      <c r="W251" s="19"/>
      <c r="X251" s="19"/>
      <c r="Y251" s="23"/>
    </row>
    <row r="252" spans="1:25">
      <c r="A252" s="20">
        <v>832</v>
      </c>
      <c r="B252" s="21" t="s">
        <v>248</v>
      </c>
      <c r="C252" s="19">
        <v>46455.232000000004</v>
      </c>
      <c r="D252" s="19">
        <v>30366.873</v>
      </c>
      <c r="E252" s="19">
        <v>3060.4839999999999</v>
      </c>
      <c r="F252" s="19">
        <v>1943.9290000000001</v>
      </c>
      <c r="G252" s="19">
        <v>705.09699999999998</v>
      </c>
      <c r="H252" s="19">
        <v>3511.8989999999922</v>
      </c>
      <c r="I252" s="19">
        <v>4662.9530000000004</v>
      </c>
      <c r="J252" s="19">
        <v>1518.972</v>
      </c>
      <c r="K252" s="19">
        <v>1938.499</v>
      </c>
      <c r="L252" s="19">
        <v>9636.1980000000003</v>
      </c>
      <c r="M252" s="19">
        <v>3916.087</v>
      </c>
      <c r="N252" s="19">
        <v>4053.6439999999998</v>
      </c>
      <c r="O252" s="19">
        <v>106.03399999999647</v>
      </c>
      <c r="P252" s="19">
        <v>77.555999999999997</v>
      </c>
      <c r="Q252" s="19">
        <v>4591.6959999999999</v>
      </c>
      <c r="R252" s="24">
        <v>7.8599999999999994</v>
      </c>
      <c r="S252" s="9"/>
      <c r="T252" s="9"/>
      <c r="W252" s="19"/>
      <c r="X252" s="19"/>
      <c r="Y252" s="23"/>
    </row>
    <row r="253" spans="1:25">
      <c r="A253" s="20">
        <v>833</v>
      </c>
      <c r="B253" s="21" t="s">
        <v>249</v>
      </c>
      <c r="C253" s="19">
        <v>23284.853999999999</v>
      </c>
      <c r="D253" s="19">
        <v>15537.72</v>
      </c>
      <c r="E253" s="19">
        <v>924.66800000000001</v>
      </c>
      <c r="F253" s="19">
        <v>761.41200000000003</v>
      </c>
      <c r="G253" s="19">
        <v>783.80499999999995</v>
      </c>
      <c r="H253" s="19">
        <v>2912.9730000000022</v>
      </c>
      <c r="I253" s="19">
        <v>2222.527</v>
      </c>
      <c r="J253" s="19">
        <v>1289.627</v>
      </c>
      <c r="K253" s="19">
        <v>793.86099999999999</v>
      </c>
      <c r="L253" s="19">
        <v>3876.386</v>
      </c>
      <c r="M253" s="19">
        <v>1859.287</v>
      </c>
      <c r="N253" s="19">
        <v>1882.558</v>
      </c>
      <c r="O253" s="19">
        <v>77.56699999999887</v>
      </c>
      <c r="P253" s="19">
        <v>35.395000000000003</v>
      </c>
      <c r="Q253" s="19">
        <v>2152.201</v>
      </c>
      <c r="R253" s="24">
        <v>6.8599999999999994</v>
      </c>
      <c r="S253" s="9"/>
      <c r="T253" s="9"/>
      <c r="W253" s="19"/>
      <c r="X253" s="19"/>
      <c r="Y253" s="23"/>
    </row>
    <row r="254" spans="1:25">
      <c r="A254" s="20">
        <v>834</v>
      </c>
      <c r="B254" s="26" t="s">
        <v>250</v>
      </c>
      <c r="C254" s="19">
        <v>96099.375</v>
      </c>
      <c r="D254" s="19">
        <v>45763.105000000003</v>
      </c>
      <c r="E254" s="19">
        <v>3038.9050000000002</v>
      </c>
      <c r="F254" s="19">
        <v>2772.5709999999999</v>
      </c>
      <c r="G254" s="19">
        <v>2263.4389999999999</v>
      </c>
      <c r="H254" s="19">
        <v>7799.8709999999992</v>
      </c>
      <c r="I254" s="19">
        <v>9458.1200000000008</v>
      </c>
      <c r="J254" s="19">
        <v>3774.5079999999998</v>
      </c>
      <c r="K254" s="19">
        <v>3446.8090000000002</v>
      </c>
      <c r="L254" s="19">
        <v>10984.892</v>
      </c>
      <c r="M254" s="19">
        <v>6613.2240000000002</v>
      </c>
      <c r="N254" s="19">
        <v>5326.7550000000001</v>
      </c>
      <c r="O254" s="19">
        <v>133.62399999999525</v>
      </c>
      <c r="P254" s="19">
        <v>143.839</v>
      </c>
      <c r="Q254" s="19">
        <v>9941.5450000000001</v>
      </c>
      <c r="R254" s="24">
        <v>8.610000000000003</v>
      </c>
      <c r="S254" s="9"/>
      <c r="T254" s="9"/>
      <c r="W254" s="19"/>
      <c r="X254" s="19"/>
      <c r="Y254" s="23"/>
    </row>
    <row r="255" spans="1:25">
      <c r="A255" s="20">
        <v>837</v>
      </c>
      <c r="B255" s="21" t="s">
        <v>251</v>
      </c>
      <c r="C255" s="19">
        <v>5023354.2010000004</v>
      </c>
      <c r="D255" s="19">
        <v>1463295.9439999999</v>
      </c>
      <c r="E255" s="19">
        <v>198379.41</v>
      </c>
      <c r="F255" s="19">
        <v>165831.84899999999</v>
      </c>
      <c r="G255" s="19">
        <v>1736.056</v>
      </c>
      <c r="H255" s="19">
        <v>229510.7980000001</v>
      </c>
      <c r="I255" s="19">
        <v>492445.45799999998</v>
      </c>
      <c r="J255" s="19">
        <v>40762.408000000003</v>
      </c>
      <c r="K255" s="19">
        <v>155629.503</v>
      </c>
      <c r="L255" s="19">
        <v>290716.087</v>
      </c>
      <c r="M255" s="19">
        <v>304020.18</v>
      </c>
      <c r="N255" s="19">
        <v>219782.75099999999</v>
      </c>
      <c r="O255" s="19">
        <v>15674.754000000074</v>
      </c>
      <c r="P255" s="19">
        <v>8189.134</v>
      </c>
      <c r="Q255" s="19">
        <v>413531.924</v>
      </c>
      <c r="R255" s="24">
        <v>7.6099999999999994</v>
      </c>
      <c r="S255" s="9"/>
      <c r="T255" s="9"/>
      <c r="W255" s="19"/>
      <c r="X255" s="19"/>
      <c r="Y255" s="23"/>
    </row>
    <row r="256" spans="1:25">
      <c r="A256" s="20">
        <v>844</v>
      </c>
      <c r="B256" s="21" t="s">
        <v>252</v>
      </c>
      <c r="C256" s="19">
        <v>15407.207</v>
      </c>
      <c r="D256" s="19">
        <v>13970.118</v>
      </c>
      <c r="E256" s="19">
        <v>894.08500000000004</v>
      </c>
      <c r="F256" s="19">
        <v>572.79499999999996</v>
      </c>
      <c r="G256" s="19">
        <v>319.09699999999998</v>
      </c>
      <c r="H256" s="19">
        <v>1723.0599999999984</v>
      </c>
      <c r="I256" s="19">
        <v>1543.1959999999999</v>
      </c>
      <c r="J256" s="19">
        <v>1069.827</v>
      </c>
      <c r="K256" s="19">
        <v>700.11900000000003</v>
      </c>
      <c r="L256" s="19">
        <v>4572.6750000000002</v>
      </c>
      <c r="M256" s="19">
        <v>1317.6469999999999</v>
      </c>
      <c r="N256" s="19">
        <v>1826.8510000000001</v>
      </c>
      <c r="O256" s="19">
        <v>26.867000000000644</v>
      </c>
      <c r="P256" s="19">
        <v>31.53</v>
      </c>
      <c r="Q256" s="19">
        <v>1888.3979999999999</v>
      </c>
      <c r="R256" s="24">
        <v>8.86</v>
      </c>
      <c r="S256" s="9"/>
      <c r="T256" s="9"/>
      <c r="W256" s="19"/>
      <c r="X256" s="19"/>
      <c r="Y256" s="23"/>
    </row>
    <row r="257" spans="1:25">
      <c r="A257" s="20">
        <v>845</v>
      </c>
      <c r="B257" s="21" t="s">
        <v>253</v>
      </c>
      <c r="C257" s="19">
        <v>40514.769</v>
      </c>
      <c r="D257" s="19">
        <v>23011.787</v>
      </c>
      <c r="E257" s="19">
        <v>2138.2249999999999</v>
      </c>
      <c r="F257" s="19">
        <v>1393.95</v>
      </c>
      <c r="G257" s="19">
        <v>1126.2329999999999</v>
      </c>
      <c r="H257" s="19">
        <v>2991.0870000000059</v>
      </c>
      <c r="I257" s="19">
        <v>4027.3690000000001</v>
      </c>
      <c r="J257" s="19">
        <v>2055.8180000000002</v>
      </c>
      <c r="K257" s="19">
        <v>1544.567</v>
      </c>
      <c r="L257" s="19">
        <v>6146.5370000000003</v>
      </c>
      <c r="M257" s="19">
        <v>2984.4070000000002</v>
      </c>
      <c r="N257" s="19">
        <v>2816.652</v>
      </c>
      <c r="O257" s="19">
        <v>55.740000000000691</v>
      </c>
      <c r="P257" s="19">
        <v>59.746000000000002</v>
      </c>
      <c r="Q257" s="19">
        <v>3678.5</v>
      </c>
      <c r="R257" s="24">
        <v>7.3599999999999994</v>
      </c>
      <c r="S257" s="9"/>
      <c r="T257" s="9"/>
      <c r="W257" s="19"/>
      <c r="X257" s="19"/>
      <c r="Y257" s="23"/>
    </row>
    <row r="258" spans="1:25">
      <c r="A258" s="20">
        <v>846</v>
      </c>
      <c r="B258" s="21" t="s">
        <v>254</v>
      </c>
      <c r="C258" s="19">
        <v>60675.680999999997</v>
      </c>
      <c r="D258" s="19">
        <v>38693.042000000001</v>
      </c>
      <c r="E258" s="19">
        <v>2636.5929999999998</v>
      </c>
      <c r="F258" s="19">
        <v>1822.018</v>
      </c>
      <c r="G258" s="19">
        <v>3709.7959999999998</v>
      </c>
      <c r="H258" s="19">
        <v>5640.2739999999958</v>
      </c>
      <c r="I258" s="19">
        <v>6015.3010000000004</v>
      </c>
      <c r="J258" s="19">
        <v>2511.125</v>
      </c>
      <c r="K258" s="19">
        <v>2351.895</v>
      </c>
      <c r="L258" s="19">
        <v>11939.632</v>
      </c>
      <c r="M258" s="19">
        <v>5170.42</v>
      </c>
      <c r="N258" s="19">
        <v>5306.3739999999998</v>
      </c>
      <c r="O258" s="19">
        <v>46.058000000000902</v>
      </c>
      <c r="P258" s="19">
        <v>111.19499999999999</v>
      </c>
      <c r="Q258" s="19">
        <v>7706.7619999999997</v>
      </c>
      <c r="R258" s="24">
        <v>9.86</v>
      </c>
      <c r="S258" s="9"/>
      <c r="T258" s="9"/>
      <c r="W258" s="19"/>
      <c r="X258" s="19"/>
      <c r="Y258" s="23"/>
    </row>
    <row r="259" spans="1:25">
      <c r="A259" s="20">
        <v>848</v>
      </c>
      <c r="B259" s="21" t="s">
        <v>255</v>
      </c>
      <c r="C259" s="19">
        <v>47152.773999999998</v>
      </c>
      <c r="D259" s="19">
        <v>34266.682999999997</v>
      </c>
      <c r="E259" s="19">
        <v>4154.585</v>
      </c>
      <c r="F259" s="19">
        <v>1596.489</v>
      </c>
      <c r="G259" s="19">
        <v>2573.8389999999999</v>
      </c>
      <c r="H259" s="19">
        <v>3828.0750000000116</v>
      </c>
      <c r="I259" s="19">
        <v>4649.5420000000004</v>
      </c>
      <c r="J259" s="19">
        <v>2758.1970000000001</v>
      </c>
      <c r="K259" s="19">
        <v>2030.2650000000001</v>
      </c>
      <c r="L259" s="19">
        <v>10709.51</v>
      </c>
      <c r="M259" s="19">
        <v>4025.1089999999999</v>
      </c>
      <c r="N259" s="19">
        <v>4798.9009999999998</v>
      </c>
      <c r="O259" s="19">
        <v>71.11699999999837</v>
      </c>
      <c r="P259" s="19">
        <v>83.838999999999999</v>
      </c>
      <c r="Q259" s="19">
        <v>5752.8280000000004</v>
      </c>
      <c r="R259" s="24">
        <v>9.11</v>
      </c>
      <c r="S259" s="9"/>
      <c r="T259" s="9"/>
      <c r="W259" s="19"/>
      <c r="X259" s="19"/>
      <c r="Y259" s="23"/>
    </row>
    <row r="260" spans="1:25">
      <c r="A260" s="20">
        <v>849</v>
      </c>
      <c r="B260" s="28" t="s">
        <v>256</v>
      </c>
      <c r="C260" s="19">
        <v>34289.196000000004</v>
      </c>
      <c r="D260" s="19">
        <v>19729.416000000001</v>
      </c>
      <c r="E260" s="19">
        <v>1214.5519999999999</v>
      </c>
      <c r="F260" s="19">
        <v>1322.4659999999999</v>
      </c>
      <c r="G260" s="19">
        <v>2398.33</v>
      </c>
      <c r="H260" s="19">
        <v>5053.3729999999941</v>
      </c>
      <c r="I260" s="19">
        <v>3448.8420000000001</v>
      </c>
      <c r="J260" s="19">
        <v>1439.9010000000001</v>
      </c>
      <c r="K260" s="19">
        <v>1339.0250000000001</v>
      </c>
      <c r="L260" s="19">
        <v>6344.8230000000003</v>
      </c>
      <c r="M260" s="19">
        <v>3086.3690000000001</v>
      </c>
      <c r="N260" s="19">
        <v>3100.7330000000002</v>
      </c>
      <c r="O260" s="19">
        <v>82.166999999998097</v>
      </c>
      <c r="P260" s="19">
        <v>75.171999999999997</v>
      </c>
      <c r="Q260" s="19">
        <v>4001.8530000000001</v>
      </c>
      <c r="R260" s="24">
        <v>9.11</v>
      </c>
      <c r="S260" s="9"/>
      <c r="T260" s="9"/>
      <c r="W260" s="19"/>
      <c r="X260" s="19"/>
      <c r="Y260" s="23"/>
    </row>
    <row r="261" spans="1:25">
      <c r="A261" s="20">
        <v>850</v>
      </c>
      <c r="B261" s="21" t="s">
        <v>257</v>
      </c>
      <c r="C261" s="19">
        <v>35698.616000000002</v>
      </c>
      <c r="D261" s="19">
        <v>17310.595000000001</v>
      </c>
      <c r="E261" s="19">
        <v>1368.7249999999999</v>
      </c>
      <c r="F261" s="19">
        <v>1088.742</v>
      </c>
      <c r="G261" s="19">
        <v>455.06299999999999</v>
      </c>
      <c r="H261" s="19">
        <v>2288.4559999999974</v>
      </c>
      <c r="I261" s="19">
        <v>3550.6179999999999</v>
      </c>
      <c r="J261" s="19">
        <v>1865.029</v>
      </c>
      <c r="K261" s="19">
        <v>1297.7090000000001</v>
      </c>
      <c r="L261" s="19">
        <v>4852.0820000000003</v>
      </c>
      <c r="M261" s="19">
        <v>2385.6799999999998</v>
      </c>
      <c r="N261" s="19">
        <v>2230.4899999999998</v>
      </c>
      <c r="O261" s="19">
        <v>29.146999999997661</v>
      </c>
      <c r="P261" s="19">
        <v>48.375999999999998</v>
      </c>
      <c r="Q261" s="19">
        <v>3437.0520000000001</v>
      </c>
      <c r="R261" s="24">
        <v>8.36</v>
      </c>
      <c r="S261" s="9"/>
      <c r="T261" s="9"/>
      <c r="W261" s="19"/>
      <c r="X261" s="19"/>
      <c r="Y261" s="23"/>
    </row>
    <row r="262" spans="1:25">
      <c r="A262" s="20">
        <v>851</v>
      </c>
      <c r="B262" s="21" t="s">
        <v>258</v>
      </c>
      <c r="C262" s="19">
        <v>368881.08899999998</v>
      </c>
      <c r="D262" s="19">
        <v>147652.394</v>
      </c>
      <c r="E262" s="19">
        <v>13536.557000000001</v>
      </c>
      <c r="F262" s="19">
        <v>9983.1479999999992</v>
      </c>
      <c r="G262" s="19">
        <v>1543.213</v>
      </c>
      <c r="H262" s="19">
        <v>33982.764000000054</v>
      </c>
      <c r="I262" s="19">
        <v>36058.771000000001</v>
      </c>
      <c r="J262" s="19">
        <v>8121.616</v>
      </c>
      <c r="K262" s="19">
        <v>12370.630999999999</v>
      </c>
      <c r="L262" s="19">
        <v>34145.635999999999</v>
      </c>
      <c r="M262" s="19">
        <v>23103.937000000002</v>
      </c>
      <c r="N262" s="19">
        <v>16968.291000000001</v>
      </c>
      <c r="O262" s="19">
        <v>574.45300000000861</v>
      </c>
      <c r="P262" s="19">
        <v>443.59699999999998</v>
      </c>
      <c r="Q262" s="19">
        <v>36117.285000000003</v>
      </c>
      <c r="R262" s="24">
        <v>8.36</v>
      </c>
      <c r="S262" s="9"/>
      <c r="T262" s="9"/>
      <c r="W262" s="19"/>
      <c r="X262" s="19"/>
      <c r="Y262" s="23"/>
    </row>
    <row r="263" spans="1:25">
      <c r="A263" s="20">
        <v>853</v>
      </c>
      <c r="B263" s="21" t="s">
        <v>259</v>
      </c>
      <c r="C263" s="19">
        <v>3754314.128</v>
      </c>
      <c r="D263" s="19">
        <v>1250054.51</v>
      </c>
      <c r="E263" s="19">
        <v>154668.459</v>
      </c>
      <c r="F263" s="19">
        <v>126312.59699999999</v>
      </c>
      <c r="G263" s="19">
        <v>1635.0650000000001</v>
      </c>
      <c r="H263" s="19">
        <v>199741.10999999987</v>
      </c>
      <c r="I263" s="19">
        <v>366010.63199999998</v>
      </c>
      <c r="J263" s="19">
        <v>33341.711000000003</v>
      </c>
      <c r="K263" s="19">
        <v>123746.895</v>
      </c>
      <c r="L263" s="19">
        <v>244784.49900000001</v>
      </c>
      <c r="M263" s="19">
        <v>252762.60500000001</v>
      </c>
      <c r="N263" s="19">
        <v>190335.391</v>
      </c>
      <c r="O263" s="19">
        <v>18156.095000000059</v>
      </c>
      <c r="P263" s="19">
        <v>7133.6970000000001</v>
      </c>
      <c r="Q263" s="19">
        <v>283321.34399999998</v>
      </c>
      <c r="R263" s="24">
        <v>6.8599999999999994</v>
      </c>
      <c r="S263" s="9"/>
      <c r="T263" s="9"/>
      <c r="W263" s="19"/>
      <c r="X263" s="19"/>
      <c r="Y263" s="23"/>
    </row>
    <row r="264" spans="1:25">
      <c r="A264" s="20">
        <v>857</v>
      </c>
      <c r="B264" s="21" t="s">
        <v>260</v>
      </c>
      <c r="C264" s="19">
        <v>24798.946</v>
      </c>
      <c r="D264" s="19">
        <v>23694.866999999998</v>
      </c>
      <c r="E264" s="19">
        <v>1415.4839999999999</v>
      </c>
      <c r="F264" s="19">
        <v>966.93600000000004</v>
      </c>
      <c r="G264" s="19">
        <v>711.84699999999998</v>
      </c>
      <c r="H264" s="19">
        <v>2783.4609999999984</v>
      </c>
      <c r="I264" s="19">
        <v>2504.5340000000001</v>
      </c>
      <c r="J264" s="19">
        <v>1571.164</v>
      </c>
      <c r="K264" s="19">
        <v>1168.249</v>
      </c>
      <c r="L264" s="19">
        <v>7639.91</v>
      </c>
      <c r="M264" s="19">
        <v>2119.674</v>
      </c>
      <c r="N264" s="19">
        <v>3021.518</v>
      </c>
      <c r="O264" s="19">
        <v>59.16399999999976</v>
      </c>
      <c r="P264" s="19">
        <v>57.54</v>
      </c>
      <c r="Q264" s="19">
        <v>3308.9740000000002</v>
      </c>
      <c r="R264" s="24">
        <v>9.36</v>
      </c>
      <c r="S264" s="9"/>
      <c r="T264" s="9"/>
      <c r="W264" s="19"/>
      <c r="X264" s="19"/>
      <c r="Y264" s="23"/>
    </row>
    <row r="265" spans="1:25">
      <c r="A265" s="20">
        <v>858</v>
      </c>
      <c r="B265" s="21" t="s">
        <v>261</v>
      </c>
      <c r="C265" s="19">
        <v>1005528.254</v>
      </c>
      <c r="D265" s="19">
        <v>256293.815</v>
      </c>
      <c r="E265" s="19">
        <v>19665.185000000001</v>
      </c>
      <c r="F265" s="19">
        <v>19617.544000000002</v>
      </c>
      <c r="G265" s="19">
        <v>1691.953</v>
      </c>
      <c r="H265" s="19">
        <v>39669.397000000085</v>
      </c>
      <c r="I265" s="19">
        <v>97045.111999999994</v>
      </c>
      <c r="J265" s="19">
        <v>18624.907999999999</v>
      </c>
      <c r="K265" s="19">
        <v>26871.777999999998</v>
      </c>
      <c r="L265" s="19">
        <v>40709.146000000001</v>
      </c>
      <c r="M265" s="19">
        <v>44397.345999999998</v>
      </c>
      <c r="N265" s="19">
        <v>23755.824000000001</v>
      </c>
      <c r="O265" s="19">
        <v>1056.3620000000083</v>
      </c>
      <c r="P265" s="19">
        <v>739.45500000000004</v>
      </c>
      <c r="Q265" s="19">
        <v>76485.755999999994</v>
      </c>
      <c r="R265" s="24">
        <v>7.1099999999999994</v>
      </c>
      <c r="S265" s="9"/>
      <c r="T265" s="9"/>
      <c r="W265" s="19"/>
      <c r="X265" s="19"/>
      <c r="Y265" s="23"/>
    </row>
    <row r="266" spans="1:25">
      <c r="A266" s="20">
        <v>859</v>
      </c>
      <c r="B266" s="21" t="s">
        <v>262</v>
      </c>
      <c r="C266" s="19">
        <v>101595.484</v>
      </c>
      <c r="D266" s="19">
        <v>25059.9</v>
      </c>
      <c r="E266" s="19">
        <v>3509.694</v>
      </c>
      <c r="F266" s="19">
        <v>4310.63</v>
      </c>
      <c r="G266" s="19">
        <v>3085.1930000000002</v>
      </c>
      <c r="H266" s="19">
        <v>5576.0259999999971</v>
      </c>
      <c r="I266" s="19">
        <v>10051.905000000001</v>
      </c>
      <c r="J266" s="19">
        <v>4386.4390000000003</v>
      </c>
      <c r="K266" s="19">
        <v>3802.9949999999999</v>
      </c>
      <c r="L266" s="19">
        <v>7400.3019999999997</v>
      </c>
      <c r="M266" s="19">
        <v>6988.67</v>
      </c>
      <c r="N266" s="19">
        <v>4524.835</v>
      </c>
      <c r="O266" s="19">
        <v>153.53400000000056</v>
      </c>
      <c r="P266" s="19">
        <v>128.66999999999999</v>
      </c>
      <c r="Q266" s="19">
        <v>9721.982</v>
      </c>
      <c r="R266" s="24">
        <v>9.360000000000003</v>
      </c>
      <c r="S266" s="9"/>
      <c r="T266" s="9"/>
      <c r="W266" s="19"/>
      <c r="X266" s="19"/>
      <c r="Y266" s="23"/>
    </row>
    <row r="267" spans="1:25">
      <c r="A267" s="20">
        <v>886</v>
      </c>
      <c r="B267" s="21" t="s">
        <v>263</v>
      </c>
      <c r="C267" s="19">
        <v>218143.07800000001</v>
      </c>
      <c r="D267" s="19">
        <v>93694.668000000005</v>
      </c>
      <c r="E267" s="19">
        <v>6142.6729999999998</v>
      </c>
      <c r="F267" s="19">
        <v>6143.1909999999998</v>
      </c>
      <c r="G267" s="19">
        <v>1405.6489999999999</v>
      </c>
      <c r="H267" s="19">
        <v>14332.416999999967</v>
      </c>
      <c r="I267" s="19">
        <v>21529.884999999998</v>
      </c>
      <c r="J267" s="19">
        <v>4850.634</v>
      </c>
      <c r="K267" s="19">
        <v>7081.4880000000003</v>
      </c>
      <c r="L267" s="19">
        <v>21519.507000000001</v>
      </c>
      <c r="M267" s="19">
        <v>13519.061</v>
      </c>
      <c r="N267" s="19">
        <v>10020.915000000001</v>
      </c>
      <c r="O267" s="19">
        <v>266.54900000000453</v>
      </c>
      <c r="P267" s="19">
        <v>237.02500000000001</v>
      </c>
      <c r="Q267" s="19">
        <v>22768.615000000002</v>
      </c>
      <c r="R267" s="24">
        <v>8.86</v>
      </c>
      <c r="S267" s="9"/>
      <c r="T267" s="9"/>
      <c r="W267" s="19"/>
      <c r="X267" s="19"/>
      <c r="Y267" s="23"/>
    </row>
    <row r="268" spans="1:25">
      <c r="A268" s="20">
        <v>887</v>
      </c>
      <c r="B268" s="21" t="s">
        <v>264</v>
      </c>
      <c r="C268" s="19">
        <v>58512.858</v>
      </c>
      <c r="D268" s="19">
        <v>37408.620000000003</v>
      </c>
      <c r="E268" s="19">
        <v>3305.826</v>
      </c>
      <c r="F268" s="19">
        <v>2018.934</v>
      </c>
      <c r="G268" s="19">
        <v>1870.432</v>
      </c>
      <c r="H268" s="19">
        <v>5238.5719999999947</v>
      </c>
      <c r="I268" s="19">
        <v>5923.3429999999998</v>
      </c>
      <c r="J268" s="19">
        <v>3353.9360000000001</v>
      </c>
      <c r="K268" s="19">
        <v>2242.2339999999999</v>
      </c>
      <c r="L268" s="19">
        <v>10761.41</v>
      </c>
      <c r="M268" s="19">
        <v>4826.5460000000003</v>
      </c>
      <c r="N268" s="19">
        <v>5134.3620000000001</v>
      </c>
      <c r="O268" s="19">
        <v>154.99399999999787</v>
      </c>
      <c r="P268" s="19">
        <v>131.816</v>
      </c>
      <c r="Q268" s="19">
        <v>6912.4229999999998</v>
      </c>
      <c r="R268" s="24">
        <v>9.36</v>
      </c>
      <c r="S268" s="9"/>
      <c r="T268" s="9"/>
      <c r="W268" s="19"/>
      <c r="X268" s="19"/>
      <c r="Y268" s="23"/>
    </row>
    <row r="269" spans="1:25">
      <c r="A269" s="20">
        <v>889</v>
      </c>
      <c r="B269" s="21" t="s">
        <v>265</v>
      </c>
      <c r="C269" s="19">
        <v>30629.425999999999</v>
      </c>
      <c r="D269" s="19">
        <v>20044.769</v>
      </c>
      <c r="E269" s="19">
        <v>1751.59</v>
      </c>
      <c r="F269" s="19">
        <v>1095.0250000000001</v>
      </c>
      <c r="G269" s="19">
        <v>1126.327</v>
      </c>
      <c r="H269" s="19">
        <v>2776.7869999999994</v>
      </c>
      <c r="I269" s="19">
        <v>3077.7910000000002</v>
      </c>
      <c r="J269" s="19">
        <v>1530.4549999999999</v>
      </c>
      <c r="K269" s="19">
        <v>1474.4670000000001</v>
      </c>
      <c r="L269" s="19">
        <v>6424.7640000000001</v>
      </c>
      <c r="M269" s="19">
        <v>2499.1860000000001</v>
      </c>
      <c r="N269" s="19">
        <v>2725.578</v>
      </c>
      <c r="O269" s="19">
        <v>53.71100000000115</v>
      </c>
      <c r="P269" s="19">
        <v>48.789000000000001</v>
      </c>
      <c r="Q269" s="19">
        <v>3046.64</v>
      </c>
      <c r="R269" s="24">
        <v>7.8599999999999994</v>
      </c>
      <c r="S269" s="9"/>
      <c r="T269" s="9"/>
      <c r="W269" s="19"/>
      <c r="X269" s="19"/>
      <c r="Y269" s="23"/>
    </row>
    <row r="270" spans="1:25">
      <c r="A270" s="20">
        <v>890</v>
      </c>
      <c r="B270" s="21" t="s">
        <v>266</v>
      </c>
      <c r="C270" s="19">
        <v>14799.235000000001</v>
      </c>
      <c r="D270" s="19">
        <v>9764.0679999999993</v>
      </c>
      <c r="E270" s="19">
        <v>590.43200000000002</v>
      </c>
      <c r="F270" s="19">
        <v>648.40599999999995</v>
      </c>
      <c r="G270" s="19">
        <v>278.43200000000002</v>
      </c>
      <c r="H270" s="19">
        <v>4228.4890000000023</v>
      </c>
      <c r="I270" s="19">
        <v>1592.537</v>
      </c>
      <c r="J270" s="19">
        <v>418.202</v>
      </c>
      <c r="K270" s="19">
        <v>623.29300000000001</v>
      </c>
      <c r="L270" s="19">
        <v>2153.5949999999998</v>
      </c>
      <c r="M270" s="19">
        <v>1277.9659999999999</v>
      </c>
      <c r="N270" s="19">
        <v>1124.1289999999999</v>
      </c>
      <c r="O270" s="19">
        <v>30.90099999999984</v>
      </c>
      <c r="P270" s="19">
        <v>31.111999999999998</v>
      </c>
      <c r="Q270" s="19">
        <v>1850.489</v>
      </c>
      <c r="R270" s="24">
        <v>8.36</v>
      </c>
      <c r="S270" s="9"/>
      <c r="T270" s="9"/>
      <c r="W270" s="19"/>
      <c r="X270" s="19"/>
      <c r="Y270" s="23"/>
    </row>
    <row r="271" spans="1:25">
      <c r="A271" s="20">
        <v>892</v>
      </c>
      <c r="B271" s="21" t="s">
        <v>267</v>
      </c>
      <c r="C271" s="19">
        <v>54917.557999999997</v>
      </c>
      <c r="D271" s="19">
        <v>18372.919999999998</v>
      </c>
      <c r="E271" s="19">
        <v>2546.63</v>
      </c>
      <c r="F271" s="19">
        <v>1850.8389999999999</v>
      </c>
      <c r="G271" s="19">
        <v>872.17899999999997</v>
      </c>
      <c r="H271" s="19">
        <v>3387.8799999999983</v>
      </c>
      <c r="I271" s="19">
        <v>5396.2150000000001</v>
      </c>
      <c r="J271" s="19">
        <v>2736.0549999999998</v>
      </c>
      <c r="K271" s="19">
        <v>2010.521</v>
      </c>
      <c r="L271" s="19">
        <v>5449.7389999999996</v>
      </c>
      <c r="M271" s="19">
        <v>3700.48</v>
      </c>
      <c r="N271" s="19">
        <v>2927.26</v>
      </c>
      <c r="O271" s="19">
        <v>64.815999999998439</v>
      </c>
      <c r="P271" s="19">
        <v>68.662000000000006</v>
      </c>
      <c r="Q271" s="19">
        <v>5180.9769999999999</v>
      </c>
      <c r="R271" s="24">
        <v>8.8599999999999959</v>
      </c>
      <c r="S271" s="9"/>
      <c r="T271" s="9"/>
      <c r="W271" s="19"/>
      <c r="X271" s="19"/>
      <c r="Y271" s="23"/>
    </row>
    <row r="272" spans="1:25">
      <c r="A272" s="20">
        <v>893</v>
      </c>
      <c r="B272" s="21" t="s">
        <v>268</v>
      </c>
      <c r="C272" s="19">
        <v>114551.159</v>
      </c>
      <c r="D272" s="19">
        <v>46621.355000000003</v>
      </c>
      <c r="E272" s="19">
        <v>2779.971</v>
      </c>
      <c r="F272" s="19">
        <v>3415.4839999999999</v>
      </c>
      <c r="G272" s="19">
        <v>4821.2</v>
      </c>
      <c r="H272" s="19">
        <v>7922.1769999999879</v>
      </c>
      <c r="I272" s="19">
        <v>11185.654</v>
      </c>
      <c r="J272" s="19">
        <v>3315.2420000000002</v>
      </c>
      <c r="K272" s="19">
        <v>3662.328</v>
      </c>
      <c r="L272" s="19">
        <v>12506.249</v>
      </c>
      <c r="M272" s="19">
        <v>9022.2990000000009</v>
      </c>
      <c r="N272" s="19">
        <v>6979.4889999999996</v>
      </c>
      <c r="O272" s="19">
        <v>205.80499999999665</v>
      </c>
      <c r="P272" s="19">
        <v>203.316</v>
      </c>
      <c r="Q272" s="19">
        <v>11120.712</v>
      </c>
      <c r="R272" s="24">
        <v>8.61</v>
      </c>
      <c r="S272" s="9"/>
      <c r="T272" s="9"/>
      <c r="W272" s="19"/>
      <c r="X272" s="19"/>
      <c r="Y272" s="23"/>
    </row>
    <row r="273" spans="1:25">
      <c r="A273" s="20">
        <v>895</v>
      </c>
      <c r="B273" s="21" t="s">
        <v>269</v>
      </c>
      <c r="C273" s="19">
        <v>244828.18799999999</v>
      </c>
      <c r="D273" s="19">
        <v>128205.728</v>
      </c>
      <c r="E273" s="19">
        <v>13300.178</v>
      </c>
      <c r="F273" s="19">
        <v>6272.6719999999996</v>
      </c>
      <c r="G273" s="19">
        <v>2951.549</v>
      </c>
      <c r="H273" s="19">
        <v>14166.152999999998</v>
      </c>
      <c r="I273" s="19">
        <v>24077.516</v>
      </c>
      <c r="J273" s="19">
        <v>5143.8789999999999</v>
      </c>
      <c r="K273" s="19">
        <v>8074.0219999999999</v>
      </c>
      <c r="L273" s="19">
        <v>27892.644</v>
      </c>
      <c r="M273" s="19">
        <v>17119.518</v>
      </c>
      <c r="N273" s="19">
        <v>13141.781000000001</v>
      </c>
      <c r="O273" s="19">
        <v>496.74199999999655</v>
      </c>
      <c r="P273" s="19">
        <v>286.75799999999998</v>
      </c>
      <c r="Q273" s="19">
        <v>25043.64</v>
      </c>
      <c r="R273" s="24">
        <v>8.11</v>
      </c>
      <c r="S273" s="9"/>
      <c r="T273" s="9"/>
      <c r="W273" s="19"/>
      <c r="X273" s="19"/>
      <c r="Y273" s="23"/>
    </row>
    <row r="274" spans="1:25">
      <c r="A274" s="20">
        <v>785</v>
      </c>
      <c r="B274" s="21" t="s">
        <v>270</v>
      </c>
      <c r="C274" s="19">
        <v>27591.269</v>
      </c>
      <c r="D274" s="19">
        <v>25830.545999999998</v>
      </c>
      <c r="E274" s="19">
        <v>2073.116</v>
      </c>
      <c r="F274" s="19">
        <v>1029.0309999999999</v>
      </c>
      <c r="G274" s="19">
        <v>834.54600000000005</v>
      </c>
      <c r="H274" s="19">
        <v>2488.5499999999984</v>
      </c>
      <c r="I274" s="19">
        <v>2731.8629999999998</v>
      </c>
      <c r="J274" s="19">
        <v>1281.434</v>
      </c>
      <c r="K274" s="19">
        <v>1257.97</v>
      </c>
      <c r="L274" s="19">
        <v>7445.5460000000003</v>
      </c>
      <c r="M274" s="19">
        <v>2498.4029999999998</v>
      </c>
      <c r="N274" s="19">
        <v>3099.6289999999999</v>
      </c>
      <c r="O274" s="19">
        <v>55.577999999999065</v>
      </c>
      <c r="P274" s="19">
        <v>67.671000000000006</v>
      </c>
      <c r="Q274" s="19">
        <v>3376.3330000000001</v>
      </c>
      <c r="R274" s="24">
        <v>8.36</v>
      </c>
      <c r="S274" s="9"/>
      <c r="T274" s="9"/>
      <c r="W274" s="19"/>
      <c r="X274" s="19"/>
      <c r="Y274" s="23"/>
    </row>
    <row r="275" spans="1:25">
      <c r="A275" s="20">
        <v>905</v>
      </c>
      <c r="B275" s="21" t="s">
        <v>271</v>
      </c>
      <c r="C275" s="19">
        <v>1346634.625</v>
      </c>
      <c r="D275" s="19">
        <v>421121.58500000002</v>
      </c>
      <c r="E275" s="19">
        <v>37971.345999999998</v>
      </c>
      <c r="F275" s="19">
        <v>37775.792999999998</v>
      </c>
      <c r="G275" s="19">
        <v>2863.3890000000001</v>
      </c>
      <c r="H275" s="19">
        <v>50511.754000000074</v>
      </c>
      <c r="I275" s="19">
        <v>133382.59299999999</v>
      </c>
      <c r="J275" s="19">
        <v>12086.204</v>
      </c>
      <c r="K275" s="19">
        <v>41403.188999999998</v>
      </c>
      <c r="L275" s="19">
        <v>80112.941000000006</v>
      </c>
      <c r="M275" s="19">
        <v>83722.203999999998</v>
      </c>
      <c r="N275" s="19">
        <v>57899.370999999999</v>
      </c>
      <c r="O275" s="19">
        <v>3906.099000000002</v>
      </c>
      <c r="P275" s="19">
        <v>2569.627</v>
      </c>
      <c r="Q275" s="19">
        <v>120812.255</v>
      </c>
      <c r="R275" s="24">
        <v>8.36</v>
      </c>
      <c r="S275" s="9"/>
      <c r="T275" s="9"/>
      <c r="W275" s="19"/>
      <c r="X275" s="19"/>
      <c r="Y275" s="23"/>
    </row>
    <row r="276" spans="1:25">
      <c r="A276" s="20">
        <v>908</v>
      </c>
      <c r="B276" s="21" t="s">
        <v>272</v>
      </c>
      <c r="C276" s="19">
        <v>356458.56900000002</v>
      </c>
      <c r="D276" s="19">
        <v>170440.215</v>
      </c>
      <c r="E276" s="19">
        <v>14447.245999999999</v>
      </c>
      <c r="F276" s="19">
        <v>10773.808000000001</v>
      </c>
      <c r="G276" s="19">
        <v>864.77599999999995</v>
      </c>
      <c r="H276" s="19">
        <v>15716.034999999962</v>
      </c>
      <c r="I276" s="19">
        <v>35385.341999999997</v>
      </c>
      <c r="J276" s="19">
        <v>9593.1689999999999</v>
      </c>
      <c r="K276" s="19">
        <v>11752.554</v>
      </c>
      <c r="L276" s="19">
        <v>32932.353000000003</v>
      </c>
      <c r="M276" s="19">
        <v>21519.164000000001</v>
      </c>
      <c r="N276" s="19">
        <v>16043.142</v>
      </c>
      <c r="O276" s="19">
        <v>588.74200000000928</v>
      </c>
      <c r="P276" s="19">
        <v>360.77100000000002</v>
      </c>
      <c r="Q276" s="19">
        <v>33035.559000000001</v>
      </c>
      <c r="R276" s="24">
        <v>7.6099999999999994</v>
      </c>
      <c r="S276" s="9"/>
      <c r="T276" s="9"/>
      <c r="W276" s="19"/>
      <c r="X276" s="19"/>
      <c r="Y276" s="23"/>
    </row>
    <row r="277" spans="1:25">
      <c r="A277" s="20">
        <v>92</v>
      </c>
      <c r="B277" s="21" t="s">
        <v>273</v>
      </c>
      <c r="C277" s="19">
        <v>5474394.0439999998</v>
      </c>
      <c r="D277" s="19">
        <v>1251940.091</v>
      </c>
      <c r="E277" s="19">
        <v>194483.37299999999</v>
      </c>
      <c r="F277" s="19">
        <v>128001.193</v>
      </c>
      <c r="G277" s="19">
        <v>918.20399999999995</v>
      </c>
      <c r="H277" s="19">
        <v>211765.77900000056</v>
      </c>
      <c r="I277" s="19">
        <v>531373.92099999997</v>
      </c>
      <c r="J277" s="19">
        <v>48194.987999999998</v>
      </c>
      <c r="K277" s="19">
        <v>164907.576</v>
      </c>
      <c r="L277" s="19">
        <v>207587.25200000001</v>
      </c>
      <c r="M277" s="19">
        <v>297023.701</v>
      </c>
      <c r="N277" s="19">
        <v>173531.24</v>
      </c>
      <c r="O277" s="19">
        <v>9305.1690000003437</v>
      </c>
      <c r="P277" s="19">
        <v>5794.3720000000003</v>
      </c>
      <c r="Q277" s="19">
        <v>363809.82299999997</v>
      </c>
      <c r="R277" s="24">
        <v>6.3599999999999994</v>
      </c>
      <c r="S277" s="9"/>
      <c r="T277" s="9"/>
      <c r="W277" s="19"/>
      <c r="X277" s="19"/>
      <c r="Y277" s="23"/>
    </row>
    <row r="278" spans="1:25">
      <c r="A278" s="20">
        <v>915</v>
      </c>
      <c r="B278" s="21" t="s">
        <v>274</v>
      </c>
      <c r="C278" s="19">
        <v>301455.027</v>
      </c>
      <c r="D278" s="19">
        <v>181449.799</v>
      </c>
      <c r="E278" s="19">
        <v>17038.95</v>
      </c>
      <c r="F278" s="19">
        <v>9035.5630000000001</v>
      </c>
      <c r="G278" s="19">
        <v>313.64999999999998</v>
      </c>
      <c r="H278" s="19">
        <v>14599.707999999984</v>
      </c>
      <c r="I278" s="19">
        <v>30465.088</v>
      </c>
      <c r="J278" s="19">
        <v>5292.2330000000002</v>
      </c>
      <c r="K278" s="19">
        <v>9982.6689999999999</v>
      </c>
      <c r="L278" s="19">
        <v>43466.271000000001</v>
      </c>
      <c r="M278" s="19">
        <v>19074.913</v>
      </c>
      <c r="N278" s="19">
        <v>18640.668000000001</v>
      </c>
      <c r="O278" s="19">
        <v>441.70800000000963</v>
      </c>
      <c r="P278" s="19">
        <v>319.11399999999998</v>
      </c>
      <c r="Q278" s="19">
        <v>32668.556</v>
      </c>
      <c r="R278" s="24">
        <v>8.36</v>
      </c>
      <c r="S278" s="9"/>
      <c r="T278" s="9"/>
      <c r="W278" s="19"/>
      <c r="X278" s="19"/>
      <c r="Y278" s="23"/>
    </row>
    <row r="279" spans="1:25">
      <c r="A279" s="20">
        <v>918</v>
      </c>
      <c r="B279" s="21" t="s">
        <v>275</v>
      </c>
      <c r="C279" s="19">
        <v>32241.120999999999</v>
      </c>
      <c r="D279" s="19">
        <v>17176.7</v>
      </c>
      <c r="E279" s="19">
        <v>1111.6559999999999</v>
      </c>
      <c r="F279" s="19">
        <v>1048.4549999999999</v>
      </c>
      <c r="G279" s="19">
        <v>1136.1300000000001</v>
      </c>
      <c r="H279" s="19">
        <v>2715.3329999999969</v>
      </c>
      <c r="I279" s="19">
        <v>3186.3580000000002</v>
      </c>
      <c r="J279" s="19">
        <v>1941.415</v>
      </c>
      <c r="K279" s="19">
        <v>1242.3219999999999</v>
      </c>
      <c r="L279" s="19">
        <v>4574.027</v>
      </c>
      <c r="M279" s="19">
        <v>2698.6</v>
      </c>
      <c r="N279" s="19">
        <v>2353.1819999999998</v>
      </c>
      <c r="O279" s="19">
        <v>98.677000000001044</v>
      </c>
      <c r="P279" s="19">
        <v>70.340999999999994</v>
      </c>
      <c r="Q279" s="19">
        <v>3676.9340000000002</v>
      </c>
      <c r="R279" s="24">
        <v>9.61</v>
      </c>
      <c r="S279" s="9"/>
      <c r="T279" s="9"/>
      <c r="W279" s="19"/>
      <c r="X279" s="19"/>
      <c r="Y279" s="23"/>
    </row>
    <row r="280" spans="1:25">
      <c r="A280" s="20">
        <v>921</v>
      </c>
      <c r="B280" s="21" t="s">
        <v>276</v>
      </c>
      <c r="C280" s="19">
        <v>19137.775000000001</v>
      </c>
      <c r="D280" s="19">
        <v>18420.075000000001</v>
      </c>
      <c r="E280" s="19">
        <v>989.35500000000002</v>
      </c>
      <c r="F280" s="19">
        <v>887.42899999999997</v>
      </c>
      <c r="G280" s="19">
        <v>777.61900000000003</v>
      </c>
      <c r="H280" s="19">
        <v>2379.5569999999952</v>
      </c>
      <c r="I280" s="19">
        <v>1980.7539999999999</v>
      </c>
      <c r="J280" s="19">
        <v>958.78700000000003</v>
      </c>
      <c r="K280" s="19">
        <v>921.39599999999996</v>
      </c>
      <c r="L280" s="19">
        <v>6238.64</v>
      </c>
      <c r="M280" s="19">
        <v>1725.085</v>
      </c>
      <c r="N280" s="19">
        <v>2566.3180000000002</v>
      </c>
      <c r="O280" s="19">
        <v>49.880999999998494</v>
      </c>
      <c r="P280" s="19">
        <v>41.344999999999999</v>
      </c>
      <c r="Q280" s="19">
        <v>2507.8739999999998</v>
      </c>
      <c r="R280" s="24">
        <v>9.11</v>
      </c>
      <c r="S280" s="9"/>
      <c r="T280" s="9"/>
      <c r="W280" s="19"/>
      <c r="X280" s="19"/>
      <c r="Y280" s="23"/>
    </row>
    <row r="281" spans="1:25">
      <c r="A281" s="20">
        <v>922</v>
      </c>
      <c r="B281" s="21" t="s">
        <v>277</v>
      </c>
      <c r="C281" s="19">
        <v>94008.089000000007</v>
      </c>
      <c r="D281" s="19">
        <v>22838.258000000002</v>
      </c>
      <c r="E281" s="19">
        <v>2190.471</v>
      </c>
      <c r="F281" s="19">
        <v>2801.027</v>
      </c>
      <c r="G281" s="19">
        <v>1028.0160000000001</v>
      </c>
      <c r="H281" s="19">
        <v>5612.4199999999946</v>
      </c>
      <c r="I281" s="19">
        <v>9347.9959999999992</v>
      </c>
      <c r="J281" s="19">
        <v>3916.1030000000001</v>
      </c>
      <c r="K281" s="19">
        <v>2965.43</v>
      </c>
      <c r="L281" s="19">
        <v>5811.4189999999999</v>
      </c>
      <c r="M281" s="19">
        <v>4980.3280000000004</v>
      </c>
      <c r="N281" s="19">
        <v>3170.7919999999999</v>
      </c>
      <c r="O281" s="19">
        <v>83.30600000000095</v>
      </c>
      <c r="P281" s="19">
        <v>91.986999999999995</v>
      </c>
      <c r="Q281" s="19">
        <v>9046.4230000000007</v>
      </c>
      <c r="R281" s="24">
        <v>9.36</v>
      </c>
      <c r="S281" s="9"/>
      <c r="T281" s="9"/>
      <c r="W281" s="19"/>
      <c r="X281" s="19"/>
      <c r="Y281" s="23"/>
    </row>
    <row r="282" spans="1:25">
      <c r="A282" s="20">
        <v>924</v>
      </c>
      <c r="B282" s="21" t="s">
        <v>278</v>
      </c>
      <c r="C282" s="19">
        <v>37931.311000000002</v>
      </c>
      <c r="D282" s="19">
        <v>21793.644</v>
      </c>
      <c r="E282" s="19">
        <v>1289.0830000000001</v>
      </c>
      <c r="F282" s="19">
        <v>1074.6120000000001</v>
      </c>
      <c r="G282" s="19">
        <v>1936.5409999999999</v>
      </c>
      <c r="H282" s="19">
        <v>4600.9350000000013</v>
      </c>
      <c r="I282" s="19">
        <v>3761.5479999999998</v>
      </c>
      <c r="J282" s="19">
        <v>1680.499</v>
      </c>
      <c r="K282" s="19">
        <v>1388.8779999999999</v>
      </c>
      <c r="L282" s="19">
        <v>7039.3339999999998</v>
      </c>
      <c r="M282" s="19">
        <v>3353.355</v>
      </c>
      <c r="N282" s="19">
        <v>3235.9050000000002</v>
      </c>
      <c r="O282" s="19">
        <v>77.686999999998989</v>
      </c>
      <c r="P282" s="19">
        <v>80.091999999999999</v>
      </c>
      <c r="Q282" s="19">
        <v>4632.0119999999997</v>
      </c>
      <c r="R282" s="24">
        <v>9.86</v>
      </c>
      <c r="S282" s="9"/>
      <c r="T282" s="9"/>
      <c r="W282" s="19"/>
      <c r="X282" s="19"/>
      <c r="Y282" s="23"/>
    </row>
    <row r="283" spans="1:25">
      <c r="A283" s="20">
        <v>925</v>
      </c>
      <c r="B283" s="21" t="s">
        <v>279</v>
      </c>
      <c r="C283" s="19">
        <v>49065.235000000001</v>
      </c>
      <c r="D283" s="19">
        <v>22943.151999999998</v>
      </c>
      <c r="E283" s="19">
        <v>1690.5540000000001</v>
      </c>
      <c r="F283" s="19">
        <v>1683.7829999999999</v>
      </c>
      <c r="G283" s="19">
        <v>3485.1080000000002</v>
      </c>
      <c r="H283" s="19">
        <v>3864.0550000000039</v>
      </c>
      <c r="I283" s="19">
        <v>5050.8710000000001</v>
      </c>
      <c r="J283" s="19">
        <v>1557.7560000000001</v>
      </c>
      <c r="K283" s="19">
        <v>1832.925</v>
      </c>
      <c r="L283" s="19">
        <v>7418.49</v>
      </c>
      <c r="M283" s="19">
        <v>4009.163</v>
      </c>
      <c r="N283" s="19">
        <v>3453.6469999999999</v>
      </c>
      <c r="O283" s="19">
        <v>71.335999999998876</v>
      </c>
      <c r="P283" s="19">
        <v>72.432000000000002</v>
      </c>
      <c r="Q283" s="19">
        <v>4850.5590000000002</v>
      </c>
      <c r="R283" s="24">
        <v>8.36</v>
      </c>
      <c r="S283" s="9"/>
      <c r="T283" s="9"/>
      <c r="W283" s="19"/>
      <c r="X283" s="19"/>
      <c r="Y283" s="23"/>
    </row>
    <row r="284" spans="1:25">
      <c r="A284" s="20">
        <v>927</v>
      </c>
      <c r="B284" s="21" t="s">
        <v>280</v>
      </c>
      <c r="C284" s="19">
        <v>640338.18099999998</v>
      </c>
      <c r="D284" s="19">
        <v>187685.128</v>
      </c>
      <c r="E284" s="19">
        <v>15854.045</v>
      </c>
      <c r="F284" s="19">
        <v>13448.414000000001</v>
      </c>
      <c r="G284" s="19">
        <v>1840.222</v>
      </c>
      <c r="H284" s="19">
        <v>33136.601999999963</v>
      </c>
      <c r="I284" s="19">
        <v>62024.383999999998</v>
      </c>
      <c r="J284" s="19">
        <v>26115.215</v>
      </c>
      <c r="K284" s="19">
        <v>18333.153999999999</v>
      </c>
      <c r="L284" s="19">
        <v>34011.078999999998</v>
      </c>
      <c r="M284" s="19">
        <v>32021.436000000002</v>
      </c>
      <c r="N284" s="19">
        <v>19348.845000000001</v>
      </c>
      <c r="O284" s="19">
        <v>784.81800000001385</v>
      </c>
      <c r="P284" s="19">
        <v>579.15</v>
      </c>
      <c r="Q284" s="19">
        <v>54202.856</v>
      </c>
      <c r="R284" s="24">
        <v>7.8599999999999994</v>
      </c>
      <c r="S284" s="9"/>
      <c r="T284" s="9"/>
      <c r="W284" s="19"/>
      <c r="X284" s="19"/>
      <c r="Y284" s="23"/>
    </row>
    <row r="285" spans="1:25">
      <c r="A285" s="20">
        <v>931</v>
      </c>
      <c r="B285" s="21" t="s">
        <v>281</v>
      </c>
      <c r="C285" s="19">
        <v>73356.998000000007</v>
      </c>
      <c r="D285" s="19">
        <v>53275.718000000001</v>
      </c>
      <c r="E285" s="19">
        <v>3573.8409999999999</v>
      </c>
      <c r="F285" s="19">
        <v>2368.9940000000001</v>
      </c>
      <c r="G285" s="19">
        <v>1048.8579999999999</v>
      </c>
      <c r="H285" s="19">
        <v>6408.1789999999801</v>
      </c>
      <c r="I285" s="19">
        <v>7272.1980000000003</v>
      </c>
      <c r="J285" s="19">
        <v>2441.5619999999999</v>
      </c>
      <c r="K285" s="19">
        <v>2790.4940000000001</v>
      </c>
      <c r="L285" s="19">
        <v>16049.245999999999</v>
      </c>
      <c r="M285" s="19">
        <v>6010.9189999999999</v>
      </c>
      <c r="N285" s="19">
        <v>6903.2690000000002</v>
      </c>
      <c r="O285" s="19">
        <v>77.34900000000016</v>
      </c>
      <c r="P285" s="19">
        <v>112.164</v>
      </c>
      <c r="Q285" s="19">
        <v>8032.2280000000001</v>
      </c>
      <c r="R285" s="24">
        <v>8.36</v>
      </c>
      <c r="S285" s="9"/>
      <c r="T285" s="9"/>
      <c r="W285" s="19"/>
      <c r="X285" s="19"/>
      <c r="Y285" s="23"/>
    </row>
    <row r="286" spans="1:25">
      <c r="A286" s="20">
        <v>934</v>
      </c>
      <c r="B286" s="21" t="s">
        <v>282</v>
      </c>
      <c r="C286" s="19">
        <v>37835.845000000001</v>
      </c>
      <c r="D286" s="19">
        <v>21120.894</v>
      </c>
      <c r="E286" s="19">
        <v>1137.0930000000001</v>
      </c>
      <c r="F286" s="19">
        <v>1050.9849999999999</v>
      </c>
      <c r="G286" s="19">
        <v>795.19299999999998</v>
      </c>
      <c r="H286" s="19">
        <v>2745.4620000000004</v>
      </c>
      <c r="I286" s="19">
        <v>3727.739</v>
      </c>
      <c r="J286" s="19">
        <v>1028.7619999999999</v>
      </c>
      <c r="K286" s="19">
        <v>1348.749</v>
      </c>
      <c r="L286" s="19">
        <v>6239.06</v>
      </c>
      <c r="M286" s="19">
        <v>2900.3150000000001</v>
      </c>
      <c r="N286" s="19">
        <v>2710.6129999999998</v>
      </c>
      <c r="O286" s="19">
        <v>79.639000000001943</v>
      </c>
      <c r="P286" s="19">
        <v>54.536000000000001</v>
      </c>
      <c r="Q286" s="19">
        <v>4393.4830000000002</v>
      </c>
      <c r="R286" s="24">
        <v>9.6099999999999959</v>
      </c>
      <c r="S286" s="9"/>
      <c r="T286" s="9"/>
      <c r="W286" s="19"/>
      <c r="X286" s="19"/>
      <c r="Y286" s="23"/>
    </row>
    <row r="287" spans="1:25">
      <c r="A287" s="20">
        <v>935</v>
      </c>
      <c r="B287" s="21" t="s">
        <v>283</v>
      </c>
      <c r="C287" s="19">
        <v>39186.542000000001</v>
      </c>
      <c r="D287" s="19">
        <v>25863.767</v>
      </c>
      <c r="E287" s="19">
        <v>2310.4870000000001</v>
      </c>
      <c r="F287" s="19">
        <v>825.70699999999999</v>
      </c>
      <c r="G287" s="19">
        <v>1404.8589999999999</v>
      </c>
      <c r="H287" s="19">
        <v>2784.2190000000041</v>
      </c>
      <c r="I287" s="19">
        <v>3992.3119999999999</v>
      </c>
      <c r="J287" s="19">
        <v>2232.569</v>
      </c>
      <c r="K287" s="19">
        <v>1547.2760000000001</v>
      </c>
      <c r="L287" s="19">
        <v>7206.3109999999997</v>
      </c>
      <c r="M287" s="19">
        <v>2970.9789999999998</v>
      </c>
      <c r="N287" s="19">
        <v>3194.9929999999999</v>
      </c>
      <c r="O287" s="19">
        <v>56.581000000000131</v>
      </c>
      <c r="P287" s="19">
        <v>58.326000000000001</v>
      </c>
      <c r="Q287" s="19">
        <v>4450.7290000000003</v>
      </c>
      <c r="R287" s="24">
        <v>8.86</v>
      </c>
      <c r="S287" s="9"/>
      <c r="T287" s="9"/>
      <c r="W287" s="19"/>
      <c r="X287" s="19"/>
      <c r="Y287" s="23"/>
    </row>
    <row r="288" spans="1:25">
      <c r="A288" s="20">
        <v>936</v>
      </c>
      <c r="B288" s="21" t="s">
        <v>284</v>
      </c>
      <c r="C288" s="19">
        <v>77705.036999999997</v>
      </c>
      <c r="D288" s="19">
        <v>57758.300999999999</v>
      </c>
      <c r="E288" s="19">
        <v>3154.085</v>
      </c>
      <c r="F288" s="19">
        <v>2445.0369999999998</v>
      </c>
      <c r="G288" s="19">
        <v>2714.5749999999998</v>
      </c>
      <c r="H288" s="19">
        <v>7589.1760000000149</v>
      </c>
      <c r="I288" s="19">
        <v>7802.7139999999999</v>
      </c>
      <c r="J288" s="19">
        <v>2636.4079999999999</v>
      </c>
      <c r="K288" s="19">
        <v>3345.25</v>
      </c>
      <c r="L288" s="19">
        <v>16848.777999999998</v>
      </c>
      <c r="M288" s="19">
        <v>6541.3</v>
      </c>
      <c r="N288" s="19">
        <v>7393.4709999999995</v>
      </c>
      <c r="O288" s="19">
        <v>110.87599999999748</v>
      </c>
      <c r="P288" s="19">
        <v>150.14599999999999</v>
      </c>
      <c r="Q288" s="19">
        <v>8973.0660000000007</v>
      </c>
      <c r="R288" s="24">
        <v>8.61</v>
      </c>
      <c r="S288" s="9"/>
      <c r="T288" s="9"/>
      <c r="W288" s="19"/>
      <c r="X288" s="19"/>
      <c r="Y288" s="23"/>
    </row>
    <row r="289" spans="1:25">
      <c r="A289" s="20">
        <v>946</v>
      </c>
      <c r="B289" s="21" t="s">
        <v>285</v>
      </c>
      <c r="C289" s="19">
        <v>97011.11</v>
      </c>
      <c r="D289" s="19">
        <v>42169.228000000003</v>
      </c>
      <c r="E289" s="19">
        <v>2194.2280000000001</v>
      </c>
      <c r="F289" s="19">
        <v>2545.0079999999998</v>
      </c>
      <c r="G289" s="19">
        <v>5450.7759999999998</v>
      </c>
      <c r="H289" s="19">
        <v>7403.8580000000111</v>
      </c>
      <c r="I289" s="19">
        <v>9502.0139999999992</v>
      </c>
      <c r="J289" s="19">
        <v>4285.0749999999998</v>
      </c>
      <c r="K289" s="19">
        <v>3142.951</v>
      </c>
      <c r="L289" s="19">
        <v>11038.324000000001</v>
      </c>
      <c r="M289" s="19">
        <v>7528.1180000000004</v>
      </c>
      <c r="N289" s="19">
        <v>5783.1940000000004</v>
      </c>
      <c r="O289" s="19">
        <v>207.94900000000143</v>
      </c>
      <c r="P289" s="19">
        <v>164.416</v>
      </c>
      <c r="Q289" s="19">
        <v>9915.4920000000002</v>
      </c>
      <c r="R289" s="24">
        <v>8.860000000000003</v>
      </c>
      <c r="S289" s="9"/>
      <c r="T289" s="9"/>
      <c r="W289" s="19"/>
      <c r="X289" s="19"/>
      <c r="Y289" s="23"/>
    </row>
    <row r="290" spans="1:25">
      <c r="A290" s="20">
        <v>976</v>
      </c>
      <c r="B290" s="21" t="s">
        <v>286</v>
      </c>
      <c r="C290" s="19">
        <v>44109.752</v>
      </c>
      <c r="D290" s="19">
        <v>34195.175000000003</v>
      </c>
      <c r="E290" s="19">
        <v>2821.6790000000001</v>
      </c>
      <c r="F290" s="19">
        <v>1698.193</v>
      </c>
      <c r="G290" s="19">
        <v>1631.558</v>
      </c>
      <c r="H290" s="19">
        <v>9762.4679999999935</v>
      </c>
      <c r="I290" s="19">
        <v>4373.9210000000003</v>
      </c>
      <c r="J290" s="19">
        <v>2008.7429999999999</v>
      </c>
      <c r="K290" s="19">
        <v>1788.3050000000001</v>
      </c>
      <c r="L290" s="19">
        <v>10495.313</v>
      </c>
      <c r="M290" s="19">
        <v>3607.3330000000001</v>
      </c>
      <c r="N290" s="19">
        <v>4278.0360000000001</v>
      </c>
      <c r="O290" s="19">
        <v>62.055000000000291</v>
      </c>
      <c r="P290" s="19">
        <v>62.7</v>
      </c>
      <c r="Q290" s="19">
        <v>4748.76</v>
      </c>
      <c r="R290" s="24">
        <v>7.3599999999999994</v>
      </c>
      <c r="S290" s="9"/>
      <c r="T290" s="9"/>
      <c r="W290" s="19"/>
      <c r="X290" s="19"/>
      <c r="Y290" s="23"/>
    </row>
    <row r="291" spans="1:25">
      <c r="A291" s="20">
        <v>977</v>
      </c>
      <c r="B291" s="21" t="s">
        <v>287</v>
      </c>
      <c r="C291" s="19">
        <v>245994.83600000001</v>
      </c>
      <c r="D291" s="19">
        <v>92805.652000000002</v>
      </c>
      <c r="E291" s="19">
        <v>8126.8019999999997</v>
      </c>
      <c r="F291" s="19">
        <v>8695.6980000000003</v>
      </c>
      <c r="G291" s="19">
        <v>2174.922</v>
      </c>
      <c r="H291" s="19">
        <v>15498.80899999997</v>
      </c>
      <c r="I291" s="19">
        <v>24388.883000000002</v>
      </c>
      <c r="J291" s="19">
        <v>5878.7489999999998</v>
      </c>
      <c r="K291" s="19">
        <v>8493.75</v>
      </c>
      <c r="L291" s="19">
        <v>23159.362000000001</v>
      </c>
      <c r="M291" s="19">
        <v>17361.03</v>
      </c>
      <c r="N291" s="19">
        <v>12130.291999999999</v>
      </c>
      <c r="O291" s="19">
        <v>441.30700000000979</v>
      </c>
      <c r="P291" s="19">
        <v>346.56099999999998</v>
      </c>
      <c r="Q291" s="19">
        <v>28616.573</v>
      </c>
      <c r="R291" s="24">
        <v>10.36</v>
      </c>
      <c r="S291" s="9"/>
      <c r="T291" s="9"/>
      <c r="W291" s="19"/>
      <c r="X291" s="19"/>
      <c r="Y291" s="23"/>
    </row>
    <row r="292" spans="1:25">
      <c r="A292" s="20">
        <v>980</v>
      </c>
      <c r="B292" s="21" t="s">
        <v>288</v>
      </c>
      <c r="C292" s="19">
        <v>680295.76500000001</v>
      </c>
      <c r="D292" s="19">
        <v>189458.88</v>
      </c>
      <c r="E292" s="19">
        <v>16874.328000000001</v>
      </c>
      <c r="F292" s="19">
        <v>17996.093000000001</v>
      </c>
      <c r="G292" s="19">
        <v>1710.577</v>
      </c>
      <c r="H292" s="19">
        <v>34099.324999999975</v>
      </c>
      <c r="I292" s="19">
        <v>66316.812000000005</v>
      </c>
      <c r="J292" s="19">
        <v>14721.468999999999</v>
      </c>
      <c r="K292" s="19">
        <v>20586.456999999999</v>
      </c>
      <c r="L292" s="19">
        <v>41365.908000000003</v>
      </c>
      <c r="M292" s="19">
        <v>36753.661</v>
      </c>
      <c r="N292" s="19">
        <v>22109.87</v>
      </c>
      <c r="O292" s="19">
        <v>713.71899999999368</v>
      </c>
      <c r="P292" s="19">
        <v>560.21</v>
      </c>
      <c r="Q292" s="19">
        <v>57165.373</v>
      </c>
      <c r="R292" s="24">
        <v>7.8599999999999994</v>
      </c>
      <c r="S292" s="9"/>
      <c r="T292" s="9"/>
      <c r="W292" s="19"/>
      <c r="X292" s="19"/>
      <c r="Y292" s="23"/>
    </row>
    <row r="293" spans="1:25">
      <c r="A293" s="20">
        <v>981</v>
      </c>
      <c r="B293" s="28" t="s">
        <v>289</v>
      </c>
      <c r="C293" s="19">
        <v>32789.870999999999</v>
      </c>
      <c r="D293" s="19">
        <v>16520.707999999999</v>
      </c>
      <c r="E293" s="19">
        <v>1363.056</v>
      </c>
      <c r="F293" s="19">
        <v>983.97799999999995</v>
      </c>
      <c r="G293" s="19">
        <v>1955.297</v>
      </c>
      <c r="H293" s="19">
        <v>2866.727000000004</v>
      </c>
      <c r="I293" s="19">
        <v>3315.248</v>
      </c>
      <c r="J293" s="19">
        <v>1533.7439999999999</v>
      </c>
      <c r="K293" s="19">
        <v>1196.701</v>
      </c>
      <c r="L293" s="19">
        <v>4611.8</v>
      </c>
      <c r="M293" s="19">
        <v>2524.1819999999998</v>
      </c>
      <c r="N293" s="19">
        <v>2245.4279999999999</v>
      </c>
      <c r="O293" s="19">
        <v>83.609000000000378</v>
      </c>
      <c r="P293" s="19">
        <v>56.607999999999997</v>
      </c>
      <c r="Q293" s="19">
        <v>3752.5650000000001</v>
      </c>
      <c r="R293" s="24">
        <v>9.36</v>
      </c>
      <c r="S293" s="9"/>
      <c r="T293" s="9"/>
      <c r="W293" s="19"/>
      <c r="X293" s="19"/>
      <c r="Y293" s="23"/>
    </row>
    <row r="294" spans="1:25">
      <c r="A294" s="20">
        <v>989</v>
      </c>
      <c r="B294" s="21" t="s">
        <v>290</v>
      </c>
      <c r="C294" s="19">
        <v>67836.043000000005</v>
      </c>
      <c r="D294" s="19">
        <v>47967.565000000002</v>
      </c>
      <c r="E294" s="19">
        <v>3618.9369999999999</v>
      </c>
      <c r="F294" s="19">
        <v>2354.23</v>
      </c>
      <c r="G294" s="19">
        <v>879.15800000000002</v>
      </c>
      <c r="H294" s="19">
        <v>5100.7899999999909</v>
      </c>
      <c r="I294" s="19">
        <v>6648.47</v>
      </c>
      <c r="J294" s="19">
        <v>2218.0149999999999</v>
      </c>
      <c r="K294" s="19">
        <v>2716.5790000000002</v>
      </c>
      <c r="L294" s="19">
        <v>12905.733</v>
      </c>
      <c r="M294" s="19">
        <v>5533.9</v>
      </c>
      <c r="N294" s="19">
        <v>5685.0770000000002</v>
      </c>
      <c r="O294" s="19">
        <v>121.0229999999965</v>
      </c>
      <c r="P294" s="19">
        <v>121.661</v>
      </c>
      <c r="Q294" s="19">
        <v>8872.7090000000007</v>
      </c>
      <c r="R294" s="24">
        <v>9.86</v>
      </c>
      <c r="S294" s="9"/>
      <c r="T294" s="9"/>
      <c r="W294" s="19"/>
      <c r="X294" s="19"/>
      <c r="Y294" s="23"/>
    </row>
    <row r="295" spans="1:25">
      <c r="A295" s="20">
        <v>992</v>
      </c>
      <c r="B295" s="28" t="s">
        <v>291</v>
      </c>
      <c r="C295" s="19">
        <v>274346.04100000003</v>
      </c>
      <c r="D295" s="19">
        <v>144071.242</v>
      </c>
      <c r="E295" s="19">
        <v>16508.621999999999</v>
      </c>
      <c r="F295" s="19">
        <v>8637.9089999999997</v>
      </c>
      <c r="G295" s="19">
        <v>1264.739</v>
      </c>
      <c r="H295" s="19">
        <v>13098.179999999984</v>
      </c>
      <c r="I295" s="19">
        <v>27517.487000000001</v>
      </c>
      <c r="J295" s="19">
        <v>8331.3790000000008</v>
      </c>
      <c r="K295" s="19">
        <v>9687.3230000000003</v>
      </c>
      <c r="L295" s="19">
        <v>35616.46</v>
      </c>
      <c r="M295" s="19">
        <v>18116.683000000001</v>
      </c>
      <c r="N295" s="19">
        <v>16427.117999999999</v>
      </c>
      <c r="O295" s="19">
        <v>474.64499999998952</v>
      </c>
      <c r="P295" s="19">
        <v>328.68799999999999</v>
      </c>
      <c r="Q295" s="19">
        <v>29771.142</v>
      </c>
      <c r="R295" s="29">
        <v>8.86</v>
      </c>
      <c r="S295" s="9"/>
      <c r="T295" s="9"/>
      <c r="W295" s="19"/>
      <c r="X295" s="19"/>
      <c r="Y295" s="23"/>
    </row>
    <row r="296" spans="1:25">
      <c r="S296" s="9"/>
      <c r="T296" s="9"/>
      <c r="W296" s="19"/>
    </row>
    <row r="297" spans="1:25">
      <c r="S297" s="9"/>
      <c r="T297" s="9"/>
      <c r="W297" s="19"/>
    </row>
    <row r="298" spans="1:25">
      <c r="S298" s="9"/>
      <c r="T298" s="9"/>
      <c r="W298" s="19"/>
    </row>
    <row r="299" spans="1:25">
      <c r="S299" s="9"/>
      <c r="T299" s="9"/>
      <c r="W299" s="19"/>
    </row>
    <row r="300" spans="1:25">
      <c r="S300" s="9"/>
      <c r="T300" s="9"/>
      <c r="W300" s="19"/>
    </row>
    <row r="301" spans="1:25">
      <c r="W301" s="19"/>
    </row>
    <row r="302" spans="1:25">
      <c r="W302" s="19"/>
    </row>
    <row r="303" spans="1:25">
      <c r="W303" s="19"/>
    </row>
    <row r="304" spans="1:25">
      <c r="W304" s="19"/>
    </row>
    <row r="305" spans="23:23">
      <c r="W305" s="19"/>
    </row>
  </sheetData>
  <sortState xmlns:xlrd2="http://schemas.microsoft.com/office/spreadsheetml/2017/richdata2" ref="A4:S295">
    <sortCondition ref="B4:B29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0 D A A B Q S w M E F A A C A A g A 6 F K L W b q w 7 H y l A A A A 9 Q A A A B I A H A B D b 2 5 m a W c v U G F j a 2 F n Z S 5 4 b W w g o h g A K K A U A A A A A A A A A A A A A A A A A A A A A A A A A A A A h Y / R C o I w G I V f R X b v N p U o 5 H d e B E G Q E A T R 7 Z h T h z r D z e a 7 d d E j 9 Q o Z Z X X X 5 f n O d 3 H O / X q D d G w b 7 y J 7 o z q d o A B T 5 E k t u l z p M k G D L f w V S h n s u a h 5 K b 1 J 1 i Y e T Z 6 g y t p z T I h z D r s I d 3 1 J Q k o D c s p 2 B 1 H J l q O P r P 7 L v t L G c i 0 k Y n B 8 j W E h D q I I L 5 a Y A p k Z Z E p / + 3 C a + 2 x / I K y H x g 6 9 Z I X y N 1 s g c w T y v s A e U E s D B B Q A A g A I A O h S i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o U o t Z x x Y k 9 7 Y A A A D 8 A A A A E w A c A E Z v c m 1 1 b G F z L 1 N l Y 3 R p b 2 4 x L m 0 g o h g A K K A U A A A A A A A A A A A A A A A A A A A A A A A A A A A A d Y 0 7 C o N A F E V 7 w T 0 M k 0 Z B B G 3 F S t I l a R R S i M W o L y j z k / E N K O J u s p N s L A N i u t z m w u F + Z u h w 1 I q U h y e Z 7 / n e P D A D P a m Y F Z Z z n Z K c C E D f I 0 6 3 z 3 v o w Z H r 0 o G I C 2 s M K H x q w 1 u t e R B u 9 Y N J y O m v T J u 9 L r R C l 2 q i Y + N C 7 9 Y i I F q C 6 z p N I 3 V 7 F W s F x J V h a n 5 p I w s t r F T V O s E c H J / R t t G S G c Y h o Z E r T k A Q F t w j c v L 0 5 M r K F s y + h 7 4 3 q n + f 2 R d Q S w E C L Q A U A A I A C A D o U o t Z u r D s f K U A A A D 1 A A A A E g A A A A A A A A A A A A A A A A A A A A A A Q 2 9 u Z m l n L 1 B h Y 2 t h Z 2 U u e G 1 s U E s B A i 0 A F A A C A A g A 6 F K L W Q / K 6 a u k A A A A 6 Q A A A B M A A A A A A A A A A A A A A A A A 8 Q A A A F t D b 2 5 0 Z W 5 0 X 1 R 5 c G V z X S 5 4 b W x Q S w E C L Q A U A A I A C A D o U o t Z x x Y k 9 7 Y A A A D 8 A A A A E w A A A A A A A A A A A A A A A A D i A Q A A R m 9 y b X V s Y X M v U 2 V j d G l v b j E u b V B L B Q Y A A A A A A w A D A M I A A A D l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x C A A A A A A A A M 8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X V s d W t r b z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3 M T B m M m Y z N i 0 2 M j A 0 L T R l N W M t Y W Z l N i 0 z M 2 M 3 Y W E 4 Z W R k Y j g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T a W l y d H l t a W 5 l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i 0 x M V Q w O D o x N z o y N C 4 z M D Y 2 M z k 3 W i I g L z 4 8 R W 5 0 c n k g V H l w Z T 0 i R m l s b E N v b H V t b l R 5 c G V z I i B W Y W x 1 Z T 0 i c 0 J n V T 0 i I C 8 + P E V u d H J 5 I F R 5 c G U 9 I k Z p b G x D b 2 x 1 b W 5 O Y W 1 l c y I g V m F s d W U 9 I n N b J n F 1 b 3 Q 7 U 2 F y Y W t l M S Z x d W 9 0 O y w m c X V v d D t T Y X J h a 2 U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1 b H V r a 2 8 y L 0 F 1 d G 9 S Z W 1 v d m V k Q 2 9 s d W 1 u c z E u e 1 N h c m F r Z T E s M H 0 m c X V v d D s s J n F 1 b 3 Q 7 U 2 V j d G l v b j E v V G F 1 b H V r a 2 8 y L 0 F 1 d G 9 S Z W 1 v d m V k Q 2 9 s d W 1 u c z E u e 1 N h c m F r Z T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1 b H V r a 2 8 y L 0 F 1 d G 9 S Z W 1 v d m V k Q 2 9 s d W 1 u c z E u e 1 N h c m F r Z T E s M H 0 m c X V v d D s s J n F 1 b 3 Q 7 U 2 V j d G l v b j E v V G F 1 b H V r a 2 8 y L 0 F 1 d G 9 S Z W 1 v d m V k Q 2 9 s d W 1 u c z E u e 1 N h c m F r Z T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d W x 1 a 2 t v M i 9 M J U M z J U E 0 a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1 b H V r a 2 8 y L 0 1 1 d X R l d H R 1 J T I w d H l 5 c H B p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s 7 a R m q o f 9 P q G p k l u B i x Q w A A A A A A g A A A A A A A 2 Y A A M A A A A A Q A A A A u m R l U y + Q t N 1 w 8 3 3 G l F s n D A A A A A A E g A A A o A A A A B A A A A D h m 0 N V J 2 f Q f o q 5 a q 0 L U S f P U A A A A D B j + M V T U R I l u n n f U c + H O u C c 9 B 2 O G L R c F h 8 Y n y b F y 0 n L a 4 U j B 3 L I 7 Q M b W q C S S K 0 3 t 0 c V h E Z N H m 9 7 q U 8 W y s 0 g 3 3 R U Z 0 t o 4 R 1 K l + 6 s x Q A c a E 5 Z F A A A A H h T B X Q 2 8 F I 2 S 9 x 9 5 R i o o 2 5 T / 1 1 j < / D a t a M a s h u p > 
</file>

<file path=customXml/itemProps1.xml><?xml version="1.0" encoding="utf-8"?>
<ds:datastoreItem xmlns:ds="http://schemas.openxmlformats.org/officeDocument/2006/customXml" ds:itemID="{72698E1A-EC23-4A5C-AA84-BB7759D362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32</vt:i4>
      </vt:variant>
    </vt:vector>
  </HeadingPairs>
  <TitlesOfParts>
    <vt:vector size="34" baseType="lpstr">
      <vt:lpstr>Kunnallisvero 2023</vt:lpstr>
      <vt:lpstr>Tiedot</vt:lpstr>
      <vt:lpstr>Tiedot!M20ATV</vt:lpstr>
      <vt:lpstr>Tiedot!M20EKM</vt:lpstr>
      <vt:lpstr>Tiedot!M20ELVA</vt:lpstr>
      <vt:lpstr>Tiedot!M20MAT</vt:lpstr>
      <vt:lpstr>Tiedot!M20MTHV</vt:lpstr>
      <vt:lpstr>Tiedot!M20MUUT</vt:lpstr>
      <vt:lpstr>Tiedot!M20PEVA</vt:lpstr>
      <vt:lpstr>Tiedot!M20PVM</vt:lpstr>
      <vt:lpstr>Tiedot!M20TTV</vt:lpstr>
      <vt:lpstr>Tiedot!M21ELA</vt:lpstr>
      <vt:lpstr>Tiedot!M21MAA</vt:lpstr>
      <vt:lpstr>Tiedot!M21PAL</vt:lpstr>
      <vt:lpstr>Tiedot!M21SOE</vt:lpstr>
      <vt:lpstr>Tiedot!M21TTK</vt:lpstr>
      <vt:lpstr>M23ATV</vt:lpstr>
      <vt:lpstr>M23EKM</vt:lpstr>
      <vt:lpstr>M23ELA</vt:lpstr>
      <vt:lpstr>M23ELVA</vt:lpstr>
      <vt:lpstr>M23MAA</vt:lpstr>
      <vt:lpstr>M23MAT</vt:lpstr>
      <vt:lpstr>M23MTHV</vt:lpstr>
      <vt:lpstr>M23MUUT</vt:lpstr>
      <vt:lpstr>M23PAL</vt:lpstr>
      <vt:lpstr>M23PEVA</vt:lpstr>
      <vt:lpstr>M23PVM</vt:lpstr>
      <vt:lpstr>M23SOE</vt:lpstr>
      <vt:lpstr>M23TTK</vt:lpstr>
      <vt:lpstr>M23TTV</vt:lpstr>
      <vt:lpstr>Tiedot!MPKV20</vt:lpstr>
      <vt:lpstr>MPKV23</vt:lpstr>
      <vt:lpstr>TVP_23</vt:lpstr>
      <vt:lpstr>TVP23_</vt:lpstr>
    </vt:vector>
  </TitlesOfParts>
  <Company>KL FCG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Strandberg Benjamin</dc:creator>
  <cp:lastModifiedBy>Strandberg Benjamin</cp:lastModifiedBy>
  <dcterms:created xsi:type="dcterms:W3CDTF">2024-12-11T06:45:49Z</dcterms:created>
  <dcterms:modified xsi:type="dcterms:W3CDTF">2024-12-16T10:13:12Z</dcterms:modified>
</cp:coreProperties>
</file>