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48" documentId="8_{C7A4C81F-22BA-4080-949B-F55E45AB599C}" xr6:coauthVersionLast="47" xr6:coauthVersionMax="47" xr10:uidLastSave="{7F08B526-A9BD-4B75-84AB-4B4955BF91C2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a. Vos-muutos_tiivis_2024-25" sheetId="29" r:id="rId4"/>
    <sheet name="3b. Vos-muutos_laaja2024-25" sheetId="35" r:id="rId5"/>
    <sheet name="4a. TE-tiivis" sheetId="31" r:id="rId6"/>
    <sheet name="4b. TE-laaja" sheetId="34" r:id="rId7"/>
    <sheet name="5. Sote-erät" sheetId="32" r:id="rId8"/>
    <sheet name="6. Kotikuntakorvaukset" sheetId="36" r:id="rId9"/>
    <sheet name="Vos-laskelma, €as" sheetId="13" state="hidden" r:id="rId10"/>
    <sheet name="Pp-vos-erittely" sheetId="9" state="hidden" r:id="rId11"/>
    <sheet name="Siirtolaskelmavertailu" sheetId="10" state="hidden" r:id="rId12"/>
    <sheet name="Siirtolaskelmavertailu2" sheetId="12" state="hidden" r:id="rId13"/>
    <sheet name="VMpp-vos-erittely" sheetId="11" state="hidden" r:id="rId14"/>
    <sheet name="Perushinnat" sheetId="14" state="hidden" r:id="rId15"/>
  </sheets>
  <definedNames>
    <definedName name="_xlnm._FilterDatabase" localSheetId="1" hidden="1">'1. Vos-laskelma'!$A$10:$AL$10</definedName>
    <definedName name="_xlnm._FilterDatabase" localSheetId="2" hidden="1">'2. Vos-laskelma_€as'!$A$10:$AE$10</definedName>
    <definedName name="_xlnm._FilterDatabase" localSheetId="3" hidden="1">'3a. Vos-muutos_tiivis_2024-25'!$A$10:$O$10</definedName>
    <definedName name="_xlnm._FilterDatabase" localSheetId="4" hidden="1">'3b. Vos-muutos_laaja2024-25'!$A$10:$BL$10</definedName>
    <definedName name="_xlnm._FilterDatabase" localSheetId="5" hidden="1">'4a. TE-tiivis'!$A$10:$G$10</definedName>
    <definedName name="_xlnm._FilterDatabase" localSheetId="6" hidden="1">'4b. TE-laaja'!$A$10:$W$10</definedName>
    <definedName name="_xlnm._FilterDatabase" localSheetId="7" hidden="1">'5. Sote-erät'!$A$10:$AQ$10</definedName>
    <definedName name="_xlnm._FilterDatabase" localSheetId="11" hidden="1">Siirtolaskelmavertailu!$A$14:$R$14</definedName>
    <definedName name="_xlnm._FilterDatabase" localSheetId="12" hidden="1">Siirtolaskelmavertailu2!$A$10:$AF$10</definedName>
    <definedName name="_xlnm._FilterDatabase" localSheetId="13" hidden="1">'VMpp-vos-erittely'!$A$10:$Z$10</definedName>
    <definedName name="_xlnm._FilterDatabase" localSheetId="9" hidden="1">'Vos-laskelma, €as'!$A$10:$AC$10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" i="3" l="1"/>
  <c r="D384" i="36" l="1"/>
  <c r="E384" i="36"/>
  <c r="F384" i="36"/>
  <c r="E304" i="36"/>
  <c r="F304" i="36"/>
  <c r="C304" i="36"/>
  <c r="C384" i="36"/>
  <c r="AK167" i="32" l="1"/>
  <c r="AL167" i="32"/>
  <c r="AM167" i="32"/>
  <c r="AN167" i="32"/>
  <c r="AK192" i="32"/>
  <c r="AL192" i="32"/>
  <c r="AM192" i="32"/>
  <c r="AN192" i="32"/>
  <c r="AK193" i="32"/>
  <c r="AL193" i="32"/>
  <c r="AM193" i="32"/>
  <c r="AN193" i="32"/>
  <c r="AK194" i="32"/>
  <c r="AL194" i="32"/>
  <c r="AM194" i="32"/>
  <c r="AN194" i="32"/>
  <c r="AK195" i="32"/>
  <c r="AL195" i="32"/>
  <c r="AM195" i="32"/>
  <c r="AN195" i="32"/>
  <c r="AK196" i="32"/>
  <c r="AL196" i="32"/>
  <c r="AM196" i="32"/>
  <c r="AN196" i="32"/>
  <c r="AK197" i="32"/>
  <c r="AL197" i="32"/>
  <c r="AM197" i="32"/>
  <c r="AN197" i="32"/>
  <c r="AK198" i="32"/>
  <c r="AL198" i="32"/>
  <c r="AM198" i="32"/>
  <c r="AN198" i="32"/>
  <c r="AK199" i="32"/>
  <c r="AL199" i="32"/>
  <c r="AM199" i="32"/>
  <c r="AN199" i="32"/>
  <c r="AK200" i="32"/>
  <c r="AL200" i="32"/>
  <c r="AM200" i="32"/>
  <c r="AN200" i="32"/>
  <c r="AK201" i="32"/>
  <c r="AL201" i="32"/>
  <c r="AM201" i="32"/>
  <c r="AN201" i="32"/>
  <c r="AK202" i="32"/>
  <c r="AL202" i="32"/>
  <c r="AM202" i="32"/>
  <c r="AN202" i="32"/>
  <c r="AK203" i="32"/>
  <c r="AL203" i="32"/>
  <c r="AM203" i="32"/>
  <c r="AN203" i="32"/>
  <c r="AK204" i="32"/>
  <c r="AL204" i="32"/>
  <c r="AM204" i="32"/>
  <c r="AN204" i="32"/>
  <c r="AK205" i="32"/>
  <c r="AL205" i="32"/>
  <c r="AM205" i="32"/>
  <c r="AN205" i="32"/>
  <c r="AK206" i="32"/>
  <c r="AL206" i="32"/>
  <c r="AM206" i="32"/>
  <c r="AN206" i="32"/>
  <c r="AK207" i="32"/>
  <c r="AL207" i="32"/>
  <c r="AM207" i="32"/>
  <c r="AN207" i="32"/>
  <c r="AK208" i="32"/>
  <c r="AL208" i="32"/>
  <c r="AM208" i="32"/>
  <c r="AN208" i="32"/>
  <c r="AK209" i="32"/>
  <c r="AL209" i="32"/>
  <c r="AM209" i="32"/>
  <c r="AN209" i="32"/>
  <c r="AK210" i="32"/>
  <c r="AL210" i="32"/>
  <c r="AM210" i="32"/>
  <c r="AN210" i="32"/>
  <c r="AK211" i="32"/>
  <c r="AL211" i="32"/>
  <c r="AM211" i="32"/>
  <c r="AN211" i="32"/>
  <c r="AK212" i="32"/>
  <c r="AL212" i="32"/>
  <c r="AM212" i="32"/>
  <c r="AN212" i="32"/>
  <c r="AK213" i="32"/>
  <c r="AL213" i="32"/>
  <c r="AM213" i="32"/>
  <c r="AN213" i="32"/>
  <c r="AK214" i="32"/>
  <c r="AL214" i="32"/>
  <c r="AM214" i="32"/>
  <c r="AN214" i="32"/>
  <c r="AK215" i="32"/>
  <c r="AL215" i="32"/>
  <c r="AM215" i="32"/>
  <c r="AN215" i="32"/>
  <c r="AK216" i="32"/>
  <c r="AL216" i="32"/>
  <c r="AM216" i="32"/>
  <c r="AN216" i="32"/>
  <c r="AK217" i="32"/>
  <c r="AL217" i="32"/>
  <c r="AM217" i="32"/>
  <c r="AN217" i="32"/>
  <c r="AK218" i="32"/>
  <c r="AL218" i="32"/>
  <c r="AM218" i="32"/>
  <c r="AN218" i="32"/>
  <c r="AK219" i="32"/>
  <c r="AL219" i="32"/>
  <c r="AM219" i="32"/>
  <c r="AN219" i="32"/>
  <c r="AK220" i="32"/>
  <c r="AL220" i="32"/>
  <c r="AM220" i="32"/>
  <c r="AN220" i="32"/>
  <c r="AK221" i="32"/>
  <c r="AL221" i="32"/>
  <c r="AM221" i="32"/>
  <c r="AN221" i="32"/>
  <c r="AK222" i="32"/>
  <c r="AL222" i="32"/>
  <c r="AM222" i="32"/>
  <c r="AN222" i="32"/>
  <c r="AK223" i="32"/>
  <c r="AL223" i="32"/>
  <c r="AM223" i="32"/>
  <c r="AN223" i="32"/>
  <c r="AK224" i="32"/>
  <c r="AL224" i="32"/>
  <c r="AM224" i="32"/>
  <c r="AN224" i="32"/>
  <c r="AK225" i="32"/>
  <c r="AL225" i="32"/>
  <c r="AM225" i="32"/>
  <c r="AN225" i="32"/>
  <c r="AK226" i="32"/>
  <c r="AL226" i="32"/>
  <c r="AM226" i="32"/>
  <c r="AN226" i="32"/>
  <c r="AK227" i="32"/>
  <c r="AL227" i="32"/>
  <c r="AM227" i="32"/>
  <c r="AN227" i="32"/>
  <c r="AK228" i="32"/>
  <c r="AL228" i="32"/>
  <c r="AM228" i="32"/>
  <c r="AN228" i="32"/>
  <c r="AK229" i="32"/>
  <c r="AL229" i="32"/>
  <c r="AM229" i="32"/>
  <c r="AN229" i="32"/>
  <c r="AK230" i="32"/>
  <c r="AL230" i="32"/>
  <c r="AM230" i="32"/>
  <c r="AN230" i="32"/>
  <c r="AK231" i="32"/>
  <c r="AL231" i="32"/>
  <c r="AM231" i="32"/>
  <c r="AN231" i="32"/>
  <c r="AK232" i="32"/>
  <c r="AL232" i="32"/>
  <c r="AM232" i="32"/>
  <c r="AN232" i="32"/>
  <c r="AK233" i="32"/>
  <c r="AL233" i="32"/>
  <c r="AM233" i="32"/>
  <c r="AN233" i="32"/>
  <c r="AK234" i="32"/>
  <c r="AL234" i="32"/>
  <c r="AM234" i="32"/>
  <c r="AN234" i="32"/>
  <c r="AK235" i="32"/>
  <c r="AL235" i="32"/>
  <c r="AM235" i="32"/>
  <c r="AN235" i="32"/>
  <c r="AK236" i="32"/>
  <c r="AL236" i="32"/>
  <c r="AM236" i="32"/>
  <c r="AN236" i="32"/>
  <c r="AK237" i="32"/>
  <c r="AL237" i="32"/>
  <c r="AM237" i="32"/>
  <c r="AN237" i="32"/>
  <c r="AK238" i="32"/>
  <c r="AL238" i="32"/>
  <c r="AM238" i="32"/>
  <c r="AN238" i="32"/>
  <c r="AK239" i="32"/>
  <c r="AL239" i="32"/>
  <c r="AM239" i="32"/>
  <c r="AN239" i="32"/>
  <c r="AK240" i="32"/>
  <c r="AL240" i="32"/>
  <c r="AM240" i="32"/>
  <c r="AN240" i="32"/>
  <c r="AK241" i="32"/>
  <c r="AL241" i="32"/>
  <c r="AM241" i="32"/>
  <c r="AN241" i="32"/>
  <c r="AK242" i="32"/>
  <c r="AL242" i="32"/>
  <c r="AM242" i="32"/>
  <c r="AN242" i="32"/>
  <c r="AK243" i="32"/>
  <c r="AL243" i="32"/>
  <c r="AM243" i="32"/>
  <c r="AN243" i="32"/>
  <c r="AK244" i="32"/>
  <c r="AL244" i="32"/>
  <c r="AM244" i="32"/>
  <c r="AN244" i="32"/>
  <c r="AK245" i="32"/>
  <c r="AL245" i="32"/>
  <c r="AM245" i="32"/>
  <c r="AN245" i="32"/>
  <c r="AK246" i="32"/>
  <c r="AL246" i="32"/>
  <c r="AM246" i="32"/>
  <c r="AN246" i="32"/>
  <c r="AK247" i="32"/>
  <c r="AL247" i="32"/>
  <c r="AM247" i="32"/>
  <c r="AN247" i="32"/>
  <c r="AK248" i="32"/>
  <c r="AL248" i="32"/>
  <c r="AM248" i="32"/>
  <c r="AN248" i="32"/>
  <c r="AK249" i="32"/>
  <c r="AL249" i="32"/>
  <c r="AM249" i="32"/>
  <c r="AN249" i="32"/>
  <c r="AK250" i="32"/>
  <c r="AL250" i="32"/>
  <c r="AM250" i="32"/>
  <c r="AN250" i="32"/>
  <c r="AK251" i="32"/>
  <c r="AL251" i="32"/>
  <c r="AM251" i="32"/>
  <c r="AN251" i="32"/>
  <c r="AK252" i="32"/>
  <c r="AL252" i="32"/>
  <c r="AM252" i="32"/>
  <c r="AN252" i="32"/>
  <c r="AK253" i="32"/>
  <c r="AL253" i="32"/>
  <c r="AM253" i="32"/>
  <c r="AN253" i="32"/>
  <c r="AK254" i="32"/>
  <c r="AL254" i="32"/>
  <c r="AM254" i="32"/>
  <c r="AN254" i="32"/>
  <c r="AK255" i="32"/>
  <c r="AL255" i="32"/>
  <c r="AM255" i="32"/>
  <c r="AN255" i="32"/>
  <c r="AK256" i="32"/>
  <c r="AL256" i="32"/>
  <c r="AM256" i="32"/>
  <c r="AN256" i="32"/>
  <c r="AK257" i="32"/>
  <c r="AL257" i="32"/>
  <c r="AM257" i="32"/>
  <c r="AN257" i="32"/>
  <c r="AK258" i="32"/>
  <c r="AL258" i="32"/>
  <c r="AM258" i="32"/>
  <c r="AN258" i="32"/>
  <c r="AK259" i="32"/>
  <c r="AL259" i="32"/>
  <c r="AM259" i="32"/>
  <c r="AN259" i="32"/>
  <c r="AK260" i="32"/>
  <c r="AL260" i="32"/>
  <c r="AM260" i="32"/>
  <c r="AN260" i="32"/>
  <c r="AK261" i="32"/>
  <c r="AL261" i="32"/>
  <c r="AM261" i="32"/>
  <c r="AN261" i="32"/>
  <c r="AK262" i="32"/>
  <c r="AL262" i="32"/>
  <c r="AM262" i="32"/>
  <c r="AN262" i="32"/>
  <c r="AK263" i="32"/>
  <c r="AL263" i="32"/>
  <c r="AM263" i="32"/>
  <c r="AN263" i="32"/>
  <c r="AK264" i="32"/>
  <c r="AL264" i="32"/>
  <c r="AM264" i="32"/>
  <c r="AN264" i="32"/>
  <c r="AK265" i="32"/>
  <c r="AL265" i="32"/>
  <c r="AM265" i="32"/>
  <c r="AN265" i="32"/>
  <c r="AK266" i="32"/>
  <c r="AL266" i="32"/>
  <c r="AM266" i="32"/>
  <c r="AN266" i="32"/>
  <c r="AK267" i="32"/>
  <c r="AL267" i="32"/>
  <c r="AM267" i="32"/>
  <c r="AN267" i="32"/>
  <c r="AK268" i="32"/>
  <c r="AL268" i="32"/>
  <c r="AM268" i="32"/>
  <c r="AN268" i="32"/>
  <c r="AK269" i="32"/>
  <c r="AL269" i="32"/>
  <c r="AM269" i="32"/>
  <c r="AN269" i="32"/>
  <c r="AK270" i="32"/>
  <c r="AL270" i="32"/>
  <c r="AM270" i="32"/>
  <c r="AN270" i="32"/>
  <c r="AK271" i="32"/>
  <c r="AL271" i="32"/>
  <c r="AM271" i="32"/>
  <c r="AN271" i="32"/>
  <c r="AK272" i="32"/>
  <c r="AL272" i="32"/>
  <c r="AM272" i="32"/>
  <c r="AN272" i="32"/>
  <c r="AK273" i="32"/>
  <c r="AL273" i="32"/>
  <c r="AM273" i="32"/>
  <c r="AN273" i="32"/>
  <c r="AK274" i="32"/>
  <c r="AL274" i="32"/>
  <c r="AM274" i="32"/>
  <c r="AN274" i="32"/>
  <c r="AK275" i="32"/>
  <c r="AL275" i="32"/>
  <c r="AM275" i="32"/>
  <c r="AN275" i="32"/>
  <c r="AK276" i="32"/>
  <c r="AL276" i="32"/>
  <c r="AM276" i="32"/>
  <c r="AN276" i="32"/>
  <c r="AK277" i="32"/>
  <c r="AL277" i="32"/>
  <c r="AM277" i="32"/>
  <c r="AN277" i="32"/>
  <c r="AK278" i="32"/>
  <c r="AL278" i="32"/>
  <c r="AM278" i="32"/>
  <c r="AN278" i="32"/>
  <c r="AK279" i="32"/>
  <c r="AL279" i="32"/>
  <c r="AM279" i="32"/>
  <c r="AN279" i="32"/>
  <c r="AK280" i="32"/>
  <c r="AL280" i="32"/>
  <c r="AM280" i="32"/>
  <c r="AN280" i="32"/>
  <c r="AK281" i="32"/>
  <c r="AL281" i="32"/>
  <c r="AM281" i="32"/>
  <c r="AN281" i="32"/>
  <c r="AK282" i="32"/>
  <c r="AL282" i="32"/>
  <c r="AM282" i="32"/>
  <c r="AN282" i="32"/>
  <c r="AK283" i="32"/>
  <c r="AL283" i="32"/>
  <c r="AM283" i="32"/>
  <c r="AN283" i="32"/>
  <c r="AK284" i="32"/>
  <c r="AL284" i="32"/>
  <c r="AM284" i="32"/>
  <c r="AN284" i="32"/>
  <c r="AK285" i="32"/>
  <c r="AL285" i="32"/>
  <c r="AM285" i="32"/>
  <c r="AN285" i="32"/>
  <c r="AK286" i="32"/>
  <c r="AL286" i="32"/>
  <c r="AM286" i="32"/>
  <c r="AN286" i="32"/>
  <c r="AK287" i="32"/>
  <c r="AL287" i="32"/>
  <c r="AM287" i="32"/>
  <c r="AN287" i="32"/>
  <c r="AK288" i="32"/>
  <c r="AL288" i="32"/>
  <c r="AM288" i="32"/>
  <c r="AN288" i="32"/>
  <c r="AK289" i="32"/>
  <c r="AL289" i="32"/>
  <c r="AM289" i="32"/>
  <c r="AN289" i="32"/>
  <c r="AK290" i="32"/>
  <c r="AL290" i="32"/>
  <c r="AM290" i="32"/>
  <c r="AN290" i="32"/>
  <c r="AK291" i="32"/>
  <c r="AL291" i="32"/>
  <c r="AM291" i="32"/>
  <c r="AN291" i="32"/>
  <c r="AK292" i="32"/>
  <c r="AL292" i="32"/>
  <c r="AM292" i="32"/>
  <c r="AN292" i="32"/>
  <c r="AK293" i="32"/>
  <c r="AL293" i="32"/>
  <c r="AM293" i="32"/>
  <c r="AN293" i="32"/>
  <c r="AK294" i="32"/>
  <c r="AL294" i="32"/>
  <c r="AM294" i="32"/>
  <c r="AN294" i="32"/>
  <c r="AK295" i="32"/>
  <c r="AL295" i="32"/>
  <c r="AM295" i="32"/>
  <c r="AN295" i="32"/>
  <c r="AK296" i="32"/>
  <c r="AL296" i="32"/>
  <c r="AM296" i="32"/>
  <c r="AN296" i="32"/>
  <c r="AK297" i="32"/>
  <c r="AL297" i="32"/>
  <c r="AM297" i="32"/>
  <c r="AN297" i="32"/>
  <c r="AK298" i="32"/>
  <c r="AL298" i="32"/>
  <c r="AM298" i="32"/>
  <c r="AN298" i="32"/>
  <c r="AK299" i="32"/>
  <c r="AL299" i="32"/>
  <c r="AM299" i="32"/>
  <c r="AN299" i="32"/>
  <c r="AK300" i="32"/>
  <c r="AL300" i="32"/>
  <c r="AM300" i="32"/>
  <c r="AN300" i="32"/>
  <c r="AK301" i="32"/>
  <c r="AL301" i="32"/>
  <c r="AM301" i="32"/>
  <c r="AN301" i="32"/>
  <c r="AK302" i="32"/>
  <c r="AL302" i="32"/>
  <c r="AM302" i="32"/>
  <c r="AN302" i="32"/>
  <c r="AK303" i="32"/>
  <c r="AL303" i="32"/>
  <c r="AM303" i="32"/>
  <c r="AN303" i="32"/>
  <c r="AK191" i="32"/>
  <c r="AL191" i="32"/>
  <c r="AM191" i="32"/>
  <c r="AN191" i="32"/>
  <c r="AL190" i="32"/>
  <c r="AM190" i="32"/>
  <c r="AN190" i="32"/>
  <c r="AO190" i="32"/>
  <c r="AK190" i="32"/>
  <c r="X167" i="32"/>
  <c r="W167" i="32"/>
  <c r="T10" i="32"/>
  <c r="U10" i="32"/>
  <c r="V10" i="32"/>
  <c r="W10" i="32"/>
  <c r="S10" i="32"/>
  <c r="W11" i="32"/>
  <c r="W12" i="32"/>
  <c r="W13" i="32"/>
  <c r="W14" i="32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W38" i="32"/>
  <c r="W39" i="32"/>
  <c r="W40" i="32"/>
  <c r="W41" i="32"/>
  <c r="W42" i="32"/>
  <c r="W43" i="32"/>
  <c r="W44" i="32"/>
  <c r="W45" i="32"/>
  <c r="W46" i="32"/>
  <c r="W47" i="32"/>
  <c r="W48" i="32"/>
  <c r="W49" i="32"/>
  <c r="W50" i="32"/>
  <c r="W51" i="32"/>
  <c r="W52" i="32"/>
  <c r="W53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6" i="32"/>
  <c r="W67" i="32"/>
  <c r="W68" i="32"/>
  <c r="W69" i="32"/>
  <c r="W70" i="32"/>
  <c r="W71" i="32"/>
  <c r="W72" i="32"/>
  <c r="W73" i="32"/>
  <c r="W74" i="32"/>
  <c r="W75" i="32"/>
  <c r="W76" i="32"/>
  <c r="W77" i="32"/>
  <c r="W78" i="32"/>
  <c r="W79" i="32"/>
  <c r="W80" i="32"/>
  <c r="W81" i="32"/>
  <c r="W82" i="32"/>
  <c r="W83" i="32"/>
  <c r="W84" i="32"/>
  <c r="W85" i="32"/>
  <c r="W86" i="32"/>
  <c r="W87" i="32"/>
  <c r="W88" i="32"/>
  <c r="W89" i="32"/>
  <c r="W90" i="32"/>
  <c r="W91" i="32"/>
  <c r="W92" i="32"/>
  <c r="W93" i="32"/>
  <c r="W94" i="32"/>
  <c r="W95" i="32"/>
  <c r="W96" i="32"/>
  <c r="W97" i="32"/>
  <c r="W98" i="32"/>
  <c r="W99" i="32"/>
  <c r="W100" i="32"/>
  <c r="W101" i="32"/>
  <c r="W102" i="32"/>
  <c r="W103" i="32"/>
  <c r="W104" i="32"/>
  <c r="W105" i="32"/>
  <c r="W106" i="32"/>
  <c r="W107" i="32"/>
  <c r="W108" i="32"/>
  <c r="W109" i="32"/>
  <c r="W110" i="32"/>
  <c r="W111" i="32"/>
  <c r="W112" i="32"/>
  <c r="W113" i="32"/>
  <c r="W114" i="32"/>
  <c r="W115" i="32"/>
  <c r="W116" i="32"/>
  <c r="W117" i="32"/>
  <c r="W118" i="32"/>
  <c r="W119" i="32"/>
  <c r="W120" i="32"/>
  <c r="W121" i="32"/>
  <c r="W122" i="32"/>
  <c r="W123" i="32"/>
  <c r="W124" i="32"/>
  <c r="W125" i="32"/>
  <c r="W126" i="32"/>
  <c r="W127" i="32"/>
  <c r="W128" i="32"/>
  <c r="W129" i="32"/>
  <c r="W130" i="32"/>
  <c r="W131" i="32"/>
  <c r="W132" i="32"/>
  <c r="W133" i="32"/>
  <c r="W134" i="32"/>
  <c r="W135" i="32"/>
  <c r="W136" i="32"/>
  <c r="W137" i="32"/>
  <c r="W138" i="32"/>
  <c r="W139" i="32"/>
  <c r="W140" i="32"/>
  <c r="W141" i="32"/>
  <c r="W142" i="32"/>
  <c r="W143" i="32"/>
  <c r="W144" i="32"/>
  <c r="W145" i="32"/>
  <c r="W146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W159" i="32"/>
  <c r="W160" i="32"/>
  <c r="W161" i="32"/>
  <c r="W162" i="32"/>
  <c r="W163" i="32"/>
  <c r="W164" i="32"/>
  <c r="W165" i="32"/>
  <c r="W166" i="32"/>
  <c r="W168" i="32"/>
  <c r="W169" i="32"/>
  <c r="W170" i="32"/>
  <c r="W171" i="32"/>
  <c r="W172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90" i="32"/>
  <c r="W191" i="32"/>
  <c r="W192" i="32"/>
  <c r="W193" i="32"/>
  <c r="W194" i="32"/>
  <c r="W195" i="32"/>
  <c r="W196" i="32"/>
  <c r="W197" i="32"/>
  <c r="W198" i="32"/>
  <c r="W199" i="32"/>
  <c r="W200" i="32"/>
  <c r="W201" i="32"/>
  <c r="W202" i="32"/>
  <c r="W203" i="32"/>
  <c r="W204" i="32"/>
  <c r="W205" i="32"/>
  <c r="W206" i="32"/>
  <c r="W207" i="32"/>
  <c r="W208" i="32"/>
  <c r="W209" i="32"/>
  <c r="W210" i="32"/>
  <c r="W211" i="32"/>
  <c r="W212" i="32"/>
  <c r="W213" i="32"/>
  <c r="W214" i="32"/>
  <c r="W215" i="32"/>
  <c r="W216" i="32"/>
  <c r="W217" i="32"/>
  <c r="W218" i="32"/>
  <c r="W219" i="32"/>
  <c r="W220" i="32"/>
  <c r="W221" i="32"/>
  <c r="W222" i="32"/>
  <c r="W223" i="32"/>
  <c r="W224" i="32"/>
  <c r="W225" i="32"/>
  <c r="W226" i="32"/>
  <c r="W227" i="32"/>
  <c r="W228" i="32"/>
  <c r="W229" i="32"/>
  <c r="W230" i="32"/>
  <c r="W231" i="32"/>
  <c r="W232" i="32"/>
  <c r="W233" i="32"/>
  <c r="W234" i="32"/>
  <c r="W235" i="32"/>
  <c r="W236" i="32"/>
  <c r="W237" i="32"/>
  <c r="W238" i="32"/>
  <c r="W239" i="32"/>
  <c r="W240" i="32"/>
  <c r="W241" i="32"/>
  <c r="W242" i="32"/>
  <c r="W243" i="32"/>
  <c r="W244" i="32"/>
  <c r="W245" i="32"/>
  <c r="W246" i="32"/>
  <c r="W247" i="32"/>
  <c r="W248" i="32"/>
  <c r="W249" i="32"/>
  <c r="W250" i="32"/>
  <c r="W251" i="32"/>
  <c r="W252" i="32"/>
  <c r="W253" i="32"/>
  <c r="W254" i="32"/>
  <c r="W255" i="32"/>
  <c r="W256" i="32"/>
  <c r="W257" i="32"/>
  <c r="W258" i="32"/>
  <c r="W259" i="32"/>
  <c r="W260" i="32"/>
  <c r="W261" i="32"/>
  <c r="W262" i="32"/>
  <c r="W263" i="32"/>
  <c r="W264" i="32"/>
  <c r="W265" i="32"/>
  <c r="W266" i="32"/>
  <c r="W267" i="32"/>
  <c r="W268" i="32"/>
  <c r="W269" i="32"/>
  <c r="W270" i="32"/>
  <c r="W271" i="32"/>
  <c r="W272" i="32"/>
  <c r="W273" i="32"/>
  <c r="W274" i="32"/>
  <c r="W275" i="32"/>
  <c r="W276" i="32"/>
  <c r="W277" i="32"/>
  <c r="W278" i="32"/>
  <c r="W279" i="32"/>
  <c r="W280" i="32"/>
  <c r="W281" i="32"/>
  <c r="W282" i="32"/>
  <c r="W283" i="32"/>
  <c r="W284" i="32"/>
  <c r="W285" i="32"/>
  <c r="W286" i="32"/>
  <c r="W287" i="32"/>
  <c r="W288" i="32"/>
  <c r="W289" i="32"/>
  <c r="W290" i="32"/>
  <c r="W291" i="32"/>
  <c r="W292" i="32"/>
  <c r="W293" i="32"/>
  <c r="W294" i="32"/>
  <c r="W295" i="32"/>
  <c r="W296" i="32"/>
  <c r="W297" i="32"/>
  <c r="W298" i="32"/>
  <c r="W299" i="32"/>
  <c r="W300" i="32"/>
  <c r="W301" i="32"/>
  <c r="W302" i="32"/>
  <c r="W303" i="32"/>
  <c r="O10" i="32"/>
  <c r="N10" i="32"/>
  <c r="AG10" i="35" l="1"/>
  <c r="AE10" i="35"/>
  <c r="O10" i="35"/>
  <c r="P10" i="35"/>
  <c r="J10" i="35"/>
  <c r="K10" i="35"/>
  <c r="D10" i="29"/>
  <c r="C10" i="29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E167" i="3" l="1"/>
  <c r="D167" i="3" s="1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11" i="3"/>
  <c r="D10" i="31"/>
  <c r="E10" i="3" l="1"/>
  <c r="H12" i="3"/>
  <c r="J12" i="3" s="1"/>
  <c r="L12" i="3" s="1"/>
  <c r="H13" i="3"/>
  <c r="J13" i="3" s="1"/>
  <c r="L13" i="3" s="1"/>
  <c r="H14" i="3"/>
  <c r="J14" i="3" s="1"/>
  <c r="L14" i="3" s="1"/>
  <c r="H15" i="3"/>
  <c r="J15" i="3" s="1"/>
  <c r="L15" i="3" s="1"/>
  <c r="H16" i="3"/>
  <c r="J16" i="3" s="1"/>
  <c r="L16" i="3" s="1"/>
  <c r="H17" i="3"/>
  <c r="J17" i="3" s="1"/>
  <c r="L17" i="3" s="1"/>
  <c r="H18" i="3"/>
  <c r="J18" i="3" s="1"/>
  <c r="L18" i="3" s="1"/>
  <c r="H19" i="3"/>
  <c r="J19" i="3" s="1"/>
  <c r="L19" i="3" s="1"/>
  <c r="H20" i="3"/>
  <c r="J20" i="3" s="1"/>
  <c r="L20" i="3" s="1"/>
  <c r="H21" i="3"/>
  <c r="J21" i="3" s="1"/>
  <c r="L21" i="3" s="1"/>
  <c r="H22" i="3"/>
  <c r="J22" i="3" s="1"/>
  <c r="L22" i="3" s="1"/>
  <c r="H23" i="3"/>
  <c r="J23" i="3" s="1"/>
  <c r="L23" i="3" s="1"/>
  <c r="H24" i="3"/>
  <c r="J24" i="3" s="1"/>
  <c r="L24" i="3" s="1"/>
  <c r="H25" i="3"/>
  <c r="J25" i="3" s="1"/>
  <c r="L25" i="3" s="1"/>
  <c r="H26" i="3"/>
  <c r="J26" i="3" s="1"/>
  <c r="L26" i="3" s="1"/>
  <c r="H27" i="3"/>
  <c r="J27" i="3" s="1"/>
  <c r="L27" i="3" s="1"/>
  <c r="H28" i="3"/>
  <c r="J28" i="3" s="1"/>
  <c r="L28" i="3" s="1"/>
  <c r="H29" i="3"/>
  <c r="J29" i="3" s="1"/>
  <c r="L29" i="3" s="1"/>
  <c r="H30" i="3"/>
  <c r="J30" i="3" s="1"/>
  <c r="L30" i="3" s="1"/>
  <c r="H31" i="3"/>
  <c r="J31" i="3" s="1"/>
  <c r="L31" i="3" s="1"/>
  <c r="H32" i="3"/>
  <c r="J32" i="3" s="1"/>
  <c r="L32" i="3" s="1"/>
  <c r="H33" i="3"/>
  <c r="J33" i="3" s="1"/>
  <c r="L33" i="3" s="1"/>
  <c r="H34" i="3"/>
  <c r="J34" i="3" s="1"/>
  <c r="L34" i="3" s="1"/>
  <c r="H35" i="3"/>
  <c r="J35" i="3" s="1"/>
  <c r="L35" i="3" s="1"/>
  <c r="H36" i="3"/>
  <c r="J36" i="3" s="1"/>
  <c r="L36" i="3" s="1"/>
  <c r="H37" i="3"/>
  <c r="J37" i="3" s="1"/>
  <c r="L37" i="3" s="1"/>
  <c r="H38" i="3"/>
  <c r="J38" i="3" s="1"/>
  <c r="L38" i="3" s="1"/>
  <c r="H39" i="3"/>
  <c r="J39" i="3" s="1"/>
  <c r="L39" i="3" s="1"/>
  <c r="H40" i="3"/>
  <c r="J40" i="3" s="1"/>
  <c r="L40" i="3" s="1"/>
  <c r="H41" i="3"/>
  <c r="J41" i="3" s="1"/>
  <c r="L41" i="3" s="1"/>
  <c r="H42" i="3"/>
  <c r="J42" i="3" s="1"/>
  <c r="L42" i="3" s="1"/>
  <c r="H43" i="3"/>
  <c r="J43" i="3" s="1"/>
  <c r="L43" i="3" s="1"/>
  <c r="H44" i="3"/>
  <c r="J44" i="3" s="1"/>
  <c r="L44" i="3" s="1"/>
  <c r="H45" i="3"/>
  <c r="J45" i="3" s="1"/>
  <c r="L45" i="3" s="1"/>
  <c r="H46" i="3"/>
  <c r="J46" i="3" s="1"/>
  <c r="L46" i="3" s="1"/>
  <c r="H47" i="3"/>
  <c r="J47" i="3" s="1"/>
  <c r="L47" i="3" s="1"/>
  <c r="H48" i="3"/>
  <c r="J48" i="3" s="1"/>
  <c r="L48" i="3" s="1"/>
  <c r="H49" i="3"/>
  <c r="J49" i="3" s="1"/>
  <c r="L49" i="3" s="1"/>
  <c r="H50" i="3"/>
  <c r="J50" i="3" s="1"/>
  <c r="L50" i="3" s="1"/>
  <c r="H51" i="3"/>
  <c r="J51" i="3" s="1"/>
  <c r="L51" i="3" s="1"/>
  <c r="H52" i="3"/>
  <c r="J52" i="3" s="1"/>
  <c r="L52" i="3" s="1"/>
  <c r="H53" i="3"/>
  <c r="J53" i="3" s="1"/>
  <c r="L53" i="3" s="1"/>
  <c r="H54" i="3"/>
  <c r="J54" i="3" s="1"/>
  <c r="L54" i="3" s="1"/>
  <c r="H55" i="3"/>
  <c r="J55" i="3" s="1"/>
  <c r="L55" i="3" s="1"/>
  <c r="H56" i="3"/>
  <c r="J56" i="3" s="1"/>
  <c r="L56" i="3" s="1"/>
  <c r="H57" i="3"/>
  <c r="J57" i="3" s="1"/>
  <c r="L57" i="3" s="1"/>
  <c r="H58" i="3"/>
  <c r="J58" i="3" s="1"/>
  <c r="L58" i="3" s="1"/>
  <c r="H59" i="3"/>
  <c r="J59" i="3" s="1"/>
  <c r="L59" i="3" s="1"/>
  <c r="H60" i="3"/>
  <c r="J60" i="3" s="1"/>
  <c r="L60" i="3" s="1"/>
  <c r="H61" i="3"/>
  <c r="J61" i="3" s="1"/>
  <c r="L61" i="3" s="1"/>
  <c r="H62" i="3"/>
  <c r="J62" i="3" s="1"/>
  <c r="L62" i="3" s="1"/>
  <c r="H63" i="3"/>
  <c r="J63" i="3" s="1"/>
  <c r="L63" i="3" s="1"/>
  <c r="H64" i="3"/>
  <c r="J64" i="3" s="1"/>
  <c r="L64" i="3" s="1"/>
  <c r="H65" i="3"/>
  <c r="J65" i="3" s="1"/>
  <c r="L65" i="3" s="1"/>
  <c r="H66" i="3"/>
  <c r="J66" i="3" s="1"/>
  <c r="L66" i="3" s="1"/>
  <c r="H67" i="3"/>
  <c r="J67" i="3" s="1"/>
  <c r="L67" i="3" s="1"/>
  <c r="H68" i="3"/>
  <c r="J68" i="3" s="1"/>
  <c r="L68" i="3" s="1"/>
  <c r="H69" i="3"/>
  <c r="J69" i="3" s="1"/>
  <c r="L69" i="3" s="1"/>
  <c r="H70" i="3"/>
  <c r="J70" i="3" s="1"/>
  <c r="L70" i="3" s="1"/>
  <c r="H71" i="3"/>
  <c r="J71" i="3" s="1"/>
  <c r="L71" i="3" s="1"/>
  <c r="H72" i="3"/>
  <c r="J72" i="3" s="1"/>
  <c r="L72" i="3" s="1"/>
  <c r="H73" i="3"/>
  <c r="J73" i="3" s="1"/>
  <c r="L73" i="3" s="1"/>
  <c r="H74" i="3"/>
  <c r="J74" i="3" s="1"/>
  <c r="L74" i="3" s="1"/>
  <c r="H75" i="3"/>
  <c r="J75" i="3" s="1"/>
  <c r="L75" i="3" s="1"/>
  <c r="H76" i="3"/>
  <c r="J76" i="3" s="1"/>
  <c r="L76" i="3" s="1"/>
  <c r="H77" i="3"/>
  <c r="J77" i="3" s="1"/>
  <c r="L77" i="3" s="1"/>
  <c r="H78" i="3"/>
  <c r="J78" i="3" s="1"/>
  <c r="L78" i="3" s="1"/>
  <c r="H79" i="3"/>
  <c r="J79" i="3" s="1"/>
  <c r="L79" i="3" s="1"/>
  <c r="H80" i="3"/>
  <c r="J80" i="3" s="1"/>
  <c r="L80" i="3" s="1"/>
  <c r="H81" i="3"/>
  <c r="J81" i="3" s="1"/>
  <c r="L81" i="3" s="1"/>
  <c r="H82" i="3"/>
  <c r="J82" i="3" s="1"/>
  <c r="L82" i="3" s="1"/>
  <c r="H83" i="3"/>
  <c r="J83" i="3" s="1"/>
  <c r="L83" i="3" s="1"/>
  <c r="H84" i="3"/>
  <c r="J84" i="3" s="1"/>
  <c r="L84" i="3" s="1"/>
  <c r="H85" i="3"/>
  <c r="J85" i="3" s="1"/>
  <c r="L85" i="3" s="1"/>
  <c r="H86" i="3"/>
  <c r="J86" i="3" s="1"/>
  <c r="L86" i="3" s="1"/>
  <c r="H87" i="3"/>
  <c r="J87" i="3" s="1"/>
  <c r="L87" i="3" s="1"/>
  <c r="H88" i="3"/>
  <c r="J88" i="3" s="1"/>
  <c r="L88" i="3" s="1"/>
  <c r="H89" i="3"/>
  <c r="J89" i="3" s="1"/>
  <c r="L89" i="3" s="1"/>
  <c r="H90" i="3"/>
  <c r="J90" i="3" s="1"/>
  <c r="L90" i="3" s="1"/>
  <c r="H91" i="3"/>
  <c r="J91" i="3" s="1"/>
  <c r="L91" i="3" s="1"/>
  <c r="H92" i="3"/>
  <c r="J92" i="3" s="1"/>
  <c r="L92" i="3" s="1"/>
  <c r="H93" i="3"/>
  <c r="J93" i="3" s="1"/>
  <c r="L93" i="3" s="1"/>
  <c r="H94" i="3"/>
  <c r="J94" i="3" s="1"/>
  <c r="L94" i="3" s="1"/>
  <c r="H95" i="3"/>
  <c r="J95" i="3" s="1"/>
  <c r="L95" i="3" s="1"/>
  <c r="H96" i="3"/>
  <c r="J96" i="3" s="1"/>
  <c r="L96" i="3" s="1"/>
  <c r="H97" i="3"/>
  <c r="J97" i="3" s="1"/>
  <c r="L97" i="3" s="1"/>
  <c r="H98" i="3"/>
  <c r="J98" i="3" s="1"/>
  <c r="L98" i="3" s="1"/>
  <c r="H99" i="3"/>
  <c r="J99" i="3" s="1"/>
  <c r="L99" i="3" s="1"/>
  <c r="H100" i="3"/>
  <c r="J100" i="3" s="1"/>
  <c r="L100" i="3" s="1"/>
  <c r="H101" i="3"/>
  <c r="J101" i="3" s="1"/>
  <c r="L101" i="3" s="1"/>
  <c r="H102" i="3"/>
  <c r="J102" i="3" s="1"/>
  <c r="L102" i="3" s="1"/>
  <c r="H103" i="3"/>
  <c r="J103" i="3" s="1"/>
  <c r="L103" i="3" s="1"/>
  <c r="H104" i="3"/>
  <c r="J104" i="3" s="1"/>
  <c r="L104" i="3" s="1"/>
  <c r="H105" i="3"/>
  <c r="J105" i="3" s="1"/>
  <c r="L105" i="3" s="1"/>
  <c r="H106" i="3"/>
  <c r="J106" i="3" s="1"/>
  <c r="L106" i="3" s="1"/>
  <c r="H107" i="3"/>
  <c r="J107" i="3" s="1"/>
  <c r="L107" i="3" s="1"/>
  <c r="H108" i="3"/>
  <c r="J108" i="3" s="1"/>
  <c r="L108" i="3" s="1"/>
  <c r="H109" i="3"/>
  <c r="J109" i="3" s="1"/>
  <c r="L109" i="3" s="1"/>
  <c r="H110" i="3"/>
  <c r="J110" i="3" s="1"/>
  <c r="L110" i="3" s="1"/>
  <c r="H111" i="3"/>
  <c r="J111" i="3" s="1"/>
  <c r="L111" i="3" s="1"/>
  <c r="H112" i="3"/>
  <c r="J112" i="3" s="1"/>
  <c r="L112" i="3" s="1"/>
  <c r="H113" i="3"/>
  <c r="J113" i="3" s="1"/>
  <c r="L113" i="3" s="1"/>
  <c r="H114" i="3"/>
  <c r="J114" i="3" s="1"/>
  <c r="L114" i="3" s="1"/>
  <c r="H115" i="3"/>
  <c r="J115" i="3" s="1"/>
  <c r="L115" i="3" s="1"/>
  <c r="H116" i="3"/>
  <c r="J116" i="3" s="1"/>
  <c r="L116" i="3" s="1"/>
  <c r="H117" i="3"/>
  <c r="J117" i="3" s="1"/>
  <c r="L117" i="3" s="1"/>
  <c r="H118" i="3"/>
  <c r="J118" i="3" s="1"/>
  <c r="L118" i="3" s="1"/>
  <c r="H119" i="3"/>
  <c r="J119" i="3" s="1"/>
  <c r="L119" i="3" s="1"/>
  <c r="H120" i="3"/>
  <c r="J120" i="3" s="1"/>
  <c r="L120" i="3" s="1"/>
  <c r="H121" i="3"/>
  <c r="J121" i="3" s="1"/>
  <c r="L121" i="3" s="1"/>
  <c r="H122" i="3"/>
  <c r="J122" i="3" s="1"/>
  <c r="L122" i="3" s="1"/>
  <c r="H123" i="3"/>
  <c r="J123" i="3" s="1"/>
  <c r="L123" i="3" s="1"/>
  <c r="H124" i="3"/>
  <c r="J124" i="3" s="1"/>
  <c r="L124" i="3" s="1"/>
  <c r="H125" i="3"/>
  <c r="J125" i="3" s="1"/>
  <c r="L125" i="3" s="1"/>
  <c r="H126" i="3"/>
  <c r="J126" i="3" s="1"/>
  <c r="L126" i="3" s="1"/>
  <c r="H127" i="3"/>
  <c r="J127" i="3" s="1"/>
  <c r="L127" i="3" s="1"/>
  <c r="H128" i="3"/>
  <c r="J128" i="3" s="1"/>
  <c r="L128" i="3" s="1"/>
  <c r="H129" i="3"/>
  <c r="J129" i="3" s="1"/>
  <c r="L129" i="3" s="1"/>
  <c r="H130" i="3"/>
  <c r="J130" i="3" s="1"/>
  <c r="L130" i="3" s="1"/>
  <c r="H131" i="3"/>
  <c r="J131" i="3" s="1"/>
  <c r="L131" i="3" s="1"/>
  <c r="H132" i="3"/>
  <c r="J132" i="3" s="1"/>
  <c r="L132" i="3" s="1"/>
  <c r="H133" i="3"/>
  <c r="J133" i="3" s="1"/>
  <c r="L133" i="3" s="1"/>
  <c r="H134" i="3"/>
  <c r="J134" i="3" s="1"/>
  <c r="L134" i="3" s="1"/>
  <c r="H135" i="3"/>
  <c r="J135" i="3" s="1"/>
  <c r="L135" i="3" s="1"/>
  <c r="H136" i="3"/>
  <c r="J136" i="3" s="1"/>
  <c r="L136" i="3" s="1"/>
  <c r="H137" i="3"/>
  <c r="J137" i="3" s="1"/>
  <c r="L137" i="3" s="1"/>
  <c r="H138" i="3"/>
  <c r="J138" i="3" s="1"/>
  <c r="L138" i="3" s="1"/>
  <c r="H139" i="3"/>
  <c r="J139" i="3" s="1"/>
  <c r="L139" i="3" s="1"/>
  <c r="H140" i="3"/>
  <c r="J140" i="3" s="1"/>
  <c r="L140" i="3" s="1"/>
  <c r="H141" i="3"/>
  <c r="J141" i="3" s="1"/>
  <c r="L141" i="3" s="1"/>
  <c r="H142" i="3"/>
  <c r="J142" i="3" s="1"/>
  <c r="L142" i="3" s="1"/>
  <c r="H143" i="3"/>
  <c r="J143" i="3" s="1"/>
  <c r="L143" i="3" s="1"/>
  <c r="H144" i="3"/>
  <c r="J144" i="3" s="1"/>
  <c r="L144" i="3" s="1"/>
  <c r="H145" i="3"/>
  <c r="J145" i="3" s="1"/>
  <c r="L145" i="3" s="1"/>
  <c r="H146" i="3"/>
  <c r="J146" i="3" s="1"/>
  <c r="L146" i="3" s="1"/>
  <c r="H147" i="3"/>
  <c r="J147" i="3" s="1"/>
  <c r="L147" i="3" s="1"/>
  <c r="H148" i="3"/>
  <c r="J148" i="3" s="1"/>
  <c r="L148" i="3" s="1"/>
  <c r="H149" i="3"/>
  <c r="J149" i="3" s="1"/>
  <c r="L149" i="3" s="1"/>
  <c r="H150" i="3"/>
  <c r="J150" i="3" s="1"/>
  <c r="L150" i="3" s="1"/>
  <c r="H151" i="3"/>
  <c r="J151" i="3" s="1"/>
  <c r="L151" i="3" s="1"/>
  <c r="H152" i="3"/>
  <c r="J152" i="3" s="1"/>
  <c r="L152" i="3" s="1"/>
  <c r="H153" i="3"/>
  <c r="J153" i="3" s="1"/>
  <c r="L153" i="3" s="1"/>
  <c r="H154" i="3"/>
  <c r="J154" i="3" s="1"/>
  <c r="L154" i="3" s="1"/>
  <c r="H155" i="3"/>
  <c r="J155" i="3" s="1"/>
  <c r="L155" i="3" s="1"/>
  <c r="H156" i="3"/>
  <c r="J156" i="3" s="1"/>
  <c r="L156" i="3" s="1"/>
  <c r="H157" i="3"/>
  <c r="J157" i="3" s="1"/>
  <c r="L157" i="3" s="1"/>
  <c r="H158" i="3"/>
  <c r="J158" i="3" s="1"/>
  <c r="L158" i="3" s="1"/>
  <c r="H159" i="3"/>
  <c r="J159" i="3" s="1"/>
  <c r="L159" i="3" s="1"/>
  <c r="H160" i="3"/>
  <c r="J160" i="3" s="1"/>
  <c r="L160" i="3" s="1"/>
  <c r="H161" i="3"/>
  <c r="J161" i="3" s="1"/>
  <c r="L161" i="3" s="1"/>
  <c r="H162" i="3"/>
  <c r="J162" i="3" s="1"/>
  <c r="L162" i="3" s="1"/>
  <c r="H163" i="3"/>
  <c r="J163" i="3" s="1"/>
  <c r="L163" i="3" s="1"/>
  <c r="H164" i="3"/>
  <c r="J164" i="3" s="1"/>
  <c r="L164" i="3" s="1"/>
  <c r="H165" i="3"/>
  <c r="J165" i="3" s="1"/>
  <c r="L165" i="3" s="1"/>
  <c r="H166" i="3"/>
  <c r="J166" i="3" s="1"/>
  <c r="L166" i="3" s="1"/>
  <c r="H167" i="3"/>
  <c r="J167" i="3" s="1"/>
  <c r="L167" i="3" s="1"/>
  <c r="H168" i="3"/>
  <c r="J168" i="3" s="1"/>
  <c r="L168" i="3" s="1"/>
  <c r="H169" i="3"/>
  <c r="J169" i="3" s="1"/>
  <c r="L169" i="3" s="1"/>
  <c r="H170" i="3"/>
  <c r="J170" i="3" s="1"/>
  <c r="L170" i="3" s="1"/>
  <c r="H171" i="3"/>
  <c r="J171" i="3" s="1"/>
  <c r="L171" i="3" s="1"/>
  <c r="H172" i="3"/>
  <c r="J172" i="3" s="1"/>
  <c r="L172" i="3" s="1"/>
  <c r="H173" i="3"/>
  <c r="J173" i="3" s="1"/>
  <c r="L173" i="3" s="1"/>
  <c r="H174" i="3"/>
  <c r="J174" i="3" s="1"/>
  <c r="L174" i="3" s="1"/>
  <c r="H175" i="3"/>
  <c r="J175" i="3" s="1"/>
  <c r="L175" i="3" s="1"/>
  <c r="H176" i="3"/>
  <c r="J176" i="3" s="1"/>
  <c r="L176" i="3" s="1"/>
  <c r="H177" i="3"/>
  <c r="J177" i="3" s="1"/>
  <c r="L177" i="3" s="1"/>
  <c r="H178" i="3"/>
  <c r="J178" i="3" s="1"/>
  <c r="L178" i="3" s="1"/>
  <c r="H179" i="3"/>
  <c r="J179" i="3" s="1"/>
  <c r="L179" i="3" s="1"/>
  <c r="H180" i="3"/>
  <c r="J180" i="3" s="1"/>
  <c r="L180" i="3" s="1"/>
  <c r="H181" i="3"/>
  <c r="J181" i="3" s="1"/>
  <c r="L181" i="3" s="1"/>
  <c r="H182" i="3"/>
  <c r="J182" i="3" s="1"/>
  <c r="L182" i="3" s="1"/>
  <c r="H183" i="3"/>
  <c r="J183" i="3" s="1"/>
  <c r="L183" i="3" s="1"/>
  <c r="H184" i="3"/>
  <c r="J184" i="3" s="1"/>
  <c r="L184" i="3" s="1"/>
  <c r="H185" i="3"/>
  <c r="J185" i="3" s="1"/>
  <c r="L185" i="3" s="1"/>
  <c r="H186" i="3"/>
  <c r="J186" i="3" s="1"/>
  <c r="L186" i="3" s="1"/>
  <c r="H187" i="3"/>
  <c r="J187" i="3" s="1"/>
  <c r="L187" i="3" s="1"/>
  <c r="H188" i="3"/>
  <c r="J188" i="3" s="1"/>
  <c r="L188" i="3" s="1"/>
  <c r="H190" i="3"/>
  <c r="J190" i="3" s="1"/>
  <c r="L190" i="3" s="1"/>
  <c r="H191" i="3"/>
  <c r="J191" i="3" s="1"/>
  <c r="L191" i="3" s="1"/>
  <c r="H192" i="3"/>
  <c r="J192" i="3" s="1"/>
  <c r="L192" i="3" s="1"/>
  <c r="H193" i="3"/>
  <c r="J193" i="3" s="1"/>
  <c r="L193" i="3" s="1"/>
  <c r="H194" i="3"/>
  <c r="J194" i="3" s="1"/>
  <c r="L194" i="3" s="1"/>
  <c r="H195" i="3"/>
  <c r="J195" i="3" s="1"/>
  <c r="L195" i="3" s="1"/>
  <c r="H196" i="3"/>
  <c r="J196" i="3" s="1"/>
  <c r="L196" i="3" s="1"/>
  <c r="H197" i="3"/>
  <c r="J197" i="3" s="1"/>
  <c r="L197" i="3" s="1"/>
  <c r="H198" i="3"/>
  <c r="J198" i="3" s="1"/>
  <c r="L198" i="3" s="1"/>
  <c r="H199" i="3"/>
  <c r="J199" i="3" s="1"/>
  <c r="L199" i="3" s="1"/>
  <c r="H200" i="3"/>
  <c r="J200" i="3" s="1"/>
  <c r="L200" i="3" s="1"/>
  <c r="H201" i="3"/>
  <c r="J201" i="3" s="1"/>
  <c r="L201" i="3" s="1"/>
  <c r="H202" i="3"/>
  <c r="J202" i="3" s="1"/>
  <c r="L202" i="3" s="1"/>
  <c r="H203" i="3"/>
  <c r="J203" i="3" s="1"/>
  <c r="L203" i="3" s="1"/>
  <c r="H204" i="3"/>
  <c r="J204" i="3" s="1"/>
  <c r="L204" i="3" s="1"/>
  <c r="H205" i="3"/>
  <c r="J205" i="3" s="1"/>
  <c r="L205" i="3" s="1"/>
  <c r="H206" i="3"/>
  <c r="J206" i="3" s="1"/>
  <c r="L206" i="3" s="1"/>
  <c r="H207" i="3"/>
  <c r="J207" i="3" s="1"/>
  <c r="L207" i="3" s="1"/>
  <c r="H208" i="3"/>
  <c r="J208" i="3" s="1"/>
  <c r="L208" i="3" s="1"/>
  <c r="H209" i="3"/>
  <c r="J209" i="3" s="1"/>
  <c r="L209" i="3" s="1"/>
  <c r="H210" i="3"/>
  <c r="J210" i="3" s="1"/>
  <c r="L210" i="3" s="1"/>
  <c r="H211" i="3"/>
  <c r="J211" i="3" s="1"/>
  <c r="L211" i="3" s="1"/>
  <c r="H212" i="3"/>
  <c r="J212" i="3" s="1"/>
  <c r="L212" i="3" s="1"/>
  <c r="H213" i="3"/>
  <c r="J213" i="3" s="1"/>
  <c r="L213" i="3" s="1"/>
  <c r="H214" i="3"/>
  <c r="J214" i="3" s="1"/>
  <c r="L214" i="3" s="1"/>
  <c r="H215" i="3"/>
  <c r="J215" i="3" s="1"/>
  <c r="L215" i="3" s="1"/>
  <c r="H216" i="3"/>
  <c r="J216" i="3" s="1"/>
  <c r="L216" i="3" s="1"/>
  <c r="H217" i="3"/>
  <c r="J217" i="3" s="1"/>
  <c r="L217" i="3" s="1"/>
  <c r="H218" i="3"/>
  <c r="J218" i="3" s="1"/>
  <c r="L218" i="3" s="1"/>
  <c r="H219" i="3"/>
  <c r="J219" i="3" s="1"/>
  <c r="L219" i="3" s="1"/>
  <c r="H220" i="3"/>
  <c r="J220" i="3" s="1"/>
  <c r="L220" i="3" s="1"/>
  <c r="H221" i="3"/>
  <c r="J221" i="3" s="1"/>
  <c r="L221" i="3" s="1"/>
  <c r="H222" i="3"/>
  <c r="J222" i="3" s="1"/>
  <c r="L222" i="3" s="1"/>
  <c r="H223" i="3"/>
  <c r="J223" i="3" s="1"/>
  <c r="L223" i="3" s="1"/>
  <c r="H224" i="3"/>
  <c r="J224" i="3" s="1"/>
  <c r="L224" i="3" s="1"/>
  <c r="H225" i="3"/>
  <c r="J225" i="3" s="1"/>
  <c r="L225" i="3" s="1"/>
  <c r="H226" i="3"/>
  <c r="J226" i="3" s="1"/>
  <c r="L226" i="3" s="1"/>
  <c r="H227" i="3"/>
  <c r="J227" i="3" s="1"/>
  <c r="L227" i="3" s="1"/>
  <c r="H228" i="3"/>
  <c r="J228" i="3" s="1"/>
  <c r="L228" i="3" s="1"/>
  <c r="H229" i="3"/>
  <c r="J229" i="3" s="1"/>
  <c r="L229" i="3" s="1"/>
  <c r="H230" i="3"/>
  <c r="J230" i="3" s="1"/>
  <c r="L230" i="3" s="1"/>
  <c r="H231" i="3"/>
  <c r="J231" i="3" s="1"/>
  <c r="L231" i="3" s="1"/>
  <c r="H232" i="3"/>
  <c r="J232" i="3" s="1"/>
  <c r="L232" i="3" s="1"/>
  <c r="H233" i="3"/>
  <c r="J233" i="3" s="1"/>
  <c r="L233" i="3" s="1"/>
  <c r="H234" i="3"/>
  <c r="J234" i="3" s="1"/>
  <c r="L234" i="3" s="1"/>
  <c r="H235" i="3"/>
  <c r="J235" i="3" s="1"/>
  <c r="L235" i="3" s="1"/>
  <c r="H236" i="3"/>
  <c r="J236" i="3" s="1"/>
  <c r="L236" i="3" s="1"/>
  <c r="H237" i="3"/>
  <c r="J237" i="3" s="1"/>
  <c r="L237" i="3" s="1"/>
  <c r="H238" i="3"/>
  <c r="J238" i="3" s="1"/>
  <c r="L238" i="3" s="1"/>
  <c r="H239" i="3"/>
  <c r="J239" i="3" s="1"/>
  <c r="L239" i="3" s="1"/>
  <c r="H240" i="3"/>
  <c r="J240" i="3" s="1"/>
  <c r="L240" i="3" s="1"/>
  <c r="H241" i="3"/>
  <c r="J241" i="3" s="1"/>
  <c r="L241" i="3" s="1"/>
  <c r="H242" i="3"/>
  <c r="J242" i="3" s="1"/>
  <c r="L242" i="3" s="1"/>
  <c r="H243" i="3"/>
  <c r="J243" i="3" s="1"/>
  <c r="L243" i="3" s="1"/>
  <c r="H244" i="3"/>
  <c r="J244" i="3" s="1"/>
  <c r="L244" i="3" s="1"/>
  <c r="H245" i="3"/>
  <c r="J245" i="3" s="1"/>
  <c r="L245" i="3" s="1"/>
  <c r="H246" i="3"/>
  <c r="J246" i="3" s="1"/>
  <c r="L246" i="3" s="1"/>
  <c r="H247" i="3"/>
  <c r="J247" i="3" s="1"/>
  <c r="L247" i="3" s="1"/>
  <c r="H248" i="3"/>
  <c r="J248" i="3" s="1"/>
  <c r="L248" i="3" s="1"/>
  <c r="H249" i="3"/>
  <c r="J249" i="3" s="1"/>
  <c r="L249" i="3" s="1"/>
  <c r="H250" i="3"/>
  <c r="J250" i="3" s="1"/>
  <c r="L250" i="3" s="1"/>
  <c r="H251" i="3"/>
  <c r="J251" i="3" s="1"/>
  <c r="L251" i="3" s="1"/>
  <c r="H252" i="3"/>
  <c r="J252" i="3" s="1"/>
  <c r="L252" i="3" s="1"/>
  <c r="H253" i="3"/>
  <c r="J253" i="3" s="1"/>
  <c r="L253" i="3" s="1"/>
  <c r="H254" i="3"/>
  <c r="J254" i="3" s="1"/>
  <c r="L254" i="3" s="1"/>
  <c r="H255" i="3"/>
  <c r="J255" i="3" s="1"/>
  <c r="L255" i="3" s="1"/>
  <c r="H256" i="3"/>
  <c r="J256" i="3" s="1"/>
  <c r="L256" i="3" s="1"/>
  <c r="H257" i="3"/>
  <c r="J257" i="3" s="1"/>
  <c r="L257" i="3" s="1"/>
  <c r="H258" i="3"/>
  <c r="J258" i="3" s="1"/>
  <c r="L258" i="3" s="1"/>
  <c r="H259" i="3"/>
  <c r="J259" i="3" s="1"/>
  <c r="L259" i="3" s="1"/>
  <c r="H260" i="3"/>
  <c r="J260" i="3" s="1"/>
  <c r="L260" i="3" s="1"/>
  <c r="H261" i="3"/>
  <c r="J261" i="3" s="1"/>
  <c r="L261" i="3" s="1"/>
  <c r="H262" i="3"/>
  <c r="J262" i="3" s="1"/>
  <c r="L262" i="3" s="1"/>
  <c r="H263" i="3"/>
  <c r="J263" i="3" s="1"/>
  <c r="L263" i="3" s="1"/>
  <c r="H264" i="3"/>
  <c r="J264" i="3" s="1"/>
  <c r="L264" i="3" s="1"/>
  <c r="H265" i="3"/>
  <c r="J265" i="3" s="1"/>
  <c r="L265" i="3" s="1"/>
  <c r="H266" i="3"/>
  <c r="J266" i="3" s="1"/>
  <c r="L266" i="3" s="1"/>
  <c r="H267" i="3"/>
  <c r="J267" i="3" s="1"/>
  <c r="L267" i="3" s="1"/>
  <c r="H268" i="3"/>
  <c r="J268" i="3" s="1"/>
  <c r="L268" i="3" s="1"/>
  <c r="H269" i="3"/>
  <c r="J269" i="3" s="1"/>
  <c r="L269" i="3" s="1"/>
  <c r="H270" i="3"/>
  <c r="J270" i="3" s="1"/>
  <c r="L270" i="3" s="1"/>
  <c r="H271" i="3"/>
  <c r="J271" i="3" s="1"/>
  <c r="L271" i="3" s="1"/>
  <c r="H272" i="3"/>
  <c r="J272" i="3" s="1"/>
  <c r="L272" i="3" s="1"/>
  <c r="H273" i="3"/>
  <c r="J273" i="3" s="1"/>
  <c r="L273" i="3" s="1"/>
  <c r="H274" i="3"/>
  <c r="J274" i="3" s="1"/>
  <c r="L274" i="3" s="1"/>
  <c r="H275" i="3"/>
  <c r="J275" i="3" s="1"/>
  <c r="L275" i="3" s="1"/>
  <c r="H276" i="3"/>
  <c r="J276" i="3" s="1"/>
  <c r="L276" i="3" s="1"/>
  <c r="H277" i="3"/>
  <c r="J277" i="3" s="1"/>
  <c r="L277" i="3" s="1"/>
  <c r="H278" i="3"/>
  <c r="J278" i="3" s="1"/>
  <c r="L278" i="3" s="1"/>
  <c r="H279" i="3"/>
  <c r="J279" i="3" s="1"/>
  <c r="L279" i="3" s="1"/>
  <c r="H280" i="3"/>
  <c r="J280" i="3" s="1"/>
  <c r="L280" i="3" s="1"/>
  <c r="H281" i="3"/>
  <c r="J281" i="3" s="1"/>
  <c r="L281" i="3" s="1"/>
  <c r="H282" i="3"/>
  <c r="J282" i="3" s="1"/>
  <c r="L282" i="3" s="1"/>
  <c r="H283" i="3"/>
  <c r="J283" i="3" s="1"/>
  <c r="L283" i="3" s="1"/>
  <c r="H284" i="3"/>
  <c r="J284" i="3" s="1"/>
  <c r="L284" i="3" s="1"/>
  <c r="H285" i="3"/>
  <c r="J285" i="3" s="1"/>
  <c r="L285" i="3" s="1"/>
  <c r="H286" i="3"/>
  <c r="J286" i="3" s="1"/>
  <c r="L286" i="3" s="1"/>
  <c r="H287" i="3"/>
  <c r="J287" i="3" s="1"/>
  <c r="L287" i="3" s="1"/>
  <c r="H288" i="3"/>
  <c r="J288" i="3" s="1"/>
  <c r="L288" i="3" s="1"/>
  <c r="H289" i="3"/>
  <c r="J289" i="3" s="1"/>
  <c r="L289" i="3" s="1"/>
  <c r="H290" i="3"/>
  <c r="J290" i="3" s="1"/>
  <c r="L290" i="3" s="1"/>
  <c r="H291" i="3"/>
  <c r="J291" i="3" s="1"/>
  <c r="L291" i="3" s="1"/>
  <c r="H292" i="3"/>
  <c r="J292" i="3" s="1"/>
  <c r="L292" i="3" s="1"/>
  <c r="H293" i="3"/>
  <c r="J293" i="3" s="1"/>
  <c r="L293" i="3" s="1"/>
  <c r="H294" i="3"/>
  <c r="J294" i="3" s="1"/>
  <c r="L294" i="3" s="1"/>
  <c r="H295" i="3"/>
  <c r="J295" i="3" s="1"/>
  <c r="L295" i="3" s="1"/>
  <c r="H296" i="3"/>
  <c r="J296" i="3" s="1"/>
  <c r="L296" i="3" s="1"/>
  <c r="H297" i="3"/>
  <c r="J297" i="3" s="1"/>
  <c r="L297" i="3" s="1"/>
  <c r="H298" i="3"/>
  <c r="J298" i="3" s="1"/>
  <c r="L298" i="3" s="1"/>
  <c r="H299" i="3"/>
  <c r="J299" i="3" s="1"/>
  <c r="L299" i="3" s="1"/>
  <c r="H300" i="3"/>
  <c r="J300" i="3" s="1"/>
  <c r="L300" i="3" s="1"/>
  <c r="H301" i="3"/>
  <c r="J301" i="3" s="1"/>
  <c r="L301" i="3" s="1"/>
  <c r="H302" i="3"/>
  <c r="J302" i="3" s="1"/>
  <c r="L302" i="3" s="1"/>
  <c r="H303" i="3"/>
  <c r="J303" i="3" s="1"/>
  <c r="L303" i="3" s="1"/>
  <c r="H11" i="3"/>
  <c r="J11" i="3" s="1"/>
  <c r="L11" i="3" s="1"/>
  <c r="M10" i="3"/>
  <c r="I10" i="3"/>
  <c r="G10" i="3"/>
  <c r="F10" i="3"/>
  <c r="W10" i="35"/>
  <c r="BF11" i="35"/>
  <c r="BG11" i="35"/>
  <c r="BI11" i="35"/>
  <c r="BF12" i="35"/>
  <c r="BG12" i="35"/>
  <c r="BI12" i="35"/>
  <c r="BF13" i="35"/>
  <c r="BG13" i="35"/>
  <c r="BI13" i="35"/>
  <c r="BF14" i="35"/>
  <c r="BG14" i="35"/>
  <c r="BI14" i="35"/>
  <c r="BF15" i="35"/>
  <c r="BG15" i="35"/>
  <c r="BI15" i="35"/>
  <c r="BF16" i="35"/>
  <c r="BG16" i="35"/>
  <c r="BI16" i="35"/>
  <c r="BF17" i="35"/>
  <c r="BG17" i="35"/>
  <c r="BI17" i="35"/>
  <c r="BF18" i="35"/>
  <c r="BG18" i="35"/>
  <c r="BI18" i="35"/>
  <c r="BF19" i="35"/>
  <c r="BG19" i="35"/>
  <c r="BI19" i="35"/>
  <c r="BF20" i="35"/>
  <c r="BG20" i="35"/>
  <c r="BI20" i="35"/>
  <c r="BF21" i="35"/>
  <c r="BG21" i="35"/>
  <c r="BI21" i="35"/>
  <c r="BF22" i="35"/>
  <c r="BG22" i="35"/>
  <c r="BI22" i="35"/>
  <c r="BF23" i="35"/>
  <c r="BG23" i="35"/>
  <c r="BI23" i="35"/>
  <c r="BF24" i="35"/>
  <c r="BG24" i="35"/>
  <c r="BI24" i="35"/>
  <c r="BF25" i="35"/>
  <c r="BG25" i="35"/>
  <c r="BI25" i="35"/>
  <c r="BF26" i="35"/>
  <c r="BG26" i="35"/>
  <c r="BI26" i="35"/>
  <c r="BF27" i="35"/>
  <c r="BG27" i="35"/>
  <c r="BI27" i="35"/>
  <c r="BF28" i="35"/>
  <c r="BG28" i="35"/>
  <c r="BI28" i="35"/>
  <c r="BF29" i="35"/>
  <c r="BG29" i="35"/>
  <c r="BI29" i="35"/>
  <c r="BF30" i="35"/>
  <c r="BG30" i="35"/>
  <c r="BI30" i="35"/>
  <c r="BF31" i="35"/>
  <c r="BG31" i="35"/>
  <c r="BI31" i="35"/>
  <c r="BF32" i="35"/>
  <c r="BG32" i="35"/>
  <c r="BI32" i="35"/>
  <c r="BF33" i="35"/>
  <c r="BG33" i="35"/>
  <c r="BI33" i="35"/>
  <c r="BF34" i="35"/>
  <c r="BG34" i="35"/>
  <c r="BI34" i="35"/>
  <c r="BF35" i="35"/>
  <c r="BG35" i="35"/>
  <c r="BI35" i="35"/>
  <c r="BF36" i="35"/>
  <c r="BG36" i="35"/>
  <c r="BI36" i="35"/>
  <c r="BF37" i="35"/>
  <c r="BG37" i="35"/>
  <c r="BI37" i="35"/>
  <c r="BF38" i="35"/>
  <c r="BG38" i="35"/>
  <c r="BI38" i="35"/>
  <c r="BF39" i="35"/>
  <c r="BG39" i="35"/>
  <c r="BI39" i="35"/>
  <c r="BF40" i="35"/>
  <c r="BG40" i="35"/>
  <c r="BI40" i="35"/>
  <c r="BF41" i="35"/>
  <c r="BG41" i="35"/>
  <c r="BI41" i="35"/>
  <c r="BF42" i="35"/>
  <c r="BG42" i="35"/>
  <c r="BI42" i="35"/>
  <c r="BF43" i="35"/>
  <c r="BG43" i="35"/>
  <c r="BI43" i="35"/>
  <c r="BF44" i="35"/>
  <c r="BG44" i="35"/>
  <c r="BI44" i="35"/>
  <c r="BF45" i="35"/>
  <c r="BG45" i="35"/>
  <c r="BI45" i="35"/>
  <c r="BF46" i="35"/>
  <c r="BG46" i="35"/>
  <c r="BI46" i="35"/>
  <c r="BF47" i="35"/>
  <c r="BG47" i="35"/>
  <c r="BI47" i="35"/>
  <c r="BF48" i="35"/>
  <c r="BG48" i="35"/>
  <c r="BI48" i="35"/>
  <c r="BF49" i="35"/>
  <c r="BG49" i="35"/>
  <c r="BI49" i="35"/>
  <c r="BF50" i="35"/>
  <c r="BG50" i="35"/>
  <c r="BI50" i="35"/>
  <c r="BF51" i="35"/>
  <c r="BG51" i="35"/>
  <c r="BI51" i="35"/>
  <c r="BF52" i="35"/>
  <c r="BG52" i="35"/>
  <c r="BI52" i="35"/>
  <c r="BF53" i="35"/>
  <c r="BG53" i="35"/>
  <c r="BI53" i="35"/>
  <c r="BF54" i="35"/>
  <c r="BG54" i="35"/>
  <c r="BI54" i="35"/>
  <c r="BF55" i="35"/>
  <c r="BG55" i="35"/>
  <c r="BI55" i="35"/>
  <c r="BF56" i="35"/>
  <c r="BG56" i="35"/>
  <c r="BI56" i="35"/>
  <c r="BF57" i="35"/>
  <c r="BG57" i="35"/>
  <c r="BI57" i="35"/>
  <c r="BF58" i="35"/>
  <c r="BG58" i="35"/>
  <c r="BI58" i="35"/>
  <c r="BF59" i="35"/>
  <c r="BG59" i="35"/>
  <c r="BI59" i="35"/>
  <c r="BF60" i="35"/>
  <c r="BG60" i="35"/>
  <c r="BI60" i="35"/>
  <c r="BF61" i="35"/>
  <c r="BG61" i="35"/>
  <c r="BI61" i="35"/>
  <c r="BF62" i="35"/>
  <c r="BG62" i="35"/>
  <c r="BI62" i="35"/>
  <c r="BF63" i="35"/>
  <c r="BG63" i="35"/>
  <c r="BI63" i="35"/>
  <c r="BF64" i="35"/>
  <c r="BG64" i="35"/>
  <c r="BI64" i="35"/>
  <c r="BF65" i="35"/>
  <c r="BG65" i="35"/>
  <c r="BI65" i="35"/>
  <c r="BF66" i="35"/>
  <c r="BG66" i="35"/>
  <c r="BI66" i="35"/>
  <c r="BF67" i="35"/>
  <c r="BG67" i="35"/>
  <c r="BI67" i="35"/>
  <c r="BF68" i="35"/>
  <c r="BG68" i="35"/>
  <c r="BI68" i="35"/>
  <c r="BF69" i="35"/>
  <c r="BG69" i="35"/>
  <c r="BI69" i="35"/>
  <c r="BF70" i="35"/>
  <c r="BG70" i="35"/>
  <c r="BI70" i="35"/>
  <c r="BF71" i="35"/>
  <c r="BG71" i="35"/>
  <c r="BI71" i="35"/>
  <c r="BF72" i="35"/>
  <c r="BG72" i="35"/>
  <c r="BI72" i="35"/>
  <c r="BF73" i="35"/>
  <c r="BG73" i="35"/>
  <c r="BI73" i="35"/>
  <c r="BF74" i="35"/>
  <c r="BG74" i="35"/>
  <c r="BI74" i="35"/>
  <c r="BF75" i="35"/>
  <c r="BG75" i="35"/>
  <c r="BI75" i="35"/>
  <c r="BF76" i="35"/>
  <c r="BG76" i="35"/>
  <c r="BI76" i="35"/>
  <c r="BF77" i="35"/>
  <c r="BG77" i="35"/>
  <c r="BI77" i="35"/>
  <c r="BF78" i="35"/>
  <c r="BG78" i="35"/>
  <c r="BI78" i="35"/>
  <c r="BF79" i="35"/>
  <c r="BG79" i="35"/>
  <c r="BI79" i="35"/>
  <c r="BF80" i="35"/>
  <c r="BG80" i="35"/>
  <c r="BI80" i="35"/>
  <c r="BF81" i="35"/>
  <c r="BG81" i="35"/>
  <c r="BI81" i="35"/>
  <c r="BF82" i="35"/>
  <c r="BG82" i="35"/>
  <c r="BI82" i="35"/>
  <c r="BF83" i="35"/>
  <c r="BG83" i="35"/>
  <c r="BI83" i="35"/>
  <c r="BF84" i="35"/>
  <c r="BG84" i="35"/>
  <c r="BI84" i="35"/>
  <c r="BF85" i="35"/>
  <c r="BG85" i="35"/>
  <c r="BI85" i="35"/>
  <c r="BF86" i="35"/>
  <c r="BG86" i="35"/>
  <c r="BI86" i="35"/>
  <c r="BF87" i="35"/>
  <c r="BG87" i="35"/>
  <c r="BI87" i="35"/>
  <c r="BF88" i="35"/>
  <c r="BG88" i="35"/>
  <c r="BI88" i="35"/>
  <c r="BF89" i="35"/>
  <c r="BG89" i="35"/>
  <c r="BI89" i="35"/>
  <c r="BF90" i="35"/>
  <c r="BG90" i="35"/>
  <c r="BI90" i="35"/>
  <c r="BF91" i="35"/>
  <c r="BG91" i="35"/>
  <c r="BI91" i="35"/>
  <c r="BF92" i="35"/>
  <c r="BG92" i="35"/>
  <c r="BI92" i="35"/>
  <c r="BF93" i="35"/>
  <c r="BG93" i="35"/>
  <c r="BI93" i="35"/>
  <c r="BF94" i="35"/>
  <c r="BG94" i="35"/>
  <c r="BI94" i="35"/>
  <c r="BF95" i="35"/>
  <c r="BG95" i="35"/>
  <c r="BI95" i="35"/>
  <c r="BF96" i="35"/>
  <c r="BG96" i="35"/>
  <c r="BI96" i="35"/>
  <c r="BF97" i="35"/>
  <c r="BG97" i="35"/>
  <c r="BI97" i="35"/>
  <c r="BF98" i="35"/>
  <c r="BG98" i="35"/>
  <c r="BI98" i="35"/>
  <c r="BF99" i="35"/>
  <c r="BG99" i="35"/>
  <c r="BI99" i="35"/>
  <c r="BF100" i="35"/>
  <c r="BG100" i="35"/>
  <c r="BI100" i="35"/>
  <c r="BF101" i="35"/>
  <c r="BG101" i="35"/>
  <c r="BI101" i="35"/>
  <c r="BF102" i="35"/>
  <c r="BG102" i="35"/>
  <c r="BI102" i="35"/>
  <c r="BF103" i="35"/>
  <c r="BG103" i="35"/>
  <c r="BI103" i="35"/>
  <c r="BF104" i="35"/>
  <c r="BG104" i="35"/>
  <c r="BI104" i="35"/>
  <c r="BF105" i="35"/>
  <c r="BG105" i="35"/>
  <c r="BI105" i="35"/>
  <c r="BF106" i="35"/>
  <c r="BG106" i="35"/>
  <c r="BI106" i="35"/>
  <c r="BF107" i="35"/>
  <c r="BG107" i="35"/>
  <c r="BI107" i="35"/>
  <c r="BF108" i="35"/>
  <c r="BG108" i="35"/>
  <c r="BI108" i="35"/>
  <c r="BF109" i="35"/>
  <c r="BG109" i="35"/>
  <c r="BI109" i="35"/>
  <c r="BF110" i="35"/>
  <c r="BG110" i="35"/>
  <c r="BI110" i="35"/>
  <c r="BF111" i="35"/>
  <c r="BG111" i="35"/>
  <c r="BI111" i="35"/>
  <c r="BF112" i="35"/>
  <c r="BG112" i="35"/>
  <c r="BI112" i="35"/>
  <c r="BF113" i="35"/>
  <c r="BG113" i="35"/>
  <c r="BI113" i="35"/>
  <c r="BF114" i="35"/>
  <c r="BG114" i="35"/>
  <c r="BI114" i="35"/>
  <c r="BF115" i="35"/>
  <c r="BG115" i="35"/>
  <c r="BI115" i="35"/>
  <c r="BF116" i="35"/>
  <c r="BG116" i="35"/>
  <c r="BI116" i="35"/>
  <c r="BF117" i="35"/>
  <c r="BG117" i="35"/>
  <c r="BI117" i="35"/>
  <c r="BF118" i="35"/>
  <c r="BG118" i="35"/>
  <c r="BI118" i="35"/>
  <c r="BF119" i="35"/>
  <c r="BG119" i="35"/>
  <c r="BI119" i="35"/>
  <c r="BF120" i="35"/>
  <c r="BG120" i="35"/>
  <c r="BI120" i="35"/>
  <c r="BF121" i="35"/>
  <c r="BG121" i="35"/>
  <c r="BI121" i="35"/>
  <c r="BF122" i="35"/>
  <c r="BG122" i="35"/>
  <c r="BI122" i="35"/>
  <c r="BF123" i="35"/>
  <c r="BG123" i="35"/>
  <c r="BI123" i="35"/>
  <c r="BF124" i="35"/>
  <c r="BG124" i="35"/>
  <c r="BI124" i="35"/>
  <c r="BF125" i="35"/>
  <c r="BG125" i="35"/>
  <c r="BI125" i="35"/>
  <c r="BF126" i="35"/>
  <c r="BG126" i="35"/>
  <c r="BI126" i="35"/>
  <c r="BF127" i="35"/>
  <c r="BG127" i="35"/>
  <c r="BI127" i="35"/>
  <c r="BF128" i="35"/>
  <c r="BG128" i="35"/>
  <c r="BI128" i="35"/>
  <c r="BF129" i="35"/>
  <c r="BG129" i="35"/>
  <c r="BI129" i="35"/>
  <c r="BF130" i="35"/>
  <c r="BG130" i="35"/>
  <c r="BI130" i="35"/>
  <c r="BF131" i="35"/>
  <c r="BG131" i="35"/>
  <c r="BI131" i="35"/>
  <c r="BF132" i="35"/>
  <c r="BG132" i="35"/>
  <c r="BI132" i="35"/>
  <c r="BF133" i="35"/>
  <c r="BG133" i="35"/>
  <c r="BI133" i="35"/>
  <c r="BF134" i="35"/>
  <c r="BG134" i="35"/>
  <c r="BI134" i="35"/>
  <c r="BF135" i="35"/>
  <c r="BG135" i="35"/>
  <c r="BI135" i="35"/>
  <c r="BF136" i="35"/>
  <c r="BG136" i="35"/>
  <c r="BI136" i="35"/>
  <c r="BF137" i="35"/>
  <c r="BG137" i="35"/>
  <c r="BI137" i="35"/>
  <c r="BF138" i="35"/>
  <c r="BG138" i="35"/>
  <c r="BI138" i="35"/>
  <c r="BF139" i="35"/>
  <c r="BG139" i="35"/>
  <c r="BI139" i="35"/>
  <c r="BF140" i="35"/>
  <c r="BG140" i="35"/>
  <c r="BI140" i="35"/>
  <c r="BF141" i="35"/>
  <c r="BG141" i="35"/>
  <c r="BI141" i="35"/>
  <c r="BF142" i="35"/>
  <c r="BG142" i="35"/>
  <c r="BI142" i="35"/>
  <c r="BF143" i="35"/>
  <c r="BG143" i="35"/>
  <c r="BI143" i="35"/>
  <c r="BF144" i="35"/>
  <c r="BG144" i="35"/>
  <c r="BI144" i="35"/>
  <c r="BF145" i="35"/>
  <c r="BG145" i="35"/>
  <c r="BI145" i="35"/>
  <c r="BF146" i="35"/>
  <c r="BG146" i="35"/>
  <c r="BI146" i="35"/>
  <c r="BF147" i="35"/>
  <c r="BG147" i="35"/>
  <c r="BI147" i="35"/>
  <c r="BF148" i="35"/>
  <c r="BG148" i="35"/>
  <c r="BI148" i="35"/>
  <c r="BF149" i="35"/>
  <c r="BG149" i="35"/>
  <c r="BI149" i="35"/>
  <c r="BF150" i="35"/>
  <c r="BG150" i="35"/>
  <c r="BI150" i="35"/>
  <c r="BF151" i="35"/>
  <c r="BG151" i="35"/>
  <c r="BI151" i="35"/>
  <c r="BF152" i="35"/>
  <c r="BG152" i="35"/>
  <c r="BI152" i="35"/>
  <c r="BF153" i="35"/>
  <c r="BG153" i="35"/>
  <c r="BI153" i="35"/>
  <c r="BF154" i="35"/>
  <c r="BG154" i="35"/>
  <c r="BI154" i="35"/>
  <c r="BF155" i="35"/>
  <c r="BG155" i="35"/>
  <c r="BI155" i="35"/>
  <c r="BF156" i="35"/>
  <c r="BG156" i="35"/>
  <c r="BI156" i="35"/>
  <c r="BF157" i="35"/>
  <c r="BG157" i="35"/>
  <c r="BI157" i="35"/>
  <c r="BF158" i="35"/>
  <c r="BG158" i="35"/>
  <c r="BI158" i="35"/>
  <c r="BF159" i="35"/>
  <c r="BG159" i="35"/>
  <c r="BI159" i="35"/>
  <c r="BF160" i="35"/>
  <c r="BG160" i="35"/>
  <c r="BI160" i="35"/>
  <c r="BF161" i="35"/>
  <c r="BG161" i="35"/>
  <c r="BI161" i="35"/>
  <c r="BF162" i="35"/>
  <c r="BG162" i="35"/>
  <c r="BI162" i="35"/>
  <c r="BF163" i="35"/>
  <c r="BG163" i="35"/>
  <c r="BI163" i="35"/>
  <c r="BF164" i="35"/>
  <c r="BG164" i="35"/>
  <c r="BI164" i="35"/>
  <c r="BF165" i="35"/>
  <c r="BG165" i="35"/>
  <c r="BI165" i="35"/>
  <c r="BF166" i="35"/>
  <c r="BG166" i="35"/>
  <c r="BI166" i="35"/>
  <c r="BF167" i="35"/>
  <c r="BG167" i="35"/>
  <c r="BI167" i="35"/>
  <c r="BF168" i="35"/>
  <c r="BG168" i="35"/>
  <c r="BI168" i="35"/>
  <c r="BF169" i="35"/>
  <c r="BG169" i="35"/>
  <c r="BI169" i="35"/>
  <c r="BF170" i="35"/>
  <c r="BG170" i="35"/>
  <c r="BI170" i="35"/>
  <c r="BF171" i="35"/>
  <c r="BG171" i="35"/>
  <c r="BI171" i="35"/>
  <c r="BF172" i="35"/>
  <c r="BG172" i="35"/>
  <c r="BI172" i="35"/>
  <c r="BF173" i="35"/>
  <c r="BG173" i="35"/>
  <c r="BI173" i="35"/>
  <c r="BF174" i="35"/>
  <c r="BG174" i="35"/>
  <c r="BI174" i="35"/>
  <c r="BF175" i="35"/>
  <c r="BG175" i="35"/>
  <c r="BI175" i="35"/>
  <c r="BF176" i="35"/>
  <c r="BG176" i="35"/>
  <c r="BI176" i="35"/>
  <c r="BF177" i="35"/>
  <c r="BG177" i="35"/>
  <c r="BI177" i="35"/>
  <c r="BF178" i="35"/>
  <c r="BG178" i="35"/>
  <c r="BI178" i="35"/>
  <c r="BF179" i="35"/>
  <c r="BG179" i="35"/>
  <c r="BI179" i="35"/>
  <c r="BF180" i="35"/>
  <c r="BG180" i="35"/>
  <c r="BI180" i="35"/>
  <c r="BF181" i="35"/>
  <c r="BG181" i="35"/>
  <c r="BI181" i="35"/>
  <c r="BF182" i="35"/>
  <c r="BG182" i="35"/>
  <c r="BI182" i="35"/>
  <c r="BF183" i="35"/>
  <c r="BG183" i="35"/>
  <c r="BI183" i="35"/>
  <c r="BF184" i="35"/>
  <c r="BG184" i="35"/>
  <c r="BI184" i="35"/>
  <c r="BF185" i="35"/>
  <c r="BG185" i="35"/>
  <c r="BI185" i="35"/>
  <c r="BF186" i="35"/>
  <c r="BG186" i="35"/>
  <c r="BI186" i="35"/>
  <c r="BF187" i="35"/>
  <c r="BG187" i="35"/>
  <c r="BI187" i="35"/>
  <c r="BF188" i="35"/>
  <c r="BG188" i="35"/>
  <c r="BI188" i="35"/>
  <c r="BF189" i="35"/>
  <c r="BG189" i="35"/>
  <c r="BI189" i="35"/>
  <c r="BF190" i="35"/>
  <c r="BG190" i="35"/>
  <c r="BI190" i="35"/>
  <c r="BF191" i="35"/>
  <c r="BG191" i="35"/>
  <c r="BI191" i="35"/>
  <c r="BF192" i="35"/>
  <c r="BG192" i="35"/>
  <c r="BI192" i="35"/>
  <c r="BF193" i="35"/>
  <c r="BG193" i="35"/>
  <c r="BI193" i="35"/>
  <c r="BF194" i="35"/>
  <c r="BG194" i="35"/>
  <c r="BI194" i="35"/>
  <c r="BF195" i="35"/>
  <c r="BG195" i="35"/>
  <c r="BI195" i="35"/>
  <c r="BF196" i="35"/>
  <c r="BG196" i="35"/>
  <c r="BI196" i="35"/>
  <c r="BF197" i="35"/>
  <c r="BG197" i="35"/>
  <c r="BI197" i="35"/>
  <c r="BF198" i="35"/>
  <c r="BG198" i="35"/>
  <c r="BI198" i="35"/>
  <c r="BF199" i="35"/>
  <c r="BG199" i="35"/>
  <c r="BI199" i="35"/>
  <c r="BF200" i="35"/>
  <c r="BG200" i="35"/>
  <c r="BI200" i="35"/>
  <c r="BF201" i="35"/>
  <c r="BG201" i="35"/>
  <c r="BI201" i="35"/>
  <c r="BF202" i="35"/>
  <c r="BG202" i="35"/>
  <c r="BI202" i="35"/>
  <c r="BF203" i="35"/>
  <c r="BG203" i="35"/>
  <c r="BI203" i="35"/>
  <c r="BF204" i="35"/>
  <c r="BG204" i="35"/>
  <c r="BI204" i="35"/>
  <c r="BF205" i="35"/>
  <c r="BG205" i="35"/>
  <c r="BI205" i="35"/>
  <c r="BF206" i="35"/>
  <c r="BG206" i="35"/>
  <c r="BI206" i="35"/>
  <c r="BF207" i="35"/>
  <c r="BG207" i="35"/>
  <c r="BI207" i="35"/>
  <c r="BF208" i="35"/>
  <c r="BG208" i="35"/>
  <c r="BI208" i="35"/>
  <c r="BF209" i="35"/>
  <c r="BG209" i="35"/>
  <c r="BI209" i="35"/>
  <c r="BF210" i="35"/>
  <c r="BG210" i="35"/>
  <c r="BI210" i="35"/>
  <c r="BF211" i="35"/>
  <c r="BG211" i="35"/>
  <c r="BI211" i="35"/>
  <c r="BF212" i="35"/>
  <c r="BG212" i="35"/>
  <c r="BI212" i="35"/>
  <c r="BF213" i="35"/>
  <c r="BG213" i="35"/>
  <c r="BI213" i="35"/>
  <c r="BF214" i="35"/>
  <c r="BG214" i="35"/>
  <c r="BI214" i="35"/>
  <c r="BF215" i="35"/>
  <c r="BG215" i="35"/>
  <c r="BI215" i="35"/>
  <c r="BF216" i="35"/>
  <c r="BG216" i="35"/>
  <c r="BI216" i="35"/>
  <c r="BF217" i="35"/>
  <c r="BG217" i="35"/>
  <c r="BI217" i="35"/>
  <c r="BF218" i="35"/>
  <c r="BG218" i="35"/>
  <c r="BI218" i="35"/>
  <c r="BF219" i="35"/>
  <c r="BG219" i="35"/>
  <c r="BI219" i="35"/>
  <c r="BF220" i="35"/>
  <c r="BG220" i="35"/>
  <c r="BI220" i="35"/>
  <c r="BF221" i="35"/>
  <c r="BG221" i="35"/>
  <c r="BI221" i="35"/>
  <c r="BF222" i="35"/>
  <c r="BG222" i="35"/>
  <c r="BI222" i="35"/>
  <c r="BF223" i="35"/>
  <c r="BG223" i="35"/>
  <c r="BI223" i="35"/>
  <c r="BF224" i="35"/>
  <c r="BG224" i="35"/>
  <c r="BI224" i="35"/>
  <c r="BF225" i="35"/>
  <c r="BG225" i="35"/>
  <c r="BI225" i="35"/>
  <c r="BF226" i="35"/>
  <c r="BG226" i="35"/>
  <c r="BI226" i="35"/>
  <c r="BF227" i="35"/>
  <c r="BG227" i="35"/>
  <c r="BI227" i="35"/>
  <c r="BF228" i="35"/>
  <c r="BG228" i="35"/>
  <c r="BI228" i="35"/>
  <c r="BF229" i="35"/>
  <c r="BG229" i="35"/>
  <c r="BI229" i="35"/>
  <c r="BF230" i="35"/>
  <c r="BG230" i="35"/>
  <c r="BI230" i="35"/>
  <c r="BF231" i="35"/>
  <c r="BG231" i="35"/>
  <c r="BI231" i="35"/>
  <c r="BF232" i="35"/>
  <c r="BG232" i="35"/>
  <c r="BI232" i="35"/>
  <c r="BF233" i="35"/>
  <c r="BG233" i="35"/>
  <c r="BI233" i="35"/>
  <c r="BF234" i="35"/>
  <c r="BG234" i="35"/>
  <c r="BI234" i="35"/>
  <c r="BF235" i="35"/>
  <c r="BG235" i="35"/>
  <c r="BI235" i="35"/>
  <c r="BF236" i="35"/>
  <c r="BG236" i="35"/>
  <c r="BI236" i="35"/>
  <c r="BF237" i="35"/>
  <c r="BG237" i="35"/>
  <c r="BI237" i="35"/>
  <c r="BF238" i="35"/>
  <c r="BG238" i="35"/>
  <c r="BI238" i="35"/>
  <c r="BF239" i="35"/>
  <c r="BG239" i="35"/>
  <c r="BI239" i="35"/>
  <c r="BF240" i="35"/>
  <c r="BG240" i="35"/>
  <c r="BI240" i="35"/>
  <c r="BF241" i="35"/>
  <c r="BG241" i="35"/>
  <c r="BI241" i="35"/>
  <c r="BF242" i="35"/>
  <c r="BG242" i="35"/>
  <c r="BI242" i="35"/>
  <c r="BF243" i="35"/>
  <c r="BG243" i="35"/>
  <c r="BI243" i="35"/>
  <c r="BF244" i="35"/>
  <c r="BG244" i="35"/>
  <c r="BI244" i="35"/>
  <c r="BF245" i="35"/>
  <c r="BG245" i="35"/>
  <c r="BI245" i="35"/>
  <c r="BF246" i="35"/>
  <c r="BG246" i="35"/>
  <c r="BI246" i="35"/>
  <c r="BF247" i="35"/>
  <c r="BG247" i="35"/>
  <c r="BI247" i="35"/>
  <c r="BF248" i="35"/>
  <c r="BG248" i="35"/>
  <c r="BI248" i="35"/>
  <c r="BF249" i="35"/>
  <c r="BG249" i="35"/>
  <c r="BI249" i="35"/>
  <c r="BF250" i="35"/>
  <c r="BG250" i="35"/>
  <c r="BI250" i="35"/>
  <c r="BF251" i="35"/>
  <c r="BG251" i="35"/>
  <c r="BI251" i="35"/>
  <c r="BF252" i="35"/>
  <c r="BG252" i="35"/>
  <c r="BI252" i="35"/>
  <c r="BF253" i="35"/>
  <c r="BG253" i="35"/>
  <c r="BI253" i="35"/>
  <c r="BF254" i="35"/>
  <c r="BG254" i="35"/>
  <c r="BI254" i="35"/>
  <c r="BF255" i="35"/>
  <c r="BG255" i="35"/>
  <c r="BI255" i="35"/>
  <c r="BF256" i="35"/>
  <c r="BG256" i="35"/>
  <c r="BI256" i="35"/>
  <c r="BF257" i="35"/>
  <c r="BG257" i="35"/>
  <c r="BI257" i="35"/>
  <c r="BF258" i="35"/>
  <c r="BG258" i="35"/>
  <c r="BI258" i="35"/>
  <c r="BF259" i="35"/>
  <c r="BG259" i="35"/>
  <c r="BI259" i="35"/>
  <c r="BF260" i="35"/>
  <c r="BG260" i="35"/>
  <c r="BI260" i="35"/>
  <c r="BF261" i="35"/>
  <c r="BG261" i="35"/>
  <c r="BI261" i="35"/>
  <c r="BF262" i="35"/>
  <c r="BG262" i="35"/>
  <c r="BI262" i="35"/>
  <c r="BF263" i="35"/>
  <c r="BG263" i="35"/>
  <c r="BI263" i="35"/>
  <c r="BF264" i="35"/>
  <c r="BG264" i="35"/>
  <c r="BI264" i="35"/>
  <c r="BF265" i="35"/>
  <c r="BG265" i="35"/>
  <c r="BI265" i="35"/>
  <c r="BF266" i="35"/>
  <c r="BG266" i="35"/>
  <c r="BI266" i="35"/>
  <c r="BF267" i="35"/>
  <c r="BG267" i="35"/>
  <c r="BI267" i="35"/>
  <c r="BF268" i="35"/>
  <c r="BG268" i="35"/>
  <c r="BI268" i="35"/>
  <c r="BF269" i="35"/>
  <c r="BG269" i="35"/>
  <c r="BI269" i="35"/>
  <c r="BF270" i="35"/>
  <c r="BG270" i="35"/>
  <c r="BI270" i="35"/>
  <c r="BF271" i="35"/>
  <c r="BG271" i="35"/>
  <c r="BI271" i="35"/>
  <c r="BF272" i="35"/>
  <c r="BG272" i="35"/>
  <c r="BI272" i="35"/>
  <c r="BF273" i="35"/>
  <c r="BG273" i="35"/>
  <c r="BI273" i="35"/>
  <c r="BF274" i="35"/>
  <c r="BG274" i="35"/>
  <c r="BI274" i="35"/>
  <c r="BF275" i="35"/>
  <c r="BG275" i="35"/>
  <c r="BI275" i="35"/>
  <c r="BF276" i="35"/>
  <c r="BG276" i="35"/>
  <c r="BI276" i="35"/>
  <c r="BF277" i="35"/>
  <c r="BG277" i="35"/>
  <c r="BI277" i="35"/>
  <c r="BF278" i="35"/>
  <c r="BG278" i="35"/>
  <c r="BI278" i="35"/>
  <c r="BF279" i="35"/>
  <c r="BG279" i="35"/>
  <c r="BI279" i="35"/>
  <c r="BF280" i="35"/>
  <c r="BG280" i="35"/>
  <c r="BI280" i="35"/>
  <c r="BF281" i="35"/>
  <c r="BG281" i="35"/>
  <c r="BI281" i="35"/>
  <c r="BF282" i="35"/>
  <c r="BG282" i="35"/>
  <c r="BI282" i="35"/>
  <c r="BF283" i="35"/>
  <c r="BG283" i="35"/>
  <c r="BI283" i="35"/>
  <c r="BF284" i="35"/>
  <c r="BG284" i="35"/>
  <c r="BI284" i="35"/>
  <c r="BF285" i="35"/>
  <c r="BG285" i="35"/>
  <c r="BI285" i="35"/>
  <c r="BF286" i="35"/>
  <c r="BG286" i="35"/>
  <c r="BI286" i="35"/>
  <c r="BF287" i="35"/>
  <c r="BG287" i="35"/>
  <c r="BI287" i="35"/>
  <c r="BF288" i="35"/>
  <c r="BG288" i="35"/>
  <c r="BI288" i="35"/>
  <c r="BF289" i="35"/>
  <c r="BG289" i="35"/>
  <c r="BI289" i="35"/>
  <c r="BF290" i="35"/>
  <c r="BG290" i="35"/>
  <c r="BI290" i="35"/>
  <c r="BF291" i="35"/>
  <c r="BG291" i="35"/>
  <c r="BI291" i="35"/>
  <c r="BF292" i="35"/>
  <c r="BG292" i="35"/>
  <c r="BI292" i="35"/>
  <c r="BF293" i="35"/>
  <c r="BG293" i="35"/>
  <c r="BI293" i="35"/>
  <c r="BF294" i="35"/>
  <c r="BG294" i="35"/>
  <c r="BI294" i="35"/>
  <c r="BF295" i="35"/>
  <c r="BG295" i="35"/>
  <c r="BI295" i="35"/>
  <c r="BF296" i="35"/>
  <c r="BG296" i="35"/>
  <c r="BI296" i="35"/>
  <c r="BF297" i="35"/>
  <c r="BG297" i="35"/>
  <c r="BI297" i="35"/>
  <c r="BF298" i="35"/>
  <c r="BG298" i="35"/>
  <c r="BI298" i="35"/>
  <c r="BF299" i="35"/>
  <c r="BG299" i="35"/>
  <c r="BI299" i="35"/>
  <c r="BF300" i="35"/>
  <c r="BG300" i="35"/>
  <c r="BI300" i="35"/>
  <c r="BF301" i="35"/>
  <c r="BG301" i="35"/>
  <c r="BI301" i="35"/>
  <c r="BF302" i="35"/>
  <c r="BG302" i="35"/>
  <c r="BI302" i="35"/>
  <c r="BF303" i="35"/>
  <c r="BG303" i="35"/>
  <c r="BI303" i="35"/>
  <c r="BI10" i="35"/>
  <c r="AV11" i="35"/>
  <c r="AW11" i="35"/>
  <c r="AV12" i="35"/>
  <c r="AW12" i="35"/>
  <c r="AV13" i="35"/>
  <c r="AW13" i="35"/>
  <c r="AV14" i="35"/>
  <c r="AW14" i="35"/>
  <c r="AX14" i="35" s="1"/>
  <c r="AY14" i="35" s="1"/>
  <c r="AV15" i="35"/>
  <c r="AW15" i="35"/>
  <c r="AV16" i="35"/>
  <c r="AW16" i="35"/>
  <c r="AV17" i="35"/>
  <c r="AW17" i="35"/>
  <c r="AX17" i="35" s="1"/>
  <c r="AY17" i="35" s="1"/>
  <c r="AV18" i="35"/>
  <c r="AW18" i="35"/>
  <c r="AX18" i="35" s="1"/>
  <c r="AY18" i="35" s="1"/>
  <c r="AV19" i="35"/>
  <c r="AW19" i="35"/>
  <c r="AV20" i="35"/>
  <c r="AW20" i="35"/>
  <c r="AX20" i="35" s="1"/>
  <c r="AY20" i="35" s="1"/>
  <c r="AV21" i="35"/>
  <c r="AW21" i="35"/>
  <c r="AV22" i="35"/>
  <c r="AW22" i="35"/>
  <c r="AV23" i="35"/>
  <c r="AW23" i="35"/>
  <c r="AX23" i="35" s="1"/>
  <c r="AY23" i="35" s="1"/>
  <c r="AV24" i="35"/>
  <c r="AW24" i="35"/>
  <c r="AX24" i="35" s="1"/>
  <c r="AY24" i="35" s="1"/>
  <c r="AV25" i="35"/>
  <c r="AW25" i="35"/>
  <c r="AV26" i="35"/>
  <c r="AW26" i="35"/>
  <c r="AV27" i="35"/>
  <c r="AW27" i="35"/>
  <c r="AX27" i="35" s="1"/>
  <c r="AY27" i="35" s="1"/>
  <c r="AV28" i="35"/>
  <c r="AW28" i="35"/>
  <c r="AX28" i="35" s="1"/>
  <c r="AY28" i="35" s="1"/>
  <c r="AV29" i="35"/>
  <c r="AW29" i="35"/>
  <c r="AV30" i="35"/>
  <c r="AW30" i="35"/>
  <c r="AX30" i="35" s="1"/>
  <c r="AY30" i="35" s="1"/>
  <c r="AV31" i="35"/>
  <c r="AW31" i="35"/>
  <c r="AV32" i="35"/>
  <c r="AW32" i="35"/>
  <c r="AV33" i="35"/>
  <c r="AW33" i="35"/>
  <c r="AX33" i="35" s="1"/>
  <c r="AY33" i="35" s="1"/>
  <c r="AV34" i="35"/>
  <c r="AW34" i="35"/>
  <c r="AX34" i="35" s="1"/>
  <c r="AY34" i="35" s="1"/>
  <c r="AV35" i="35"/>
  <c r="AW35" i="35"/>
  <c r="AX35" i="35" s="1"/>
  <c r="AY35" i="35" s="1"/>
  <c r="AV36" i="35"/>
  <c r="AW36" i="35"/>
  <c r="AV37" i="35"/>
  <c r="AW37" i="35"/>
  <c r="AX37" i="35" s="1"/>
  <c r="AY37" i="35" s="1"/>
  <c r="AV38" i="35"/>
  <c r="AW38" i="35"/>
  <c r="AV39" i="35"/>
  <c r="AW39" i="35"/>
  <c r="AX39" i="35" s="1"/>
  <c r="AY39" i="35" s="1"/>
  <c r="AV40" i="35"/>
  <c r="AW40" i="35"/>
  <c r="AX40" i="35" s="1"/>
  <c r="AY40" i="35" s="1"/>
  <c r="AV41" i="35"/>
  <c r="AW41" i="35"/>
  <c r="AX41" i="35" s="1"/>
  <c r="AY41" i="35" s="1"/>
  <c r="AV42" i="35"/>
  <c r="AW42" i="35"/>
  <c r="AX42" i="35" s="1"/>
  <c r="AY42" i="35" s="1"/>
  <c r="AV43" i="35"/>
  <c r="AW43" i="35"/>
  <c r="AV44" i="35"/>
  <c r="AW44" i="35"/>
  <c r="AX44" i="35" s="1"/>
  <c r="AY44" i="35" s="1"/>
  <c r="AV45" i="35"/>
  <c r="AW45" i="35"/>
  <c r="AV46" i="35"/>
  <c r="AW46" i="35"/>
  <c r="AV47" i="35"/>
  <c r="AW47" i="35"/>
  <c r="AV48" i="35"/>
  <c r="AW48" i="35"/>
  <c r="AX48" i="35" s="1"/>
  <c r="AY48" i="35" s="1"/>
  <c r="AV49" i="35"/>
  <c r="AW49" i="35"/>
  <c r="AX49" i="35" s="1"/>
  <c r="AY49" i="35" s="1"/>
  <c r="AV50" i="35"/>
  <c r="AW50" i="35"/>
  <c r="AV51" i="35"/>
  <c r="AW51" i="35"/>
  <c r="AX51" i="35" s="1"/>
  <c r="AY51" i="35" s="1"/>
  <c r="AV52" i="35"/>
  <c r="AW52" i="35"/>
  <c r="AX52" i="35" s="1"/>
  <c r="AY52" i="35" s="1"/>
  <c r="AV53" i="35"/>
  <c r="AW53" i="35"/>
  <c r="AX53" i="35" s="1"/>
  <c r="AY53" i="35" s="1"/>
  <c r="AV54" i="35"/>
  <c r="AW54" i="35"/>
  <c r="AV55" i="35"/>
  <c r="AW55" i="35"/>
  <c r="AV56" i="35"/>
  <c r="AW56" i="35"/>
  <c r="AX56" i="35" s="1"/>
  <c r="AY56" i="35" s="1"/>
  <c r="AV57" i="35"/>
  <c r="AW57" i="35"/>
  <c r="AV58" i="35"/>
  <c r="AW58" i="35"/>
  <c r="AX58" i="35" s="1"/>
  <c r="AY58" i="35" s="1"/>
  <c r="AV59" i="35"/>
  <c r="AW59" i="35"/>
  <c r="AX59" i="35" s="1"/>
  <c r="AY59" i="35" s="1"/>
  <c r="AV60" i="35"/>
  <c r="AW60" i="35"/>
  <c r="AV61" i="35"/>
  <c r="AW61" i="35"/>
  <c r="AX61" i="35" s="1"/>
  <c r="AY61" i="35" s="1"/>
  <c r="AV62" i="35"/>
  <c r="AW62" i="35"/>
  <c r="AV63" i="35"/>
  <c r="AW63" i="35"/>
  <c r="AX63" i="35" s="1"/>
  <c r="AY63" i="35" s="1"/>
  <c r="AV64" i="35"/>
  <c r="AW64" i="35"/>
  <c r="AV65" i="35"/>
  <c r="AW65" i="35"/>
  <c r="AX65" i="35" s="1"/>
  <c r="AY65" i="35" s="1"/>
  <c r="AV66" i="35"/>
  <c r="AW66" i="35"/>
  <c r="AV67" i="35"/>
  <c r="AW67" i="35"/>
  <c r="AV68" i="35"/>
  <c r="AW68" i="35"/>
  <c r="AX68" i="35" s="1"/>
  <c r="AY68" i="35" s="1"/>
  <c r="AV69" i="35"/>
  <c r="AW69" i="35"/>
  <c r="AV70" i="35"/>
  <c r="AW70" i="35"/>
  <c r="AX70" i="35" s="1"/>
  <c r="AY70" i="35" s="1"/>
  <c r="AV71" i="35"/>
  <c r="AW71" i="35"/>
  <c r="AV72" i="35"/>
  <c r="AW72" i="35"/>
  <c r="AV73" i="35"/>
  <c r="AW73" i="35"/>
  <c r="AV74" i="35"/>
  <c r="AW74" i="35"/>
  <c r="AV75" i="35"/>
  <c r="AW75" i="35"/>
  <c r="AV76" i="35"/>
  <c r="AW76" i="35"/>
  <c r="AV77" i="35"/>
  <c r="AW77" i="35"/>
  <c r="AV78" i="35"/>
  <c r="AW78" i="35"/>
  <c r="AX78" i="35" s="1"/>
  <c r="AY78" i="35" s="1"/>
  <c r="AV79" i="35"/>
  <c r="AW79" i="35"/>
  <c r="AV80" i="35"/>
  <c r="AW80" i="35"/>
  <c r="AV81" i="35"/>
  <c r="AW81" i="35"/>
  <c r="AX81" i="35" s="1"/>
  <c r="AY81" i="35" s="1"/>
  <c r="AV82" i="35"/>
  <c r="AW82" i="35"/>
  <c r="AV83" i="35"/>
  <c r="AW83" i="35"/>
  <c r="AV84" i="35"/>
  <c r="AW84" i="35"/>
  <c r="AV85" i="35"/>
  <c r="AW85" i="35"/>
  <c r="AX85" i="35" s="1"/>
  <c r="AY85" i="35" s="1"/>
  <c r="AV86" i="35"/>
  <c r="AW86" i="35"/>
  <c r="AV87" i="35"/>
  <c r="AW87" i="35"/>
  <c r="AV88" i="35"/>
  <c r="AW88" i="35"/>
  <c r="AX88" i="35" s="1"/>
  <c r="AY88" i="35" s="1"/>
  <c r="AV89" i="35"/>
  <c r="AW89" i="35"/>
  <c r="AV90" i="35"/>
  <c r="AW90" i="35"/>
  <c r="AX90" i="35" s="1"/>
  <c r="AY90" i="35" s="1"/>
  <c r="AV91" i="35"/>
  <c r="AW91" i="35"/>
  <c r="AX91" i="35" s="1"/>
  <c r="AY91" i="35" s="1"/>
  <c r="AV92" i="35"/>
  <c r="AW92" i="35"/>
  <c r="AX92" i="35" s="1"/>
  <c r="AY92" i="35" s="1"/>
  <c r="AV93" i="35"/>
  <c r="AW93" i="35"/>
  <c r="AV94" i="35"/>
  <c r="AW94" i="35"/>
  <c r="AV95" i="35"/>
  <c r="AW95" i="35"/>
  <c r="AX95" i="35" s="1"/>
  <c r="AY95" i="35" s="1"/>
  <c r="AV96" i="35"/>
  <c r="AW96" i="35"/>
  <c r="AV97" i="35"/>
  <c r="AW97" i="35"/>
  <c r="AV98" i="35"/>
  <c r="AW98" i="35"/>
  <c r="AV99" i="35"/>
  <c r="AW99" i="35"/>
  <c r="AV100" i="35"/>
  <c r="AW100" i="35"/>
  <c r="AX100" i="35" s="1"/>
  <c r="AY100" i="35" s="1"/>
  <c r="AV101" i="35"/>
  <c r="AW101" i="35"/>
  <c r="AV102" i="35"/>
  <c r="AW102" i="35"/>
  <c r="AX102" i="35" s="1"/>
  <c r="AY102" i="35" s="1"/>
  <c r="AV103" i="35"/>
  <c r="AW103" i="35"/>
  <c r="AX103" i="35" s="1"/>
  <c r="AY103" i="35" s="1"/>
  <c r="AV104" i="35"/>
  <c r="AW104" i="35"/>
  <c r="AX104" i="35" s="1"/>
  <c r="AY104" i="35" s="1"/>
  <c r="AV105" i="35"/>
  <c r="AW105" i="35"/>
  <c r="AV106" i="35"/>
  <c r="AW106" i="35"/>
  <c r="AV107" i="35"/>
  <c r="AW107" i="35"/>
  <c r="AX107" i="35" s="1"/>
  <c r="AY107" i="35" s="1"/>
  <c r="AV108" i="35"/>
  <c r="AW108" i="35"/>
  <c r="AX108" i="35" s="1"/>
  <c r="AY108" i="35" s="1"/>
  <c r="AV109" i="35"/>
  <c r="AW109" i="35"/>
  <c r="AV110" i="35"/>
  <c r="AW110" i="35"/>
  <c r="AX110" i="35" s="1"/>
  <c r="AY110" i="35" s="1"/>
  <c r="AV111" i="35"/>
  <c r="AW111" i="35"/>
  <c r="AV112" i="35"/>
  <c r="AW112" i="35"/>
  <c r="AV113" i="35"/>
  <c r="AW113" i="35"/>
  <c r="AV114" i="35"/>
  <c r="AW114" i="35"/>
  <c r="AX114" i="35" s="1"/>
  <c r="AY114" i="35" s="1"/>
  <c r="AV115" i="35"/>
  <c r="AW115" i="35"/>
  <c r="AX115" i="35" s="1"/>
  <c r="AY115" i="35" s="1"/>
  <c r="AV116" i="35"/>
  <c r="AW116" i="35"/>
  <c r="AV117" i="35"/>
  <c r="AW117" i="35"/>
  <c r="AX117" i="35" s="1"/>
  <c r="AY117" i="35" s="1"/>
  <c r="AV118" i="35"/>
  <c r="AW118" i="35"/>
  <c r="AV119" i="35"/>
  <c r="AW119" i="35"/>
  <c r="AV120" i="35"/>
  <c r="AW120" i="35"/>
  <c r="AV121" i="35"/>
  <c r="AW121" i="35"/>
  <c r="AX121" i="35" s="1"/>
  <c r="AY121" i="35" s="1"/>
  <c r="AV122" i="35"/>
  <c r="AW122" i="35"/>
  <c r="AX122" i="35" s="1"/>
  <c r="AY122" i="35" s="1"/>
  <c r="AV123" i="35"/>
  <c r="AW123" i="35"/>
  <c r="AV124" i="35"/>
  <c r="AW124" i="35"/>
  <c r="AV125" i="35"/>
  <c r="AW125" i="35"/>
  <c r="AV126" i="35"/>
  <c r="AW126" i="35"/>
  <c r="AV127" i="35"/>
  <c r="AW127" i="35"/>
  <c r="AV128" i="35"/>
  <c r="AW128" i="35"/>
  <c r="AX128" i="35" s="1"/>
  <c r="AY128" i="35" s="1"/>
  <c r="AV129" i="35"/>
  <c r="AW129" i="35"/>
  <c r="AV130" i="35"/>
  <c r="AW130" i="35"/>
  <c r="AV131" i="35"/>
  <c r="AW131" i="35"/>
  <c r="AV132" i="35"/>
  <c r="AW132" i="35"/>
  <c r="AX132" i="35" s="1"/>
  <c r="AY132" i="35" s="1"/>
  <c r="AV133" i="35"/>
  <c r="AW133" i="35"/>
  <c r="AX133" i="35" s="1"/>
  <c r="AY133" i="35" s="1"/>
  <c r="AV134" i="35"/>
  <c r="AW134" i="35"/>
  <c r="AV135" i="35"/>
  <c r="AW135" i="35"/>
  <c r="AV136" i="35"/>
  <c r="AW136" i="35"/>
  <c r="AV137" i="35"/>
  <c r="AW137" i="35"/>
  <c r="AV138" i="35"/>
  <c r="AW138" i="35"/>
  <c r="AX138" i="35" s="1"/>
  <c r="AY138" i="35" s="1"/>
  <c r="AV139" i="35"/>
  <c r="AW139" i="35"/>
  <c r="AV140" i="35"/>
  <c r="AW140" i="35"/>
  <c r="AV141" i="35"/>
  <c r="AW141" i="35"/>
  <c r="AV142" i="35"/>
  <c r="AW142" i="35"/>
  <c r="AV143" i="35"/>
  <c r="AW143" i="35"/>
  <c r="AX143" i="35" s="1"/>
  <c r="AY143" i="35" s="1"/>
  <c r="AV144" i="35"/>
  <c r="AW144" i="35"/>
  <c r="AV145" i="35"/>
  <c r="AW145" i="35"/>
  <c r="AV146" i="35"/>
  <c r="AW146" i="35"/>
  <c r="AV147" i="35"/>
  <c r="AW147" i="35"/>
  <c r="AV148" i="35"/>
  <c r="AW148" i="35"/>
  <c r="AV149" i="35"/>
  <c r="AW149" i="35"/>
  <c r="AX149" i="35" s="1"/>
  <c r="AY149" i="35" s="1"/>
  <c r="AV150" i="35"/>
  <c r="AW150" i="35"/>
  <c r="AV151" i="35"/>
  <c r="AW151" i="35"/>
  <c r="AV152" i="35"/>
  <c r="AW152" i="35"/>
  <c r="AX152" i="35" s="1"/>
  <c r="AY152" i="35" s="1"/>
  <c r="AV153" i="35"/>
  <c r="AW153" i="35"/>
  <c r="AV154" i="35"/>
  <c r="AW154" i="35"/>
  <c r="AV155" i="35"/>
  <c r="AW155" i="35"/>
  <c r="AX155" i="35" s="1"/>
  <c r="AY155" i="35" s="1"/>
  <c r="AV156" i="35"/>
  <c r="AW156" i="35"/>
  <c r="AV157" i="35"/>
  <c r="AW157" i="35"/>
  <c r="AX157" i="35" s="1"/>
  <c r="AY157" i="35" s="1"/>
  <c r="AV158" i="35"/>
  <c r="AW158" i="35"/>
  <c r="AV159" i="35"/>
  <c r="AW159" i="35"/>
  <c r="AV160" i="35"/>
  <c r="AW160" i="35"/>
  <c r="AX160" i="35" s="1"/>
  <c r="AY160" i="35" s="1"/>
  <c r="AV161" i="35"/>
  <c r="AW161" i="35"/>
  <c r="AV162" i="35"/>
  <c r="AW162" i="35"/>
  <c r="AV163" i="35"/>
  <c r="AW163" i="35"/>
  <c r="AX163" i="35" s="1"/>
  <c r="AY163" i="35" s="1"/>
  <c r="AV164" i="35"/>
  <c r="AW164" i="35"/>
  <c r="AX164" i="35" s="1"/>
  <c r="AY164" i="35" s="1"/>
  <c r="AV165" i="35"/>
  <c r="AW165" i="35"/>
  <c r="AX165" i="35" s="1"/>
  <c r="AY165" i="35" s="1"/>
  <c r="AV166" i="35"/>
  <c r="AW166" i="35"/>
  <c r="AV167" i="35"/>
  <c r="AW167" i="35"/>
  <c r="AX167" i="35" s="1"/>
  <c r="AY167" i="35" s="1"/>
  <c r="AV168" i="35"/>
  <c r="AW168" i="35"/>
  <c r="AX168" i="35" s="1"/>
  <c r="AY168" i="35" s="1"/>
  <c r="AV169" i="35"/>
  <c r="AW169" i="35"/>
  <c r="AV170" i="35"/>
  <c r="AW170" i="35"/>
  <c r="AV171" i="35"/>
  <c r="AW171" i="35"/>
  <c r="AV172" i="35"/>
  <c r="AW172" i="35"/>
  <c r="AV173" i="35"/>
  <c r="AW173" i="35"/>
  <c r="AX173" i="35" s="1"/>
  <c r="AY173" i="35" s="1"/>
  <c r="AV174" i="35"/>
  <c r="AW174" i="35"/>
  <c r="AV175" i="35"/>
  <c r="AW175" i="35"/>
  <c r="AX175" i="35" s="1"/>
  <c r="AY175" i="35" s="1"/>
  <c r="AV176" i="35"/>
  <c r="AW176" i="35"/>
  <c r="AX176" i="35" s="1"/>
  <c r="AY176" i="35" s="1"/>
  <c r="AV177" i="35"/>
  <c r="AW177" i="35"/>
  <c r="AV178" i="35"/>
  <c r="AW178" i="35"/>
  <c r="AV179" i="35"/>
  <c r="AW179" i="35"/>
  <c r="AV180" i="35"/>
  <c r="AW180" i="35"/>
  <c r="AV181" i="35"/>
  <c r="AW181" i="35"/>
  <c r="AX181" i="35" s="1"/>
  <c r="AY181" i="35" s="1"/>
  <c r="AV182" i="35"/>
  <c r="AW182" i="35"/>
  <c r="AV183" i="35"/>
  <c r="AW183" i="35"/>
  <c r="AX183" i="35" s="1"/>
  <c r="AY183" i="35" s="1"/>
  <c r="AV184" i="35"/>
  <c r="AW184" i="35"/>
  <c r="AX184" i="35" s="1"/>
  <c r="AY184" i="35" s="1"/>
  <c r="AV185" i="35"/>
  <c r="AW185" i="35"/>
  <c r="AV186" i="35"/>
  <c r="AX186" i="35" s="1"/>
  <c r="AY186" i="35" s="1"/>
  <c r="AW186" i="35"/>
  <c r="AV187" i="35"/>
  <c r="AW187" i="35"/>
  <c r="AV188" i="35"/>
  <c r="AW188" i="35"/>
  <c r="AV189" i="35"/>
  <c r="AW189" i="35"/>
  <c r="AV190" i="35"/>
  <c r="AX190" i="35" s="1"/>
  <c r="AY190" i="35" s="1"/>
  <c r="AW190" i="35"/>
  <c r="AV191" i="35"/>
  <c r="AW191" i="35"/>
  <c r="AX191" i="35" s="1"/>
  <c r="AY191" i="35" s="1"/>
  <c r="AV192" i="35"/>
  <c r="AW192" i="35"/>
  <c r="AX192" i="35" s="1"/>
  <c r="AY192" i="35" s="1"/>
  <c r="AV193" i="35"/>
  <c r="AW193" i="35"/>
  <c r="AV194" i="35"/>
  <c r="AX194" i="35" s="1"/>
  <c r="AY194" i="35" s="1"/>
  <c r="AW194" i="35"/>
  <c r="AV195" i="35"/>
  <c r="AW195" i="35"/>
  <c r="AX195" i="35" s="1"/>
  <c r="AY195" i="35" s="1"/>
  <c r="AV196" i="35"/>
  <c r="AW196" i="35"/>
  <c r="AX196" i="35" s="1"/>
  <c r="AY196" i="35" s="1"/>
  <c r="AV197" i="35"/>
  <c r="AW197" i="35"/>
  <c r="AX197" i="35" s="1"/>
  <c r="AY197" i="35" s="1"/>
  <c r="AV198" i="35"/>
  <c r="AW198" i="35"/>
  <c r="AV199" i="35"/>
  <c r="AW199" i="35"/>
  <c r="AX199" i="35" s="1"/>
  <c r="AY199" i="35" s="1"/>
  <c r="AV200" i="35"/>
  <c r="AW200" i="35"/>
  <c r="AX200" i="35" s="1"/>
  <c r="AY200" i="35" s="1"/>
  <c r="AV201" i="35"/>
  <c r="AW201" i="35"/>
  <c r="AV202" i="35"/>
  <c r="AW202" i="35"/>
  <c r="AV203" i="35"/>
  <c r="AW203" i="35"/>
  <c r="AX203" i="35" s="1"/>
  <c r="AY203" i="35" s="1"/>
  <c r="AV204" i="35"/>
  <c r="AW204" i="35"/>
  <c r="AV205" i="35"/>
  <c r="AW205" i="35"/>
  <c r="AV206" i="35"/>
  <c r="AX206" i="35" s="1"/>
  <c r="AY206" i="35" s="1"/>
  <c r="AW206" i="35"/>
  <c r="AV207" i="35"/>
  <c r="AW207" i="35"/>
  <c r="AX207" i="35" s="1"/>
  <c r="AY207" i="35" s="1"/>
  <c r="AV208" i="35"/>
  <c r="AW208" i="35"/>
  <c r="AV209" i="35"/>
  <c r="AW209" i="35"/>
  <c r="AV210" i="35"/>
  <c r="AX210" i="35" s="1"/>
  <c r="AY210" i="35" s="1"/>
  <c r="AW210" i="35"/>
  <c r="AV211" i="35"/>
  <c r="AW211" i="35"/>
  <c r="AV212" i="35"/>
  <c r="AW212" i="35"/>
  <c r="AV213" i="35"/>
  <c r="AW213" i="35"/>
  <c r="AX213" i="35" s="1"/>
  <c r="AY213" i="35" s="1"/>
  <c r="AV214" i="35"/>
  <c r="AW214" i="35"/>
  <c r="AV215" i="35"/>
  <c r="AW215" i="35"/>
  <c r="AV216" i="35"/>
  <c r="AW216" i="35"/>
  <c r="AV217" i="35"/>
  <c r="AW217" i="35"/>
  <c r="AV218" i="35"/>
  <c r="AW218" i="35"/>
  <c r="AV219" i="35"/>
  <c r="AW219" i="35"/>
  <c r="AV220" i="35"/>
  <c r="AW220" i="35"/>
  <c r="AV221" i="35"/>
  <c r="AW221" i="35"/>
  <c r="AV222" i="35"/>
  <c r="AX222" i="35" s="1"/>
  <c r="AY222" i="35" s="1"/>
  <c r="AW222" i="35"/>
  <c r="AV223" i="35"/>
  <c r="AW223" i="35"/>
  <c r="AV224" i="35"/>
  <c r="AW224" i="35"/>
  <c r="AX224" i="35" s="1"/>
  <c r="AY224" i="35" s="1"/>
  <c r="AV225" i="35"/>
  <c r="AW225" i="35"/>
  <c r="AV226" i="35"/>
  <c r="AX226" i="35" s="1"/>
  <c r="AY226" i="35" s="1"/>
  <c r="AW226" i="35"/>
  <c r="AV227" i="35"/>
  <c r="AW227" i="35"/>
  <c r="AV228" i="35"/>
  <c r="AW228" i="35"/>
  <c r="AV229" i="35"/>
  <c r="AW229" i="35"/>
  <c r="AX229" i="35" s="1"/>
  <c r="AY229" i="35" s="1"/>
  <c r="AV230" i="35"/>
  <c r="AW230" i="35"/>
  <c r="AV231" i="35"/>
  <c r="AW231" i="35"/>
  <c r="AV232" i="35"/>
  <c r="AW232" i="35"/>
  <c r="AV233" i="35"/>
  <c r="AW233" i="35"/>
  <c r="AV234" i="35"/>
  <c r="AW234" i="35"/>
  <c r="AV235" i="35"/>
  <c r="AW235" i="35"/>
  <c r="AV236" i="35"/>
  <c r="AW236" i="35"/>
  <c r="AV237" i="35"/>
  <c r="AW237" i="35"/>
  <c r="AV238" i="35"/>
  <c r="AW238" i="35"/>
  <c r="AV239" i="35"/>
  <c r="AW239" i="35"/>
  <c r="AX239" i="35" s="1"/>
  <c r="AY239" i="35" s="1"/>
  <c r="AV240" i="35"/>
  <c r="AW240" i="35"/>
  <c r="AV241" i="35"/>
  <c r="AW241" i="35"/>
  <c r="AV242" i="35"/>
  <c r="AW242" i="35"/>
  <c r="AV243" i="35"/>
  <c r="AW243" i="35"/>
  <c r="AV244" i="35"/>
  <c r="AW244" i="35"/>
  <c r="AX244" i="35" s="1"/>
  <c r="AY244" i="35" s="1"/>
  <c r="AV245" i="35"/>
  <c r="AW245" i="35"/>
  <c r="AX245" i="35" s="1"/>
  <c r="AY245" i="35" s="1"/>
  <c r="AV246" i="35"/>
  <c r="AW246" i="35"/>
  <c r="AV247" i="35"/>
  <c r="AW247" i="35"/>
  <c r="AX247" i="35" s="1"/>
  <c r="AY247" i="35" s="1"/>
  <c r="AV248" i="35"/>
  <c r="AW248" i="35"/>
  <c r="AX248" i="35" s="1"/>
  <c r="AY248" i="35" s="1"/>
  <c r="AV249" i="35"/>
  <c r="AW249" i="35"/>
  <c r="AV250" i="35"/>
  <c r="AW250" i="35"/>
  <c r="AV251" i="35"/>
  <c r="AW251" i="35"/>
  <c r="AX251" i="35" s="1"/>
  <c r="AY251" i="35" s="1"/>
  <c r="AV252" i="35"/>
  <c r="AW252" i="35"/>
  <c r="AV253" i="35"/>
  <c r="AW253" i="35"/>
  <c r="AV254" i="35"/>
  <c r="AW254" i="35"/>
  <c r="AV255" i="35"/>
  <c r="AW255" i="35"/>
  <c r="AX255" i="35" s="1"/>
  <c r="AY255" i="35" s="1"/>
  <c r="AV256" i="35"/>
  <c r="AW256" i="35"/>
  <c r="AV257" i="35"/>
  <c r="AW257" i="35"/>
  <c r="AV258" i="35"/>
  <c r="AW258" i="35"/>
  <c r="AX258" i="35" s="1"/>
  <c r="AY258" i="35" s="1"/>
  <c r="AV259" i="35"/>
  <c r="AW259" i="35"/>
  <c r="AV260" i="35"/>
  <c r="AW260" i="35"/>
  <c r="AX260" i="35" s="1"/>
  <c r="AY260" i="35" s="1"/>
  <c r="AV261" i="35"/>
  <c r="AW261" i="35"/>
  <c r="AX261" i="35" s="1"/>
  <c r="AY261" i="35" s="1"/>
  <c r="AV262" i="35"/>
  <c r="AW262" i="35"/>
  <c r="AV263" i="35"/>
  <c r="AW263" i="35"/>
  <c r="AX263" i="35" s="1"/>
  <c r="AY263" i="35" s="1"/>
  <c r="AV264" i="35"/>
  <c r="AW264" i="35"/>
  <c r="AX264" i="35" s="1"/>
  <c r="AY264" i="35" s="1"/>
  <c r="AV265" i="35"/>
  <c r="AW265" i="35"/>
  <c r="AV266" i="35"/>
  <c r="AW266" i="35"/>
  <c r="AV267" i="35"/>
  <c r="AW267" i="35"/>
  <c r="AV268" i="35"/>
  <c r="AW268" i="35"/>
  <c r="AV269" i="35"/>
  <c r="AW269" i="35"/>
  <c r="AV270" i="35"/>
  <c r="AW270" i="35"/>
  <c r="AV271" i="35"/>
  <c r="AW271" i="35"/>
  <c r="AX271" i="35" s="1"/>
  <c r="AY271" i="35" s="1"/>
  <c r="AV272" i="35"/>
  <c r="AW272" i="35"/>
  <c r="AV273" i="35"/>
  <c r="AW273" i="35"/>
  <c r="AV274" i="35"/>
  <c r="AW274" i="35"/>
  <c r="AX274" i="35" s="1"/>
  <c r="AY274" i="35" s="1"/>
  <c r="AV275" i="35"/>
  <c r="AW275" i="35"/>
  <c r="AV276" i="35"/>
  <c r="AW276" i="35"/>
  <c r="AV277" i="35"/>
  <c r="AW277" i="35"/>
  <c r="AV278" i="35"/>
  <c r="AW278" i="35"/>
  <c r="AV279" i="35"/>
  <c r="AW279" i="35"/>
  <c r="AV280" i="35"/>
  <c r="AW280" i="35"/>
  <c r="AV281" i="35"/>
  <c r="AW281" i="35"/>
  <c r="AV282" i="35"/>
  <c r="AX282" i="35" s="1"/>
  <c r="AY282" i="35" s="1"/>
  <c r="AW282" i="35"/>
  <c r="AV283" i="35"/>
  <c r="AW283" i="35"/>
  <c r="AV284" i="35"/>
  <c r="AW284" i="35"/>
  <c r="AX284" i="35" s="1"/>
  <c r="AY284" i="35" s="1"/>
  <c r="AV285" i="35"/>
  <c r="AW285" i="35"/>
  <c r="AV286" i="35"/>
  <c r="AX286" i="35" s="1"/>
  <c r="AY286" i="35" s="1"/>
  <c r="AW286" i="35"/>
  <c r="AV287" i="35"/>
  <c r="AW287" i="35"/>
  <c r="AV288" i="35"/>
  <c r="AW288" i="35"/>
  <c r="AX288" i="35" s="1"/>
  <c r="AY288" i="35" s="1"/>
  <c r="AV289" i="35"/>
  <c r="AW289" i="35"/>
  <c r="AV290" i="35"/>
  <c r="AW290" i="35"/>
  <c r="AX290" i="35"/>
  <c r="AY290" i="35" s="1"/>
  <c r="AV291" i="35"/>
  <c r="AW291" i="35"/>
  <c r="AV292" i="35"/>
  <c r="AW292" i="35"/>
  <c r="AV293" i="35"/>
  <c r="AW293" i="35"/>
  <c r="AX293" i="35" s="1"/>
  <c r="AY293" i="35" s="1"/>
  <c r="AV294" i="35"/>
  <c r="AW294" i="35"/>
  <c r="AV295" i="35"/>
  <c r="AW295" i="35"/>
  <c r="AX295" i="35" s="1"/>
  <c r="AY295" i="35" s="1"/>
  <c r="AV296" i="35"/>
  <c r="AW296" i="35"/>
  <c r="AV297" i="35"/>
  <c r="AW297" i="35"/>
  <c r="AV298" i="35"/>
  <c r="AW298" i="35"/>
  <c r="AV299" i="35"/>
  <c r="AW299" i="35"/>
  <c r="AV300" i="35"/>
  <c r="AW300" i="35"/>
  <c r="AV301" i="35"/>
  <c r="AW301" i="35"/>
  <c r="AV302" i="35"/>
  <c r="AW302" i="35"/>
  <c r="AV303" i="35"/>
  <c r="AW303" i="35"/>
  <c r="AW10" i="35"/>
  <c r="AX10" i="35" s="1"/>
  <c r="AY10" i="35" s="1"/>
  <c r="AV10" i="35"/>
  <c r="AQ11" i="35"/>
  <c r="AR11" i="35"/>
  <c r="AQ12" i="35"/>
  <c r="AR12" i="35"/>
  <c r="AQ13" i="35"/>
  <c r="AR13" i="35"/>
  <c r="AQ14" i="35"/>
  <c r="AR14" i="35"/>
  <c r="AQ15" i="35"/>
  <c r="AR15" i="35"/>
  <c r="AQ16" i="35"/>
  <c r="AR16" i="35"/>
  <c r="AQ17" i="35"/>
  <c r="AR17" i="35"/>
  <c r="AQ18" i="35"/>
  <c r="AR18" i="35"/>
  <c r="AQ19" i="35"/>
  <c r="AR19" i="35"/>
  <c r="AQ20" i="35"/>
  <c r="AR20" i="35"/>
  <c r="AQ21" i="35"/>
  <c r="AR21" i="35"/>
  <c r="AQ22" i="35"/>
  <c r="AR22" i="35"/>
  <c r="AQ23" i="35"/>
  <c r="AR23" i="35"/>
  <c r="AS23" i="35" s="1"/>
  <c r="AT23" i="35" s="1"/>
  <c r="AQ24" i="35"/>
  <c r="AR24" i="35"/>
  <c r="AQ25" i="35"/>
  <c r="AR25" i="35"/>
  <c r="AS25" i="35" s="1"/>
  <c r="AT25" i="35" s="1"/>
  <c r="AQ26" i="35"/>
  <c r="AR26" i="35"/>
  <c r="AQ27" i="35"/>
  <c r="AR27" i="35"/>
  <c r="AQ28" i="35"/>
  <c r="AR28" i="35"/>
  <c r="AQ29" i="35"/>
  <c r="AR29" i="35"/>
  <c r="AQ30" i="35"/>
  <c r="AR30" i="35"/>
  <c r="AQ31" i="35"/>
  <c r="AR31" i="35"/>
  <c r="AQ32" i="35"/>
  <c r="AR32" i="35"/>
  <c r="AQ33" i="35"/>
  <c r="AR33" i="35"/>
  <c r="AQ34" i="35"/>
  <c r="AR34" i="35"/>
  <c r="AQ35" i="35"/>
  <c r="AR35" i="35"/>
  <c r="AQ36" i="35"/>
  <c r="AR36" i="35"/>
  <c r="AQ37" i="35"/>
  <c r="AR37" i="35"/>
  <c r="AQ38" i="35"/>
  <c r="AR38" i="35"/>
  <c r="AQ39" i="35"/>
  <c r="AR39" i="35"/>
  <c r="AQ40" i="35"/>
  <c r="AR40" i="35"/>
  <c r="AQ41" i="35"/>
  <c r="AR41" i="35"/>
  <c r="AQ42" i="35"/>
  <c r="AR42" i="35"/>
  <c r="AQ43" i="35"/>
  <c r="AR43" i="35"/>
  <c r="AQ44" i="35"/>
  <c r="AR44" i="35"/>
  <c r="AQ45" i="35"/>
  <c r="AR45" i="35"/>
  <c r="AQ46" i="35"/>
  <c r="AR46" i="35"/>
  <c r="AQ47" i="35"/>
  <c r="AR47" i="35"/>
  <c r="AQ48" i="35"/>
  <c r="AR48" i="35"/>
  <c r="AQ49" i="35"/>
  <c r="AR49" i="35"/>
  <c r="AQ50" i="35"/>
  <c r="AR50" i="35"/>
  <c r="AQ51" i="35"/>
  <c r="AR51" i="35"/>
  <c r="AQ52" i="35"/>
  <c r="AR52" i="35"/>
  <c r="AQ53" i="35"/>
  <c r="AR53" i="35"/>
  <c r="AQ54" i="35"/>
  <c r="AR54" i="35"/>
  <c r="AQ55" i="35"/>
  <c r="AR55" i="35"/>
  <c r="AQ56" i="35"/>
  <c r="AR56" i="35"/>
  <c r="AQ57" i="35"/>
  <c r="AR57" i="35"/>
  <c r="AQ58" i="35"/>
  <c r="AR58" i="35"/>
  <c r="AQ59" i="35"/>
  <c r="AR59" i="35"/>
  <c r="AQ60" i="35"/>
  <c r="AR60" i="35"/>
  <c r="AQ61" i="35"/>
  <c r="AR61" i="35"/>
  <c r="AQ62" i="35"/>
  <c r="AR62" i="35"/>
  <c r="AQ63" i="35"/>
  <c r="AR63" i="35"/>
  <c r="AQ64" i="35"/>
  <c r="AR64" i="35"/>
  <c r="AQ65" i="35"/>
  <c r="AR65" i="35"/>
  <c r="AQ66" i="35"/>
  <c r="AR66" i="35"/>
  <c r="AQ67" i="35"/>
  <c r="AR67" i="35"/>
  <c r="AQ68" i="35"/>
  <c r="AR68" i="35"/>
  <c r="AQ69" i="35"/>
  <c r="AR69" i="35"/>
  <c r="AQ70" i="35"/>
  <c r="AR70" i="35"/>
  <c r="AQ71" i="35"/>
  <c r="AR71" i="35"/>
  <c r="AQ72" i="35"/>
  <c r="AR72" i="35"/>
  <c r="AQ73" i="35"/>
  <c r="AR73" i="35"/>
  <c r="AQ74" i="35"/>
  <c r="AR74" i="35"/>
  <c r="AQ75" i="35"/>
  <c r="AR75" i="35"/>
  <c r="AQ76" i="35"/>
  <c r="AR76" i="35"/>
  <c r="AQ77" i="35"/>
  <c r="AR77" i="35"/>
  <c r="AQ78" i="35"/>
  <c r="AR78" i="35"/>
  <c r="AQ79" i="35"/>
  <c r="AR79" i="35"/>
  <c r="AQ80" i="35"/>
  <c r="AR80" i="35"/>
  <c r="AQ81" i="35"/>
  <c r="AR81" i="35"/>
  <c r="AQ82" i="35"/>
  <c r="AR82" i="35"/>
  <c r="AQ83" i="35"/>
  <c r="AR83" i="35"/>
  <c r="AQ84" i="35"/>
  <c r="AR84" i="35"/>
  <c r="AQ85" i="35"/>
  <c r="AR85" i="35"/>
  <c r="AQ86" i="35"/>
  <c r="AR86" i="35"/>
  <c r="AQ87" i="35"/>
  <c r="AR87" i="35"/>
  <c r="AQ88" i="35"/>
  <c r="AR88" i="35"/>
  <c r="AQ89" i="35"/>
  <c r="AR89" i="35"/>
  <c r="AQ90" i="35"/>
  <c r="AR90" i="35"/>
  <c r="AQ91" i="35"/>
  <c r="AR91" i="35"/>
  <c r="AQ92" i="35"/>
  <c r="AR92" i="35"/>
  <c r="AQ93" i="35"/>
  <c r="AR93" i="35"/>
  <c r="AQ94" i="35"/>
  <c r="AR94" i="35"/>
  <c r="AQ95" i="35"/>
  <c r="AR95" i="35"/>
  <c r="AQ96" i="35"/>
  <c r="AR96" i="35"/>
  <c r="AQ97" i="35"/>
  <c r="AR97" i="35"/>
  <c r="AQ98" i="35"/>
  <c r="AR98" i="35"/>
  <c r="AQ99" i="35"/>
  <c r="AR99" i="35"/>
  <c r="AQ100" i="35"/>
  <c r="AR100" i="35"/>
  <c r="AQ101" i="35"/>
  <c r="AR101" i="35"/>
  <c r="AQ102" i="35"/>
  <c r="AR102" i="35"/>
  <c r="AQ103" i="35"/>
  <c r="AR103" i="35"/>
  <c r="AQ104" i="35"/>
  <c r="AR104" i="35"/>
  <c r="AQ105" i="35"/>
  <c r="AR105" i="35"/>
  <c r="AQ106" i="35"/>
  <c r="AR106" i="35"/>
  <c r="AQ107" i="35"/>
  <c r="AR107" i="35"/>
  <c r="AQ108" i="35"/>
  <c r="AR108" i="35"/>
  <c r="AQ109" i="35"/>
  <c r="AR109" i="35"/>
  <c r="AQ110" i="35"/>
  <c r="AR110" i="35"/>
  <c r="AQ111" i="35"/>
  <c r="AR111" i="35"/>
  <c r="AQ112" i="35"/>
  <c r="AR112" i="35"/>
  <c r="AQ113" i="35"/>
  <c r="AR113" i="35"/>
  <c r="AQ114" i="35"/>
  <c r="AR114" i="35"/>
  <c r="AQ115" i="35"/>
  <c r="AR115" i="35"/>
  <c r="AQ116" i="35"/>
  <c r="AR116" i="35"/>
  <c r="AQ117" i="35"/>
  <c r="AR117" i="35"/>
  <c r="AQ118" i="35"/>
  <c r="AR118" i="35"/>
  <c r="AQ119" i="35"/>
  <c r="AR119" i="35"/>
  <c r="AQ120" i="35"/>
  <c r="AR120" i="35"/>
  <c r="AQ121" i="35"/>
  <c r="AR121" i="35"/>
  <c r="AQ122" i="35"/>
  <c r="AR122" i="35"/>
  <c r="AQ123" i="35"/>
  <c r="AR123" i="35"/>
  <c r="AQ124" i="35"/>
  <c r="AR124" i="35"/>
  <c r="AQ125" i="35"/>
  <c r="AR125" i="35"/>
  <c r="AS125" i="35" s="1"/>
  <c r="AT125" i="35" s="1"/>
  <c r="AQ126" i="35"/>
  <c r="AR126" i="35"/>
  <c r="AQ127" i="35"/>
  <c r="AR127" i="35"/>
  <c r="AQ128" i="35"/>
  <c r="AR128" i="35"/>
  <c r="AQ129" i="35"/>
  <c r="AR129" i="35"/>
  <c r="AQ130" i="35"/>
  <c r="AR130" i="35"/>
  <c r="AQ131" i="35"/>
  <c r="AR131" i="35"/>
  <c r="AQ132" i="35"/>
  <c r="AR132" i="35"/>
  <c r="AQ133" i="35"/>
  <c r="AR133" i="35"/>
  <c r="AQ134" i="35"/>
  <c r="AR134" i="35"/>
  <c r="AQ135" i="35"/>
  <c r="AR135" i="35"/>
  <c r="AQ136" i="35"/>
  <c r="AR136" i="35"/>
  <c r="AQ137" i="35"/>
  <c r="AR137" i="35"/>
  <c r="AQ138" i="35"/>
  <c r="AR138" i="35"/>
  <c r="AS138" i="35" s="1"/>
  <c r="AT138" i="35" s="1"/>
  <c r="AQ139" i="35"/>
  <c r="AR139" i="35"/>
  <c r="AQ140" i="35"/>
  <c r="AR140" i="35"/>
  <c r="AQ141" i="35"/>
  <c r="AR141" i="35"/>
  <c r="AS141" i="35" s="1"/>
  <c r="AT141" i="35" s="1"/>
  <c r="AQ142" i="35"/>
  <c r="AR142" i="35"/>
  <c r="AQ143" i="35"/>
  <c r="AR143" i="35"/>
  <c r="AQ144" i="35"/>
  <c r="AR144" i="35"/>
  <c r="AQ145" i="35"/>
  <c r="AR145" i="35"/>
  <c r="AQ146" i="35"/>
  <c r="AR146" i="35"/>
  <c r="AQ147" i="35"/>
  <c r="AR147" i="35"/>
  <c r="AQ148" i="35"/>
  <c r="AR148" i="35"/>
  <c r="AQ149" i="35"/>
  <c r="AR149" i="35"/>
  <c r="AS149" i="35" s="1"/>
  <c r="AT149" i="35" s="1"/>
  <c r="AQ150" i="35"/>
  <c r="AR150" i="35"/>
  <c r="AQ151" i="35"/>
  <c r="AR151" i="35"/>
  <c r="AQ152" i="35"/>
  <c r="AR152" i="35"/>
  <c r="AQ153" i="35"/>
  <c r="AR153" i="35"/>
  <c r="AQ154" i="35"/>
  <c r="AR154" i="35"/>
  <c r="AQ155" i="35"/>
  <c r="AR155" i="35"/>
  <c r="AQ156" i="35"/>
  <c r="AR156" i="35"/>
  <c r="AQ157" i="35"/>
  <c r="AR157" i="35"/>
  <c r="AQ158" i="35"/>
  <c r="AR158" i="35"/>
  <c r="AQ159" i="35"/>
  <c r="AR159" i="35"/>
  <c r="AQ160" i="35"/>
  <c r="AR160" i="35"/>
  <c r="AQ161" i="35"/>
  <c r="AR161" i="35"/>
  <c r="AQ162" i="35"/>
  <c r="AR162" i="35"/>
  <c r="AQ163" i="35"/>
  <c r="AR163" i="35"/>
  <c r="AQ164" i="35"/>
  <c r="AR164" i="35"/>
  <c r="AQ165" i="35"/>
  <c r="AR165" i="35"/>
  <c r="AS165" i="35" s="1"/>
  <c r="AT165" i="35" s="1"/>
  <c r="AQ166" i="35"/>
  <c r="AR166" i="35"/>
  <c r="AQ167" i="35"/>
  <c r="AR167" i="35"/>
  <c r="AQ168" i="35"/>
  <c r="AR168" i="35"/>
  <c r="AQ169" i="35"/>
  <c r="AR169" i="35"/>
  <c r="AQ170" i="35"/>
  <c r="AR170" i="35"/>
  <c r="AQ171" i="35"/>
  <c r="AR171" i="35"/>
  <c r="AQ172" i="35"/>
  <c r="AR172" i="35"/>
  <c r="AQ173" i="35"/>
  <c r="AR173" i="35"/>
  <c r="AQ174" i="35"/>
  <c r="AR174" i="35"/>
  <c r="AQ175" i="35"/>
  <c r="AR175" i="35"/>
  <c r="AQ176" i="35"/>
  <c r="AR176" i="35"/>
  <c r="AQ177" i="35"/>
  <c r="AR177" i="35"/>
  <c r="AQ178" i="35"/>
  <c r="AR178" i="35"/>
  <c r="AQ179" i="35"/>
  <c r="AR179" i="35"/>
  <c r="AQ180" i="35"/>
  <c r="AR180" i="35"/>
  <c r="AQ181" i="35"/>
  <c r="AR181" i="35"/>
  <c r="AS181" i="35" s="1"/>
  <c r="AT181" i="35" s="1"/>
  <c r="AQ182" i="35"/>
  <c r="AR182" i="35"/>
  <c r="AQ183" i="35"/>
  <c r="AR183" i="35"/>
  <c r="AQ184" i="35"/>
  <c r="AR184" i="35"/>
  <c r="AQ185" i="35"/>
  <c r="AR185" i="35"/>
  <c r="AQ186" i="35"/>
  <c r="AR186" i="35"/>
  <c r="AQ187" i="35"/>
  <c r="AR187" i="35"/>
  <c r="AQ188" i="35"/>
  <c r="AR188" i="35"/>
  <c r="AQ189" i="35"/>
  <c r="AR189" i="35"/>
  <c r="AS189" i="35" s="1"/>
  <c r="AT189" i="35" s="1"/>
  <c r="AQ190" i="35"/>
  <c r="AR190" i="35"/>
  <c r="AQ191" i="35"/>
  <c r="AR191" i="35"/>
  <c r="AQ192" i="35"/>
  <c r="AR192" i="35"/>
  <c r="AQ193" i="35"/>
  <c r="AR193" i="35"/>
  <c r="AS193" i="35" s="1"/>
  <c r="AT193" i="35" s="1"/>
  <c r="AQ194" i="35"/>
  <c r="AR194" i="35"/>
  <c r="AQ195" i="35"/>
  <c r="AS195" i="35" s="1"/>
  <c r="AT195" i="35" s="1"/>
  <c r="AR195" i="35"/>
  <c r="AQ196" i="35"/>
  <c r="AR196" i="35"/>
  <c r="AQ197" i="35"/>
  <c r="AR197" i="35"/>
  <c r="AQ198" i="35"/>
  <c r="AR198" i="35"/>
  <c r="AQ199" i="35"/>
  <c r="AS199" i="35" s="1"/>
  <c r="AT199" i="35" s="1"/>
  <c r="AR199" i="35"/>
  <c r="AQ200" i="35"/>
  <c r="AR200" i="35"/>
  <c r="AQ201" i="35"/>
  <c r="AR201" i="35"/>
  <c r="AS201" i="35" s="1"/>
  <c r="AT201" i="35" s="1"/>
  <c r="AQ202" i="35"/>
  <c r="AR202" i="35"/>
  <c r="AQ203" i="35"/>
  <c r="AR203" i="35"/>
  <c r="AQ204" i="35"/>
  <c r="AR204" i="35"/>
  <c r="AQ205" i="35"/>
  <c r="AR205" i="35"/>
  <c r="AQ206" i="35"/>
  <c r="AR206" i="35"/>
  <c r="AQ207" i="35"/>
  <c r="AS207" i="35" s="1"/>
  <c r="AT207" i="35" s="1"/>
  <c r="AR207" i="35"/>
  <c r="AQ208" i="35"/>
  <c r="AR208" i="35"/>
  <c r="AQ209" i="35"/>
  <c r="AR209" i="35"/>
  <c r="AQ210" i="35"/>
  <c r="AR210" i="35"/>
  <c r="AQ211" i="35"/>
  <c r="AR211" i="35"/>
  <c r="AQ212" i="35"/>
  <c r="AR212" i="35"/>
  <c r="AQ213" i="35"/>
  <c r="AR213" i="35"/>
  <c r="AS213" i="35" s="1"/>
  <c r="AT213" i="35" s="1"/>
  <c r="AQ214" i="35"/>
  <c r="AR214" i="35"/>
  <c r="AQ215" i="35"/>
  <c r="AR215" i="35"/>
  <c r="AQ216" i="35"/>
  <c r="AR216" i="35"/>
  <c r="AQ217" i="35"/>
  <c r="AR217" i="35"/>
  <c r="AQ218" i="35"/>
  <c r="AR218" i="35"/>
  <c r="AQ219" i="35"/>
  <c r="AR219" i="35"/>
  <c r="AQ220" i="35"/>
  <c r="AR220" i="35"/>
  <c r="AQ221" i="35"/>
  <c r="AR221" i="35"/>
  <c r="AS221" i="35" s="1"/>
  <c r="AT221" i="35" s="1"/>
  <c r="AQ222" i="35"/>
  <c r="AR222" i="35"/>
  <c r="AQ223" i="35"/>
  <c r="AR223" i="35"/>
  <c r="AQ224" i="35"/>
  <c r="AR224" i="35"/>
  <c r="AQ225" i="35"/>
  <c r="AR225" i="35"/>
  <c r="AQ226" i="35"/>
  <c r="AR226" i="35"/>
  <c r="AQ227" i="35"/>
  <c r="AR227" i="35"/>
  <c r="AQ228" i="35"/>
  <c r="AR228" i="35"/>
  <c r="AQ229" i="35"/>
  <c r="AR229" i="35"/>
  <c r="AQ230" i="35"/>
  <c r="AR230" i="35"/>
  <c r="AQ231" i="35"/>
  <c r="AR231" i="35"/>
  <c r="AQ232" i="35"/>
  <c r="AR232" i="35"/>
  <c r="AQ233" i="35"/>
  <c r="AR233" i="35"/>
  <c r="AQ234" i="35"/>
  <c r="AR234" i="35"/>
  <c r="AQ235" i="35"/>
  <c r="AR235" i="35"/>
  <c r="AQ236" i="35"/>
  <c r="AR236" i="35"/>
  <c r="AQ237" i="35"/>
  <c r="AR237" i="35"/>
  <c r="AQ238" i="35"/>
  <c r="AR238" i="35"/>
  <c r="AS238" i="35" s="1"/>
  <c r="AT238" i="35" s="1"/>
  <c r="AQ239" i="35"/>
  <c r="AR239" i="35"/>
  <c r="AQ240" i="35"/>
  <c r="AR240" i="35"/>
  <c r="AQ241" i="35"/>
  <c r="AR241" i="35"/>
  <c r="AQ242" i="35"/>
  <c r="AR242" i="35"/>
  <c r="AQ243" i="35"/>
  <c r="AR243" i="35"/>
  <c r="AQ244" i="35"/>
  <c r="AR244" i="35"/>
  <c r="AQ245" i="35"/>
  <c r="AR245" i="35"/>
  <c r="AQ246" i="35"/>
  <c r="AR246" i="35"/>
  <c r="AQ247" i="35"/>
  <c r="AR247" i="35"/>
  <c r="AQ248" i="35"/>
  <c r="AR248" i="35"/>
  <c r="AQ249" i="35"/>
  <c r="AR249" i="35"/>
  <c r="AQ250" i="35"/>
  <c r="AR250" i="35"/>
  <c r="AQ251" i="35"/>
  <c r="AR251" i="35"/>
  <c r="AQ252" i="35"/>
  <c r="AR252" i="35"/>
  <c r="AQ253" i="35"/>
  <c r="AR253" i="35"/>
  <c r="AS253" i="35" s="1"/>
  <c r="AT253" i="35" s="1"/>
  <c r="AQ254" i="35"/>
  <c r="AR254" i="35"/>
  <c r="AQ255" i="35"/>
  <c r="AR255" i="35"/>
  <c r="AQ256" i="35"/>
  <c r="AR256" i="35"/>
  <c r="AQ257" i="35"/>
  <c r="AR257" i="35"/>
  <c r="AS257" i="35" s="1"/>
  <c r="AT257" i="35" s="1"/>
  <c r="AQ258" i="35"/>
  <c r="AR258" i="35"/>
  <c r="AQ259" i="35"/>
  <c r="AR259" i="35"/>
  <c r="AQ260" i="35"/>
  <c r="AR260" i="35"/>
  <c r="AQ261" i="35"/>
  <c r="AR261" i="35"/>
  <c r="AQ262" i="35"/>
  <c r="AR262" i="35"/>
  <c r="AQ263" i="35"/>
  <c r="AR263" i="35"/>
  <c r="AQ264" i="35"/>
  <c r="AR264" i="35"/>
  <c r="AQ265" i="35"/>
  <c r="AR265" i="35"/>
  <c r="AQ266" i="35"/>
  <c r="AR266" i="35"/>
  <c r="AQ267" i="35"/>
  <c r="AR267" i="35"/>
  <c r="AQ268" i="35"/>
  <c r="AR268" i="35"/>
  <c r="AS268" i="35" s="1"/>
  <c r="AT268" i="35" s="1"/>
  <c r="AQ269" i="35"/>
  <c r="AR269" i="35"/>
  <c r="AQ270" i="35"/>
  <c r="AR270" i="35"/>
  <c r="AQ271" i="35"/>
  <c r="AR271" i="35"/>
  <c r="AQ272" i="35"/>
  <c r="AR272" i="35"/>
  <c r="AQ273" i="35"/>
  <c r="AR273" i="35"/>
  <c r="AS273" i="35" s="1"/>
  <c r="AT273" i="35" s="1"/>
  <c r="AQ274" i="35"/>
  <c r="AR274" i="35"/>
  <c r="AQ275" i="35"/>
  <c r="AR275" i="35"/>
  <c r="AQ276" i="35"/>
  <c r="AR276" i="35"/>
  <c r="AQ277" i="35"/>
  <c r="AR277" i="35"/>
  <c r="AS277" i="35" s="1"/>
  <c r="AT277" i="35" s="1"/>
  <c r="AQ278" i="35"/>
  <c r="AR278" i="35"/>
  <c r="AQ279" i="35"/>
  <c r="AR279" i="35"/>
  <c r="AQ280" i="35"/>
  <c r="AR280" i="35"/>
  <c r="AS280" i="35" s="1"/>
  <c r="AT280" i="35" s="1"/>
  <c r="AQ281" i="35"/>
  <c r="AR281" i="35"/>
  <c r="AQ282" i="35"/>
  <c r="AR282" i="35"/>
  <c r="AQ283" i="35"/>
  <c r="AR283" i="35"/>
  <c r="AQ284" i="35"/>
  <c r="AR284" i="35"/>
  <c r="AS284" i="35" s="1"/>
  <c r="AT284" i="35" s="1"/>
  <c r="AQ285" i="35"/>
  <c r="AR285" i="35"/>
  <c r="AQ286" i="35"/>
  <c r="AR286" i="35"/>
  <c r="AQ287" i="35"/>
  <c r="AR287" i="35"/>
  <c r="AQ288" i="35"/>
  <c r="AR288" i="35"/>
  <c r="AS288" i="35" s="1"/>
  <c r="AT288" i="35" s="1"/>
  <c r="AQ289" i="35"/>
  <c r="AR289" i="35"/>
  <c r="AQ290" i="35"/>
  <c r="AR290" i="35"/>
  <c r="AQ291" i="35"/>
  <c r="AR291" i="35"/>
  <c r="AQ292" i="35"/>
  <c r="AR292" i="35"/>
  <c r="AQ293" i="35"/>
  <c r="AR293" i="35"/>
  <c r="AS293" i="35" s="1"/>
  <c r="AT293" i="35" s="1"/>
  <c r="AQ294" i="35"/>
  <c r="AR294" i="35"/>
  <c r="AQ295" i="35"/>
  <c r="AS295" i="35" s="1"/>
  <c r="AT295" i="35" s="1"/>
  <c r="AR295" i="35"/>
  <c r="AQ296" i="35"/>
  <c r="AR296" i="35"/>
  <c r="AQ297" i="35"/>
  <c r="AR297" i="35"/>
  <c r="AQ298" i="35"/>
  <c r="AR298" i="35"/>
  <c r="AQ299" i="35"/>
  <c r="AR299" i="35"/>
  <c r="AQ300" i="35"/>
  <c r="AR300" i="35"/>
  <c r="AQ301" i="35"/>
  <c r="AR301" i="35"/>
  <c r="AQ302" i="35"/>
  <c r="AR302" i="35"/>
  <c r="AQ303" i="35"/>
  <c r="AR303" i="35"/>
  <c r="AL11" i="35"/>
  <c r="AM11" i="35"/>
  <c r="AL12" i="35"/>
  <c r="AM12" i="35"/>
  <c r="AL13" i="35"/>
  <c r="AM13" i="35"/>
  <c r="AN13" i="35" s="1"/>
  <c r="AO13" i="35" s="1"/>
  <c r="AL14" i="35"/>
  <c r="AM14" i="35"/>
  <c r="AL15" i="35"/>
  <c r="AM15" i="35"/>
  <c r="AL16" i="35"/>
  <c r="AM16" i="35"/>
  <c r="AL17" i="35"/>
  <c r="AM17" i="35"/>
  <c r="AN17" i="35" s="1"/>
  <c r="AO17" i="35" s="1"/>
  <c r="AL18" i="35"/>
  <c r="AM18" i="35"/>
  <c r="AL19" i="35"/>
  <c r="AM19" i="35"/>
  <c r="AL20" i="35"/>
  <c r="AM20" i="35"/>
  <c r="AL21" i="35"/>
  <c r="AM21" i="35"/>
  <c r="AL22" i="35"/>
  <c r="AM22" i="35"/>
  <c r="AL23" i="35"/>
  <c r="AM23" i="35"/>
  <c r="AL24" i="35"/>
  <c r="AM24" i="35"/>
  <c r="AL25" i="35"/>
  <c r="AM25" i="35"/>
  <c r="AL26" i="35"/>
  <c r="AM26" i="35"/>
  <c r="AL27" i="35"/>
  <c r="AM27" i="35"/>
  <c r="AL28" i="35"/>
  <c r="AM28" i="35"/>
  <c r="AL29" i="35"/>
  <c r="AM29" i="35"/>
  <c r="AL30" i="35"/>
  <c r="AM30" i="35"/>
  <c r="AL31" i="35"/>
  <c r="AM31" i="35"/>
  <c r="AL32" i="35"/>
  <c r="AM32" i="35"/>
  <c r="AL33" i="35"/>
  <c r="AM33" i="35"/>
  <c r="AL34" i="35"/>
  <c r="AM34" i="35"/>
  <c r="AL35" i="35"/>
  <c r="AM35" i="35"/>
  <c r="AL36" i="35"/>
  <c r="AM36" i="35"/>
  <c r="AL37" i="35"/>
  <c r="AM37" i="35"/>
  <c r="AL38" i="35"/>
  <c r="AM38" i="35"/>
  <c r="AL39" i="35"/>
  <c r="AM39" i="35"/>
  <c r="AL40" i="35"/>
  <c r="AM40" i="35"/>
  <c r="AL41" i="35"/>
  <c r="AM41" i="35"/>
  <c r="AL42" i="35"/>
  <c r="AM42" i="35"/>
  <c r="AL43" i="35"/>
  <c r="AM43" i="35"/>
  <c r="AL44" i="35"/>
  <c r="AM44" i="35"/>
  <c r="AL45" i="35"/>
  <c r="AM45" i="35"/>
  <c r="AL46" i="35"/>
  <c r="AM46" i="35"/>
  <c r="AL47" i="35"/>
  <c r="AM47" i="35"/>
  <c r="AL48" i="35"/>
  <c r="AM48" i="35"/>
  <c r="AL49" i="35"/>
  <c r="AM49" i="35"/>
  <c r="AN49" i="35" s="1"/>
  <c r="AO49" i="35" s="1"/>
  <c r="AL50" i="35"/>
  <c r="AM50" i="35"/>
  <c r="AL51" i="35"/>
  <c r="AM51" i="35"/>
  <c r="AL52" i="35"/>
  <c r="AM52" i="35"/>
  <c r="AL53" i="35"/>
  <c r="AM53" i="35"/>
  <c r="AL54" i="35"/>
  <c r="AM54" i="35"/>
  <c r="AL55" i="35"/>
  <c r="AM55" i="35"/>
  <c r="AL56" i="35"/>
  <c r="AM56" i="35"/>
  <c r="AL57" i="35"/>
  <c r="AM57" i="35"/>
  <c r="AL58" i="35"/>
  <c r="AM58" i="35"/>
  <c r="AL59" i="35"/>
  <c r="AM59" i="35"/>
  <c r="AL60" i="35"/>
  <c r="AM60" i="35"/>
  <c r="AL61" i="35"/>
  <c r="AM61" i="35"/>
  <c r="AL62" i="35"/>
  <c r="AM62" i="35"/>
  <c r="AL63" i="35"/>
  <c r="AM63" i="35"/>
  <c r="AL64" i="35"/>
  <c r="AM64" i="35"/>
  <c r="AL65" i="35"/>
  <c r="AM65" i="35"/>
  <c r="AL66" i="35"/>
  <c r="AM66" i="35"/>
  <c r="AN66" i="35" s="1"/>
  <c r="AO66" i="35" s="1"/>
  <c r="AL67" i="35"/>
  <c r="AM67" i="35"/>
  <c r="AL68" i="35"/>
  <c r="AM68" i="35"/>
  <c r="AL69" i="35"/>
  <c r="AM69" i="35"/>
  <c r="AL70" i="35"/>
  <c r="AM70" i="35"/>
  <c r="AN70" i="35" s="1"/>
  <c r="AO70" i="35" s="1"/>
  <c r="AL71" i="35"/>
  <c r="AM71" i="35"/>
  <c r="AL72" i="35"/>
  <c r="AM72" i="35"/>
  <c r="AL73" i="35"/>
  <c r="AM73" i="35"/>
  <c r="AL74" i="35"/>
  <c r="AM74" i="35"/>
  <c r="AN74" i="35" s="1"/>
  <c r="AO74" i="35" s="1"/>
  <c r="AL75" i="35"/>
  <c r="AM75" i="35"/>
  <c r="AL76" i="35"/>
  <c r="AM76" i="35"/>
  <c r="AL77" i="35"/>
  <c r="AM77" i="35"/>
  <c r="AL78" i="35"/>
  <c r="AM78" i="35"/>
  <c r="AL79" i="35"/>
  <c r="AM79" i="35"/>
  <c r="AL80" i="35"/>
  <c r="AM80" i="35"/>
  <c r="AL81" i="35"/>
  <c r="AM81" i="35"/>
  <c r="AL82" i="35"/>
  <c r="AM82" i="35"/>
  <c r="AN82" i="35" s="1"/>
  <c r="AO82" i="35" s="1"/>
  <c r="AL83" i="35"/>
  <c r="AM83" i="35"/>
  <c r="AL84" i="35"/>
  <c r="AM84" i="35"/>
  <c r="AL85" i="35"/>
  <c r="AM85" i="35"/>
  <c r="AL86" i="35"/>
  <c r="AM86" i="35"/>
  <c r="AN86" i="35" s="1"/>
  <c r="AO86" i="35" s="1"/>
  <c r="AL87" i="35"/>
  <c r="AM87" i="35"/>
  <c r="AL88" i="35"/>
  <c r="AM88" i="35"/>
  <c r="AL89" i="35"/>
  <c r="AM89" i="35"/>
  <c r="AL90" i="35"/>
  <c r="AM90" i="35"/>
  <c r="AL91" i="35"/>
  <c r="AM91" i="35"/>
  <c r="AL92" i="35"/>
  <c r="AM92" i="35"/>
  <c r="AL93" i="35"/>
  <c r="AM93" i="35"/>
  <c r="AL94" i="35"/>
  <c r="AM94" i="35"/>
  <c r="AL95" i="35"/>
  <c r="AM95" i="35"/>
  <c r="AL96" i="35"/>
  <c r="AM96" i="35"/>
  <c r="AL97" i="35"/>
  <c r="AM97" i="35"/>
  <c r="AL98" i="35"/>
  <c r="AM98" i="35"/>
  <c r="AN98" i="35" s="1"/>
  <c r="AO98" i="35" s="1"/>
  <c r="AL99" i="35"/>
  <c r="AN99" i="35" s="1"/>
  <c r="AO99" i="35" s="1"/>
  <c r="AM99" i="35"/>
  <c r="AL100" i="35"/>
  <c r="AM100" i="35"/>
  <c r="AL101" i="35"/>
  <c r="AM101" i="35"/>
  <c r="AL102" i="35"/>
  <c r="AM102" i="35"/>
  <c r="AN102" i="35" s="1"/>
  <c r="AO102" i="35" s="1"/>
  <c r="AL103" i="35"/>
  <c r="AM103" i="35"/>
  <c r="AL104" i="35"/>
  <c r="AM104" i="35"/>
  <c r="AL105" i="35"/>
  <c r="AM105" i="35"/>
  <c r="AL106" i="35"/>
  <c r="AM106" i="35"/>
  <c r="AN106" i="35" s="1"/>
  <c r="AO106" i="35" s="1"/>
  <c r="AL107" i="35"/>
  <c r="AM107" i="35"/>
  <c r="AL108" i="35"/>
  <c r="AM108" i="35"/>
  <c r="AL109" i="35"/>
  <c r="AM109" i="35"/>
  <c r="AL110" i="35"/>
  <c r="AM110" i="35"/>
  <c r="AL111" i="35"/>
  <c r="AM111" i="35"/>
  <c r="AL112" i="35"/>
  <c r="AM112" i="35"/>
  <c r="AL113" i="35"/>
  <c r="AM113" i="35"/>
  <c r="AL114" i="35"/>
  <c r="AM114" i="35"/>
  <c r="AN114" i="35" s="1"/>
  <c r="AO114" i="35" s="1"/>
  <c r="AL115" i="35"/>
  <c r="AM115" i="35"/>
  <c r="AL116" i="35"/>
  <c r="AM116" i="35"/>
  <c r="AL117" i="35"/>
  <c r="AM117" i="35"/>
  <c r="AL118" i="35"/>
  <c r="AM118" i="35"/>
  <c r="AL119" i="35"/>
  <c r="AM119" i="35"/>
  <c r="AL120" i="35"/>
  <c r="AM120" i="35"/>
  <c r="AL121" i="35"/>
  <c r="AM121" i="35"/>
  <c r="AL122" i="35"/>
  <c r="AM122" i="35"/>
  <c r="AL123" i="35"/>
  <c r="AM123" i="35"/>
  <c r="AL124" i="35"/>
  <c r="AM124" i="35"/>
  <c r="AL125" i="35"/>
  <c r="AM125" i="35"/>
  <c r="AL126" i="35"/>
  <c r="AM126" i="35"/>
  <c r="AL127" i="35"/>
  <c r="AM127" i="35"/>
  <c r="AL128" i="35"/>
  <c r="AM128" i="35"/>
  <c r="AL129" i="35"/>
  <c r="AM129" i="35"/>
  <c r="AL130" i="35"/>
  <c r="AM130" i="35"/>
  <c r="AL131" i="35"/>
  <c r="AM131" i="35"/>
  <c r="AL132" i="35"/>
  <c r="AM132" i="35"/>
  <c r="AL133" i="35"/>
  <c r="AM133" i="35"/>
  <c r="AL134" i="35"/>
  <c r="AM134" i="35"/>
  <c r="AL135" i="35"/>
  <c r="AM135" i="35"/>
  <c r="AL136" i="35"/>
  <c r="AM136" i="35"/>
  <c r="AL137" i="35"/>
  <c r="AM137" i="35"/>
  <c r="AL138" i="35"/>
  <c r="AM138" i="35"/>
  <c r="AL139" i="35"/>
  <c r="AN139" i="35" s="1"/>
  <c r="AO139" i="35" s="1"/>
  <c r="AM139" i="35"/>
  <c r="AL140" i="35"/>
  <c r="AM140" i="35"/>
  <c r="AL141" i="35"/>
  <c r="AM141" i="35"/>
  <c r="AL142" i="35"/>
  <c r="AM142" i="35"/>
  <c r="AL143" i="35"/>
  <c r="AN143" i="35" s="1"/>
  <c r="AO143" i="35" s="1"/>
  <c r="AM143" i="35"/>
  <c r="AL144" i="35"/>
  <c r="AM144" i="35"/>
  <c r="AL145" i="35"/>
  <c r="AM145" i="35"/>
  <c r="AL146" i="35"/>
  <c r="AM146" i="35"/>
  <c r="AL147" i="35"/>
  <c r="AM147" i="35"/>
  <c r="AL148" i="35"/>
  <c r="AM148" i="35"/>
  <c r="AL149" i="35"/>
  <c r="AM149" i="35"/>
  <c r="AL150" i="35"/>
  <c r="AM150" i="35"/>
  <c r="AL151" i="35"/>
  <c r="AM151" i="35"/>
  <c r="AL152" i="35"/>
  <c r="AM152" i="35"/>
  <c r="AL153" i="35"/>
  <c r="AM153" i="35"/>
  <c r="AL154" i="35"/>
  <c r="AM154" i="35"/>
  <c r="AN154" i="35" s="1"/>
  <c r="AO154" i="35" s="1"/>
  <c r="AL155" i="35"/>
  <c r="AM155" i="35"/>
  <c r="AL156" i="35"/>
  <c r="AM156" i="35"/>
  <c r="AL157" i="35"/>
  <c r="AM157" i="35"/>
  <c r="AL158" i="35"/>
  <c r="AM158" i="35"/>
  <c r="AL159" i="35"/>
  <c r="AM159" i="35"/>
  <c r="AN159" i="35" s="1"/>
  <c r="AO159" i="35" s="1"/>
  <c r="AL160" i="35"/>
  <c r="AM160" i="35"/>
  <c r="AL161" i="35"/>
  <c r="AM161" i="35"/>
  <c r="AN161" i="35"/>
  <c r="AO161" i="35" s="1"/>
  <c r="AL162" i="35"/>
  <c r="AM162" i="35"/>
  <c r="AL163" i="35"/>
  <c r="AM163" i="35"/>
  <c r="AL164" i="35"/>
  <c r="AM164" i="35"/>
  <c r="AL165" i="35"/>
  <c r="AM165" i="35"/>
  <c r="AN165" i="35" s="1"/>
  <c r="AO165" i="35" s="1"/>
  <c r="AL166" i="35"/>
  <c r="AM166" i="35"/>
  <c r="AL167" i="35"/>
  <c r="AM167" i="35"/>
  <c r="AL168" i="35"/>
  <c r="AM168" i="35"/>
  <c r="AL169" i="35"/>
  <c r="AM169" i="35"/>
  <c r="AN169" i="35" s="1"/>
  <c r="AO169" i="35" s="1"/>
  <c r="AL170" i="35"/>
  <c r="AM170" i="35"/>
  <c r="AL171" i="35"/>
  <c r="AM171" i="35"/>
  <c r="AL172" i="35"/>
  <c r="AM172" i="35"/>
  <c r="AL173" i="35"/>
  <c r="AM173" i="35"/>
  <c r="AL174" i="35"/>
  <c r="AM174" i="35"/>
  <c r="AL175" i="35"/>
  <c r="AM175" i="35"/>
  <c r="AL176" i="35"/>
  <c r="AM176" i="35"/>
  <c r="AL177" i="35"/>
  <c r="AM177" i="35"/>
  <c r="AL178" i="35"/>
  <c r="AM178" i="35"/>
  <c r="AN178" i="35" s="1"/>
  <c r="AO178" i="35" s="1"/>
  <c r="AL179" i="35"/>
  <c r="AM179" i="35"/>
  <c r="AL180" i="35"/>
  <c r="AM180" i="35"/>
  <c r="AL181" i="35"/>
  <c r="AM181" i="35"/>
  <c r="AL182" i="35"/>
  <c r="AM182" i="35"/>
  <c r="AL183" i="35"/>
  <c r="AM183" i="35"/>
  <c r="AN183" i="35" s="1"/>
  <c r="AO183" i="35" s="1"/>
  <c r="AL184" i="35"/>
  <c r="AM184" i="35"/>
  <c r="AL185" i="35"/>
  <c r="AM185" i="35"/>
  <c r="AL186" i="35"/>
  <c r="AM186" i="35"/>
  <c r="AL187" i="35"/>
  <c r="AM187" i="35"/>
  <c r="AN187" i="35" s="1"/>
  <c r="AO187" i="35" s="1"/>
  <c r="AL188" i="35"/>
  <c r="AM188" i="35"/>
  <c r="AL189" i="35"/>
  <c r="AM189" i="35"/>
  <c r="AL190" i="35"/>
  <c r="AM190" i="35"/>
  <c r="AL191" i="35"/>
  <c r="AM191" i="35"/>
  <c r="AN191" i="35" s="1"/>
  <c r="AO191" i="35" s="1"/>
  <c r="AL192" i="35"/>
  <c r="AM192" i="35"/>
  <c r="AL193" i="35"/>
  <c r="AM193" i="35"/>
  <c r="AL194" i="35"/>
  <c r="AM194" i="35"/>
  <c r="AL195" i="35"/>
  <c r="AM195" i="35"/>
  <c r="AL196" i="35"/>
  <c r="AM196" i="35"/>
  <c r="AL197" i="35"/>
  <c r="AM197" i="35"/>
  <c r="AL198" i="35"/>
  <c r="AM198" i="35"/>
  <c r="AL199" i="35"/>
  <c r="AM199" i="35"/>
  <c r="AL200" i="35"/>
  <c r="AM200" i="35"/>
  <c r="AL201" i="35"/>
  <c r="AM201" i="35"/>
  <c r="AL202" i="35"/>
  <c r="AM202" i="35"/>
  <c r="AL203" i="35"/>
  <c r="AM203" i="35"/>
  <c r="AL204" i="35"/>
  <c r="AM204" i="35"/>
  <c r="AN204" i="35" s="1"/>
  <c r="AO204" i="35" s="1"/>
  <c r="AL205" i="35"/>
  <c r="AM205" i="35"/>
  <c r="AL206" i="35"/>
  <c r="AM206" i="35"/>
  <c r="AL207" i="35"/>
  <c r="AM207" i="35"/>
  <c r="AL208" i="35"/>
  <c r="AM208" i="35"/>
  <c r="AN208" i="35" s="1"/>
  <c r="AO208" i="35" s="1"/>
  <c r="AL209" i="35"/>
  <c r="AM209" i="35"/>
  <c r="AL210" i="35"/>
  <c r="AM210" i="35"/>
  <c r="AL211" i="35"/>
  <c r="AM211" i="35"/>
  <c r="AN211" i="35" s="1"/>
  <c r="AO211" i="35" s="1"/>
  <c r="AL212" i="35"/>
  <c r="AM212" i="35"/>
  <c r="AL213" i="35"/>
  <c r="AM213" i="35"/>
  <c r="AL214" i="35"/>
  <c r="AM214" i="35"/>
  <c r="AL215" i="35"/>
  <c r="AM215" i="35"/>
  <c r="AL216" i="35"/>
  <c r="AM216" i="35"/>
  <c r="AL217" i="35"/>
  <c r="AM217" i="35"/>
  <c r="AL218" i="35"/>
  <c r="AM218" i="35"/>
  <c r="AN218" i="35" s="1"/>
  <c r="AO218" i="35" s="1"/>
  <c r="AL219" i="35"/>
  <c r="AM219" i="35"/>
  <c r="AL220" i="35"/>
  <c r="AM220" i="35"/>
  <c r="AL221" i="35"/>
  <c r="AM221" i="35"/>
  <c r="AL222" i="35"/>
  <c r="AM222" i="35"/>
  <c r="AN222" i="35" s="1"/>
  <c r="AO222" i="35" s="1"/>
  <c r="AL223" i="35"/>
  <c r="AM223" i="35"/>
  <c r="AL224" i="35"/>
  <c r="AM224" i="35"/>
  <c r="AL225" i="35"/>
  <c r="AM225" i="35"/>
  <c r="AL226" i="35"/>
  <c r="AM226" i="35"/>
  <c r="AL227" i="35"/>
  <c r="AM227" i="35"/>
  <c r="AL228" i="35"/>
  <c r="AM228" i="35"/>
  <c r="AL229" i="35"/>
  <c r="AM229" i="35"/>
  <c r="AL230" i="35"/>
  <c r="AM230" i="35"/>
  <c r="AL231" i="35"/>
  <c r="AM231" i="35"/>
  <c r="AL232" i="35"/>
  <c r="AM232" i="35"/>
  <c r="AN232" i="35" s="1"/>
  <c r="AO232" i="35" s="1"/>
  <c r="AL233" i="35"/>
  <c r="AM233" i="35"/>
  <c r="AL234" i="35"/>
  <c r="AM234" i="35"/>
  <c r="AL235" i="35"/>
  <c r="AM235" i="35"/>
  <c r="AL236" i="35"/>
  <c r="AM236" i="35"/>
  <c r="AL237" i="35"/>
  <c r="AM237" i="35"/>
  <c r="AL238" i="35"/>
  <c r="AM238" i="35"/>
  <c r="AL239" i="35"/>
  <c r="AM239" i="35"/>
  <c r="AL240" i="35"/>
  <c r="AM240" i="35"/>
  <c r="AL241" i="35"/>
  <c r="AM241" i="35"/>
  <c r="AL242" i="35"/>
  <c r="AM242" i="35"/>
  <c r="AL243" i="35"/>
  <c r="AM243" i="35"/>
  <c r="AL244" i="35"/>
  <c r="AM244" i="35"/>
  <c r="AL245" i="35"/>
  <c r="AM245" i="35"/>
  <c r="AL246" i="35"/>
  <c r="AM246" i="35"/>
  <c r="AL247" i="35"/>
  <c r="AM247" i="35"/>
  <c r="AL248" i="35"/>
  <c r="AM248" i="35"/>
  <c r="AL249" i="35"/>
  <c r="AM249" i="35"/>
  <c r="AN249" i="35" s="1"/>
  <c r="AO249" i="35" s="1"/>
  <c r="AL250" i="35"/>
  <c r="AM250" i="35"/>
  <c r="AN250" i="35" s="1"/>
  <c r="AO250" i="35" s="1"/>
  <c r="AL251" i="35"/>
  <c r="AM251" i="35"/>
  <c r="AL252" i="35"/>
  <c r="AM252" i="35"/>
  <c r="AL253" i="35"/>
  <c r="AM253" i="35"/>
  <c r="AL254" i="35"/>
  <c r="AM254" i="35"/>
  <c r="AN254" i="35" s="1"/>
  <c r="AO254" i="35" s="1"/>
  <c r="AL255" i="35"/>
  <c r="AM255" i="35"/>
  <c r="AL256" i="35"/>
  <c r="AM256" i="35"/>
  <c r="AL257" i="35"/>
  <c r="AM257" i="35"/>
  <c r="AL258" i="35"/>
  <c r="AM258" i="35"/>
  <c r="AL259" i="35"/>
  <c r="AM259" i="35"/>
  <c r="AL260" i="35"/>
  <c r="AM260" i="35"/>
  <c r="AL261" i="35"/>
  <c r="AM261" i="35"/>
  <c r="AL262" i="35"/>
  <c r="AM262" i="35"/>
  <c r="AL263" i="35"/>
  <c r="AM263" i="35"/>
  <c r="AL264" i="35"/>
  <c r="AM264" i="35"/>
  <c r="AN264" i="35" s="1"/>
  <c r="AO264" i="35" s="1"/>
  <c r="AL265" i="35"/>
  <c r="AM265" i="35"/>
  <c r="AL266" i="35"/>
  <c r="AM266" i="35"/>
  <c r="AL267" i="35"/>
  <c r="AM267" i="35"/>
  <c r="AL268" i="35"/>
  <c r="AM268" i="35"/>
  <c r="AN268" i="35" s="1"/>
  <c r="AO268" i="35" s="1"/>
  <c r="AL269" i="35"/>
  <c r="AM269" i="35"/>
  <c r="AL270" i="35"/>
  <c r="AM270" i="35"/>
  <c r="AL271" i="35"/>
  <c r="AM271" i="35"/>
  <c r="AL272" i="35"/>
  <c r="AM272" i="35"/>
  <c r="AN272" i="35" s="1"/>
  <c r="AO272" i="35" s="1"/>
  <c r="AL273" i="35"/>
  <c r="AM273" i="35"/>
  <c r="AN273" i="35" s="1"/>
  <c r="AO273" i="35" s="1"/>
  <c r="AL274" i="35"/>
  <c r="AM274" i="35"/>
  <c r="AL275" i="35"/>
  <c r="AM275" i="35"/>
  <c r="AL276" i="35"/>
  <c r="AM276" i="35"/>
  <c r="AL277" i="35"/>
  <c r="AM277" i="35"/>
  <c r="AL278" i="35"/>
  <c r="AM278" i="35"/>
  <c r="AN278" i="35" s="1"/>
  <c r="AO278" i="35" s="1"/>
  <c r="AL279" i="35"/>
  <c r="AM279" i="35"/>
  <c r="AL280" i="35"/>
  <c r="AM280" i="35"/>
  <c r="AL281" i="35"/>
  <c r="AM281" i="35"/>
  <c r="AL282" i="35"/>
  <c r="AM282" i="35"/>
  <c r="AL283" i="35"/>
  <c r="AM283" i="35"/>
  <c r="AL284" i="35"/>
  <c r="AM284" i="35"/>
  <c r="AL285" i="35"/>
  <c r="AM285" i="35"/>
  <c r="AN285" i="35" s="1"/>
  <c r="AO285" i="35" s="1"/>
  <c r="AL286" i="35"/>
  <c r="AM286" i="35"/>
  <c r="AL287" i="35"/>
  <c r="AM287" i="35"/>
  <c r="AL288" i="35"/>
  <c r="AM288" i="35"/>
  <c r="AL289" i="35"/>
  <c r="AM289" i="35"/>
  <c r="AL290" i="35"/>
  <c r="AM290" i="35"/>
  <c r="AL291" i="35"/>
  <c r="AM291" i="35"/>
  <c r="AL292" i="35"/>
  <c r="AM292" i="35"/>
  <c r="AL293" i="35"/>
  <c r="AM293" i="35"/>
  <c r="AL294" i="35"/>
  <c r="AM294" i="35"/>
  <c r="AL295" i="35"/>
  <c r="AM295" i="35"/>
  <c r="AL296" i="35"/>
  <c r="AM296" i="35"/>
  <c r="AL297" i="35"/>
  <c r="AM297" i="35"/>
  <c r="AL298" i="35"/>
  <c r="AM298" i="35"/>
  <c r="AL299" i="35"/>
  <c r="AM299" i="35"/>
  <c r="AL300" i="35"/>
  <c r="AM300" i="35"/>
  <c r="AN300" i="35" s="1"/>
  <c r="AO300" i="35" s="1"/>
  <c r="AL301" i="35"/>
  <c r="AM301" i="35"/>
  <c r="AL302" i="35"/>
  <c r="AM302" i="35"/>
  <c r="AL303" i="35"/>
  <c r="AM303" i="35"/>
  <c r="AR10" i="35"/>
  <c r="AQ10" i="35"/>
  <c r="BG10" i="35"/>
  <c r="BF10" i="35"/>
  <c r="AM10" i="35"/>
  <c r="AL10" i="35"/>
  <c r="Y11" i="35"/>
  <c r="BA11" i="35" s="1"/>
  <c r="Z11" i="35"/>
  <c r="AH11" i="35" s="1"/>
  <c r="BJ11" i="35" s="1"/>
  <c r="Y12" i="35"/>
  <c r="BA12" i="35" s="1"/>
  <c r="Z12" i="35"/>
  <c r="AH12" i="35" s="1"/>
  <c r="BJ12" i="35" s="1"/>
  <c r="Y13" i="35"/>
  <c r="BA13" i="35" s="1"/>
  <c r="Z13" i="35"/>
  <c r="Y14" i="35"/>
  <c r="BA14" i="35" s="1"/>
  <c r="Z14" i="35"/>
  <c r="Y15" i="35"/>
  <c r="BA15" i="35" s="1"/>
  <c r="Z15" i="35"/>
  <c r="AH15" i="35" s="1"/>
  <c r="BJ15" i="35" s="1"/>
  <c r="Y16" i="35"/>
  <c r="BA16" i="35" s="1"/>
  <c r="Z16" i="35"/>
  <c r="AH16" i="35" s="1"/>
  <c r="BJ16" i="35" s="1"/>
  <c r="BK16" i="35" s="1"/>
  <c r="BL16" i="35" s="1"/>
  <c r="Y17" i="35"/>
  <c r="BA17" i="35" s="1"/>
  <c r="Z17" i="35"/>
  <c r="Y18" i="35"/>
  <c r="BA18" i="35" s="1"/>
  <c r="Z18" i="35"/>
  <c r="Y19" i="35"/>
  <c r="BA19" i="35" s="1"/>
  <c r="Z19" i="35"/>
  <c r="AH19" i="35" s="1"/>
  <c r="BJ19" i="35" s="1"/>
  <c r="BK19" i="35" s="1"/>
  <c r="BL19" i="35" s="1"/>
  <c r="Y20" i="35"/>
  <c r="BA20" i="35" s="1"/>
  <c r="Z20" i="35"/>
  <c r="AH20" i="35" s="1"/>
  <c r="BJ20" i="35" s="1"/>
  <c r="Y21" i="35"/>
  <c r="BA21" i="35" s="1"/>
  <c r="Z21" i="35"/>
  <c r="Y22" i="35"/>
  <c r="BA22" i="35" s="1"/>
  <c r="Z22" i="35"/>
  <c r="Y23" i="35"/>
  <c r="BA23" i="35" s="1"/>
  <c r="Z23" i="35"/>
  <c r="AH23" i="35" s="1"/>
  <c r="BJ23" i="35" s="1"/>
  <c r="BK23" i="35" s="1"/>
  <c r="BL23" i="35" s="1"/>
  <c r="Y24" i="35"/>
  <c r="BA24" i="35" s="1"/>
  <c r="Z24" i="35"/>
  <c r="AH24" i="35" s="1"/>
  <c r="BJ24" i="35" s="1"/>
  <c r="BK24" i="35" s="1"/>
  <c r="BL24" i="35" s="1"/>
  <c r="Y25" i="35"/>
  <c r="BA25" i="35" s="1"/>
  <c r="Z25" i="35"/>
  <c r="Y26" i="35"/>
  <c r="BA26" i="35" s="1"/>
  <c r="Z26" i="35"/>
  <c r="Y27" i="35"/>
  <c r="BA27" i="35" s="1"/>
  <c r="Z27" i="35"/>
  <c r="AH27" i="35" s="1"/>
  <c r="BJ27" i="35" s="1"/>
  <c r="BK27" i="35" s="1"/>
  <c r="BL27" i="35" s="1"/>
  <c r="Y28" i="35"/>
  <c r="BA28" i="35" s="1"/>
  <c r="Z28" i="35"/>
  <c r="AH28" i="35" s="1"/>
  <c r="BJ28" i="35" s="1"/>
  <c r="Y29" i="35"/>
  <c r="BA29" i="35" s="1"/>
  <c r="Z29" i="35"/>
  <c r="Y30" i="35"/>
  <c r="BA30" i="35" s="1"/>
  <c r="Z30" i="35"/>
  <c r="Y31" i="35"/>
  <c r="BA31" i="35" s="1"/>
  <c r="Z31" i="35"/>
  <c r="AH31" i="35" s="1"/>
  <c r="BJ31" i="35" s="1"/>
  <c r="BK31" i="35" s="1"/>
  <c r="BL31" i="35" s="1"/>
  <c r="Y32" i="35"/>
  <c r="BA32" i="35" s="1"/>
  <c r="Z32" i="35"/>
  <c r="AH32" i="35" s="1"/>
  <c r="BJ32" i="35" s="1"/>
  <c r="BK32" i="35" s="1"/>
  <c r="BL32" i="35" s="1"/>
  <c r="Y33" i="35"/>
  <c r="BA33" i="35" s="1"/>
  <c r="Z33" i="35"/>
  <c r="Y34" i="35"/>
  <c r="BA34" i="35" s="1"/>
  <c r="Z34" i="35"/>
  <c r="Y35" i="35"/>
  <c r="BA35" i="35" s="1"/>
  <c r="Z35" i="35"/>
  <c r="AH35" i="35" s="1"/>
  <c r="BJ35" i="35" s="1"/>
  <c r="BK35" i="35" s="1"/>
  <c r="BL35" i="35" s="1"/>
  <c r="Y36" i="35"/>
  <c r="BA36" i="35" s="1"/>
  <c r="Z36" i="35"/>
  <c r="AH36" i="35" s="1"/>
  <c r="BJ36" i="35" s="1"/>
  <c r="Y37" i="35"/>
  <c r="BA37" i="35" s="1"/>
  <c r="Z37" i="35"/>
  <c r="Y38" i="35"/>
  <c r="BA38" i="35" s="1"/>
  <c r="Z38" i="35"/>
  <c r="Y39" i="35"/>
  <c r="BA39" i="35" s="1"/>
  <c r="Z39" i="35"/>
  <c r="AH39" i="35" s="1"/>
  <c r="BJ39" i="35" s="1"/>
  <c r="BK39" i="35" s="1"/>
  <c r="BL39" i="35" s="1"/>
  <c r="Y40" i="35"/>
  <c r="BA40" i="35" s="1"/>
  <c r="Z40" i="35"/>
  <c r="AH40" i="35" s="1"/>
  <c r="BJ40" i="35" s="1"/>
  <c r="BK40" i="35" s="1"/>
  <c r="BL40" i="35" s="1"/>
  <c r="Y41" i="35"/>
  <c r="BA41" i="35" s="1"/>
  <c r="Z41" i="35"/>
  <c r="Y42" i="35"/>
  <c r="BA42" i="35" s="1"/>
  <c r="Z42" i="35"/>
  <c r="Y43" i="35"/>
  <c r="BA43" i="35" s="1"/>
  <c r="Z43" i="35"/>
  <c r="AH43" i="35" s="1"/>
  <c r="BJ43" i="35" s="1"/>
  <c r="BK43" i="35" s="1"/>
  <c r="BL43" i="35" s="1"/>
  <c r="Y44" i="35"/>
  <c r="BA44" i="35" s="1"/>
  <c r="Z44" i="35"/>
  <c r="AH44" i="35" s="1"/>
  <c r="BJ44" i="35" s="1"/>
  <c r="Y45" i="35"/>
  <c r="BA45" i="35" s="1"/>
  <c r="Z45" i="35"/>
  <c r="Y46" i="35"/>
  <c r="BA46" i="35" s="1"/>
  <c r="Z46" i="35"/>
  <c r="Y47" i="35"/>
  <c r="BA47" i="35" s="1"/>
  <c r="Z47" i="35"/>
  <c r="AH47" i="35" s="1"/>
  <c r="BJ47" i="35" s="1"/>
  <c r="BK47" i="35" s="1"/>
  <c r="BL47" i="35" s="1"/>
  <c r="Y48" i="35"/>
  <c r="BA48" i="35" s="1"/>
  <c r="Z48" i="35"/>
  <c r="AH48" i="35" s="1"/>
  <c r="BJ48" i="35" s="1"/>
  <c r="BK48" i="35" s="1"/>
  <c r="BL48" i="35" s="1"/>
  <c r="Y49" i="35"/>
  <c r="BA49" i="35" s="1"/>
  <c r="Z49" i="35"/>
  <c r="Y50" i="35"/>
  <c r="BA50" i="35" s="1"/>
  <c r="Z50" i="35"/>
  <c r="Y51" i="35"/>
  <c r="BA51" i="35" s="1"/>
  <c r="Z51" i="35"/>
  <c r="AH51" i="35" s="1"/>
  <c r="BJ51" i="35" s="1"/>
  <c r="BK51" i="35" s="1"/>
  <c r="BL51" i="35" s="1"/>
  <c r="Y52" i="35"/>
  <c r="BA52" i="35" s="1"/>
  <c r="Z52" i="35"/>
  <c r="AH52" i="35" s="1"/>
  <c r="BJ52" i="35" s="1"/>
  <c r="Y53" i="35"/>
  <c r="BA53" i="35" s="1"/>
  <c r="Z53" i="35"/>
  <c r="Y54" i="35"/>
  <c r="BA54" i="35" s="1"/>
  <c r="Z54" i="35"/>
  <c r="Y55" i="35"/>
  <c r="BA55" i="35" s="1"/>
  <c r="Z55" i="35"/>
  <c r="AH55" i="35" s="1"/>
  <c r="BJ55" i="35" s="1"/>
  <c r="Y56" i="35"/>
  <c r="BA56" i="35" s="1"/>
  <c r="Z56" i="35"/>
  <c r="AH56" i="35" s="1"/>
  <c r="BJ56" i="35" s="1"/>
  <c r="Y57" i="35"/>
  <c r="BA57" i="35" s="1"/>
  <c r="Z57" i="35"/>
  <c r="Y58" i="35"/>
  <c r="BA58" i="35" s="1"/>
  <c r="Z58" i="35"/>
  <c r="Y59" i="35"/>
  <c r="BA59" i="35" s="1"/>
  <c r="Z59" i="35"/>
  <c r="AH59" i="35" s="1"/>
  <c r="BJ59" i="35" s="1"/>
  <c r="Y60" i="35"/>
  <c r="BA60" i="35" s="1"/>
  <c r="Z60" i="35"/>
  <c r="AH60" i="35" s="1"/>
  <c r="BJ60" i="35" s="1"/>
  <c r="Y61" i="35"/>
  <c r="BA61" i="35" s="1"/>
  <c r="Z61" i="35"/>
  <c r="Y62" i="35"/>
  <c r="BA62" i="35" s="1"/>
  <c r="Z62" i="35"/>
  <c r="Y63" i="35"/>
  <c r="BA63" i="35" s="1"/>
  <c r="Z63" i="35"/>
  <c r="AH63" i="35" s="1"/>
  <c r="BJ63" i="35" s="1"/>
  <c r="Y64" i="35"/>
  <c r="BA64" i="35" s="1"/>
  <c r="Z64" i="35"/>
  <c r="AH64" i="35" s="1"/>
  <c r="BJ64" i="35" s="1"/>
  <c r="BK64" i="35" s="1"/>
  <c r="BL64" i="35" s="1"/>
  <c r="Y65" i="35"/>
  <c r="BA65" i="35" s="1"/>
  <c r="Z65" i="35"/>
  <c r="Y66" i="35"/>
  <c r="BA66" i="35" s="1"/>
  <c r="Z66" i="35"/>
  <c r="Y67" i="35"/>
  <c r="BA67" i="35" s="1"/>
  <c r="Z67" i="35"/>
  <c r="AH67" i="35" s="1"/>
  <c r="BJ67" i="35" s="1"/>
  <c r="Y68" i="35"/>
  <c r="BA68" i="35" s="1"/>
  <c r="Z68" i="35"/>
  <c r="AH68" i="35" s="1"/>
  <c r="BJ68" i="35" s="1"/>
  <c r="Y69" i="35"/>
  <c r="BA69" i="35" s="1"/>
  <c r="Z69" i="35"/>
  <c r="Y70" i="35"/>
  <c r="BA70" i="35" s="1"/>
  <c r="Z70" i="35"/>
  <c r="Y71" i="35"/>
  <c r="BA71" i="35" s="1"/>
  <c r="Z71" i="35"/>
  <c r="AH71" i="35" s="1"/>
  <c r="BJ71" i="35" s="1"/>
  <c r="Y72" i="35"/>
  <c r="BA72" i="35" s="1"/>
  <c r="Z72" i="35"/>
  <c r="AH72" i="35" s="1"/>
  <c r="BJ72" i="35" s="1"/>
  <c r="BK72" i="35" s="1"/>
  <c r="BL72" i="35" s="1"/>
  <c r="Y73" i="35"/>
  <c r="BA73" i="35" s="1"/>
  <c r="Z73" i="35"/>
  <c r="Y74" i="35"/>
  <c r="BA74" i="35" s="1"/>
  <c r="Z74" i="35"/>
  <c r="Y75" i="35"/>
  <c r="BA75" i="35" s="1"/>
  <c r="Z75" i="35"/>
  <c r="AH75" i="35" s="1"/>
  <c r="BJ75" i="35" s="1"/>
  <c r="Y76" i="35"/>
  <c r="BA76" i="35" s="1"/>
  <c r="Z76" i="35"/>
  <c r="AH76" i="35" s="1"/>
  <c r="BJ76" i="35" s="1"/>
  <c r="Y77" i="35"/>
  <c r="BA77" i="35" s="1"/>
  <c r="Z77" i="35"/>
  <c r="Y78" i="35"/>
  <c r="BA78" i="35" s="1"/>
  <c r="Z78" i="35"/>
  <c r="Y79" i="35"/>
  <c r="BA79" i="35" s="1"/>
  <c r="Z79" i="35"/>
  <c r="AH79" i="35" s="1"/>
  <c r="BJ79" i="35" s="1"/>
  <c r="Y80" i="35"/>
  <c r="BA80" i="35" s="1"/>
  <c r="Z80" i="35"/>
  <c r="AH80" i="35" s="1"/>
  <c r="BJ80" i="35" s="1"/>
  <c r="BK80" i="35" s="1"/>
  <c r="BL80" i="35" s="1"/>
  <c r="Y81" i="35"/>
  <c r="BA81" i="35" s="1"/>
  <c r="Z81" i="35"/>
  <c r="Y82" i="35"/>
  <c r="BA82" i="35" s="1"/>
  <c r="Z82" i="35"/>
  <c r="Y83" i="35"/>
  <c r="BA83" i="35" s="1"/>
  <c r="Z83" i="35"/>
  <c r="AH83" i="35" s="1"/>
  <c r="BJ83" i="35" s="1"/>
  <c r="Y84" i="35"/>
  <c r="BA84" i="35" s="1"/>
  <c r="Z84" i="35"/>
  <c r="AH84" i="35" s="1"/>
  <c r="BJ84" i="35" s="1"/>
  <c r="Y85" i="35"/>
  <c r="BA85" i="35" s="1"/>
  <c r="Z85" i="35"/>
  <c r="Y86" i="35"/>
  <c r="BA86" i="35" s="1"/>
  <c r="Z86" i="35"/>
  <c r="Y87" i="35"/>
  <c r="BA87" i="35" s="1"/>
  <c r="Z87" i="35"/>
  <c r="AH87" i="35" s="1"/>
  <c r="BJ87" i="35" s="1"/>
  <c r="Y88" i="35"/>
  <c r="BA88" i="35" s="1"/>
  <c r="Z88" i="35"/>
  <c r="AH88" i="35" s="1"/>
  <c r="BJ88" i="35" s="1"/>
  <c r="BK88" i="35" s="1"/>
  <c r="BL88" i="35" s="1"/>
  <c r="Y89" i="35"/>
  <c r="BA89" i="35" s="1"/>
  <c r="Z89" i="35"/>
  <c r="Y90" i="35"/>
  <c r="BA90" i="35" s="1"/>
  <c r="Z90" i="35"/>
  <c r="Y91" i="35"/>
  <c r="BA91" i="35" s="1"/>
  <c r="Z91" i="35"/>
  <c r="AH91" i="35" s="1"/>
  <c r="BJ91" i="35" s="1"/>
  <c r="Y92" i="35"/>
  <c r="BA92" i="35" s="1"/>
  <c r="Z92" i="35"/>
  <c r="AH92" i="35" s="1"/>
  <c r="BJ92" i="35" s="1"/>
  <c r="Y93" i="35"/>
  <c r="BA93" i="35" s="1"/>
  <c r="Z93" i="35"/>
  <c r="Y94" i="35"/>
  <c r="BA94" i="35" s="1"/>
  <c r="Z94" i="35"/>
  <c r="Y95" i="35"/>
  <c r="BA95" i="35" s="1"/>
  <c r="Z95" i="35"/>
  <c r="AH95" i="35" s="1"/>
  <c r="BJ95" i="35" s="1"/>
  <c r="Y96" i="35"/>
  <c r="BA96" i="35" s="1"/>
  <c r="Z96" i="35"/>
  <c r="AH96" i="35" s="1"/>
  <c r="BJ96" i="35" s="1"/>
  <c r="BK96" i="35" s="1"/>
  <c r="BL96" i="35" s="1"/>
  <c r="Y97" i="35"/>
  <c r="BA97" i="35" s="1"/>
  <c r="Z97" i="35"/>
  <c r="Y98" i="35"/>
  <c r="BA98" i="35" s="1"/>
  <c r="Z98" i="35"/>
  <c r="Y99" i="35"/>
  <c r="BA99" i="35" s="1"/>
  <c r="Z99" i="35"/>
  <c r="AH99" i="35" s="1"/>
  <c r="BJ99" i="35" s="1"/>
  <c r="Y100" i="35"/>
  <c r="BA100" i="35" s="1"/>
  <c r="Z100" i="35"/>
  <c r="AH100" i="35" s="1"/>
  <c r="BJ100" i="35" s="1"/>
  <c r="Y101" i="35"/>
  <c r="BA101" i="35" s="1"/>
  <c r="Z101" i="35"/>
  <c r="Y102" i="35"/>
  <c r="BA102" i="35" s="1"/>
  <c r="Z102" i="35"/>
  <c r="Y103" i="35"/>
  <c r="BA103" i="35" s="1"/>
  <c r="Z103" i="35"/>
  <c r="AH103" i="35" s="1"/>
  <c r="BJ103" i="35" s="1"/>
  <c r="Y104" i="35"/>
  <c r="BA104" i="35" s="1"/>
  <c r="Z104" i="35"/>
  <c r="AH104" i="35" s="1"/>
  <c r="BJ104" i="35" s="1"/>
  <c r="Y105" i="35"/>
  <c r="BA105" i="35" s="1"/>
  <c r="Z105" i="35"/>
  <c r="Y106" i="35"/>
  <c r="BA106" i="35" s="1"/>
  <c r="Z106" i="35"/>
  <c r="Y107" i="35"/>
  <c r="BA107" i="35" s="1"/>
  <c r="Z107" i="35"/>
  <c r="AH107" i="35" s="1"/>
  <c r="BJ107" i="35" s="1"/>
  <c r="Y108" i="35"/>
  <c r="BA108" i="35" s="1"/>
  <c r="Z108" i="35"/>
  <c r="AH108" i="35" s="1"/>
  <c r="BJ108" i="35" s="1"/>
  <c r="Y109" i="35"/>
  <c r="BA109" i="35" s="1"/>
  <c r="Z109" i="35"/>
  <c r="Y110" i="35"/>
  <c r="BA110" i="35" s="1"/>
  <c r="Z110" i="35"/>
  <c r="Y111" i="35"/>
  <c r="BA111" i="35" s="1"/>
  <c r="Z111" i="35"/>
  <c r="AH111" i="35" s="1"/>
  <c r="BJ111" i="35" s="1"/>
  <c r="Y112" i="35"/>
  <c r="BA112" i="35" s="1"/>
  <c r="Z112" i="35"/>
  <c r="AH112" i="35" s="1"/>
  <c r="BJ112" i="35" s="1"/>
  <c r="Y113" i="35"/>
  <c r="BA113" i="35" s="1"/>
  <c r="Z113" i="35"/>
  <c r="Y114" i="35"/>
  <c r="BA114" i="35" s="1"/>
  <c r="Z114" i="35"/>
  <c r="Y115" i="35"/>
  <c r="BA115" i="35" s="1"/>
  <c r="Z115" i="35"/>
  <c r="AH115" i="35" s="1"/>
  <c r="BJ115" i="35" s="1"/>
  <c r="Y116" i="35"/>
  <c r="BA116" i="35" s="1"/>
  <c r="Z116" i="35"/>
  <c r="AH116" i="35" s="1"/>
  <c r="BJ116" i="35" s="1"/>
  <c r="Y117" i="35"/>
  <c r="BA117" i="35" s="1"/>
  <c r="Z117" i="35"/>
  <c r="Y118" i="35"/>
  <c r="BA118" i="35" s="1"/>
  <c r="Z118" i="35"/>
  <c r="Y119" i="35"/>
  <c r="BA119" i="35" s="1"/>
  <c r="Z119" i="35"/>
  <c r="AH119" i="35" s="1"/>
  <c r="BJ119" i="35" s="1"/>
  <c r="Y120" i="35"/>
  <c r="BA120" i="35" s="1"/>
  <c r="Z120" i="35"/>
  <c r="AH120" i="35" s="1"/>
  <c r="BJ120" i="35" s="1"/>
  <c r="Y121" i="35"/>
  <c r="BA121" i="35" s="1"/>
  <c r="Z121" i="35"/>
  <c r="Y122" i="35"/>
  <c r="BA122" i="35" s="1"/>
  <c r="Z122" i="35"/>
  <c r="Y123" i="35"/>
  <c r="BA123" i="35" s="1"/>
  <c r="Z123" i="35"/>
  <c r="AH123" i="35" s="1"/>
  <c r="BJ123" i="35" s="1"/>
  <c r="Y124" i="35"/>
  <c r="BA124" i="35" s="1"/>
  <c r="Z124" i="35"/>
  <c r="AH124" i="35" s="1"/>
  <c r="BJ124" i="35" s="1"/>
  <c r="Y125" i="35"/>
  <c r="BA125" i="35" s="1"/>
  <c r="Z125" i="35"/>
  <c r="Y126" i="35"/>
  <c r="BA126" i="35" s="1"/>
  <c r="Z126" i="35"/>
  <c r="Y127" i="35"/>
  <c r="BA127" i="35" s="1"/>
  <c r="Z127" i="35"/>
  <c r="AH127" i="35" s="1"/>
  <c r="BJ127" i="35" s="1"/>
  <c r="Y128" i="35"/>
  <c r="BA128" i="35" s="1"/>
  <c r="Z128" i="35"/>
  <c r="AH128" i="35" s="1"/>
  <c r="BJ128" i="35" s="1"/>
  <c r="Y129" i="35"/>
  <c r="BA129" i="35" s="1"/>
  <c r="Z129" i="35"/>
  <c r="Y130" i="35"/>
  <c r="BA130" i="35" s="1"/>
  <c r="Z130" i="35"/>
  <c r="Y131" i="35"/>
  <c r="BA131" i="35" s="1"/>
  <c r="Z131" i="35"/>
  <c r="AH131" i="35" s="1"/>
  <c r="BJ131" i="35" s="1"/>
  <c r="Y132" i="35"/>
  <c r="BA132" i="35" s="1"/>
  <c r="Z132" i="35"/>
  <c r="AH132" i="35" s="1"/>
  <c r="BJ132" i="35" s="1"/>
  <c r="Y133" i="35"/>
  <c r="BA133" i="35" s="1"/>
  <c r="Z133" i="35"/>
  <c r="Y134" i="35"/>
  <c r="BA134" i="35" s="1"/>
  <c r="Z134" i="35"/>
  <c r="Y135" i="35"/>
  <c r="BA135" i="35" s="1"/>
  <c r="Z135" i="35"/>
  <c r="AH135" i="35" s="1"/>
  <c r="BJ135" i="35" s="1"/>
  <c r="Y136" i="35"/>
  <c r="BA136" i="35" s="1"/>
  <c r="Z136" i="35"/>
  <c r="AH136" i="35" s="1"/>
  <c r="BJ136" i="35" s="1"/>
  <c r="Y137" i="35"/>
  <c r="BA137" i="35" s="1"/>
  <c r="Z137" i="35"/>
  <c r="Y138" i="35"/>
  <c r="BA138" i="35" s="1"/>
  <c r="Z138" i="35"/>
  <c r="Y139" i="35"/>
  <c r="BA139" i="35" s="1"/>
  <c r="Z139" i="35"/>
  <c r="AH139" i="35" s="1"/>
  <c r="BJ139" i="35" s="1"/>
  <c r="Y140" i="35"/>
  <c r="BA140" i="35" s="1"/>
  <c r="Z140" i="35"/>
  <c r="AH140" i="35" s="1"/>
  <c r="BJ140" i="35" s="1"/>
  <c r="Y141" i="35"/>
  <c r="BA141" i="35" s="1"/>
  <c r="Z141" i="35"/>
  <c r="Y142" i="35"/>
  <c r="BA142" i="35" s="1"/>
  <c r="Z142" i="35"/>
  <c r="Y143" i="35"/>
  <c r="BA143" i="35" s="1"/>
  <c r="Z143" i="35"/>
  <c r="AH143" i="35" s="1"/>
  <c r="BJ143" i="35" s="1"/>
  <c r="Y144" i="35"/>
  <c r="BA144" i="35" s="1"/>
  <c r="Z144" i="35"/>
  <c r="AH144" i="35" s="1"/>
  <c r="BJ144" i="35" s="1"/>
  <c r="Y145" i="35"/>
  <c r="BA145" i="35" s="1"/>
  <c r="Z145" i="35"/>
  <c r="Y146" i="35"/>
  <c r="BA146" i="35" s="1"/>
  <c r="Z146" i="35"/>
  <c r="Y147" i="35"/>
  <c r="BA147" i="35" s="1"/>
  <c r="Z147" i="35"/>
  <c r="AH147" i="35" s="1"/>
  <c r="BJ147" i="35" s="1"/>
  <c r="Y148" i="35"/>
  <c r="BA148" i="35" s="1"/>
  <c r="Z148" i="35"/>
  <c r="AH148" i="35" s="1"/>
  <c r="BJ148" i="35" s="1"/>
  <c r="Y149" i="35"/>
  <c r="BA149" i="35" s="1"/>
  <c r="Z149" i="35"/>
  <c r="Y150" i="35"/>
  <c r="BA150" i="35" s="1"/>
  <c r="Z150" i="35"/>
  <c r="Y151" i="35"/>
  <c r="BA151" i="35" s="1"/>
  <c r="Z151" i="35"/>
  <c r="AH151" i="35" s="1"/>
  <c r="BJ151" i="35" s="1"/>
  <c r="Y152" i="35"/>
  <c r="BA152" i="35" s="1"/>
  <c r="Z152" i="35"/>
  <c r="AH152" i="35" s="1"/>
  <c r="BJ152" i="35" s="1"/>
  <c r="Y153" i="35"/>
  <c r="BA153" i="35" s="1"/>
  <c r="Z153" i="35"/>
  <c r="Y154" i="35"/>
  <c r="BA154" i="35" s="1"/>
  <c r="Z154" i="35"/>
  <c r="Y155" i="35"/>
  <c r="BA155" i="35" s="1"/>
  <c r="Z155" i="35"/>
  <c r="AH155" i="35" s="1"/>
  <c r="BJ155" i="35" s="1"/>
  <c r="Y156" i="35"/>
  <c r="BA156" i="35" s="1"/>
  <c r="Z156" i="35"/>
  <c r="AH156" i="35" s="1"/>
  <c r="BJ156" i="35" s="1"/>
  <c r="Y157" i="35"/>
  <c r="BA157" i="35" s="1"/>
  <c r="Z157" i="35"/>
  <c r="Y158" i="35"/>
  <c r="BA158" i="35" s="1"/>
  <c r="Z158" i="35"/>
  <c r="Y159" i="35"/>
  <c r="BA159" i="35" s="1"/>
  <c r="Z159" i="35"/>
  <c r="AH159" i="35" s="1"/>
  <c r="BJ159" i="35" s="1"/>
  <c r="Y160" i="35"/>
  <c r="BA160" i="35" s="1"/>
  <c r="Z160" i="35"/>
  <c r="AH160" i="35" s="1"/>
  <c r="BJ160" i="35" s="1"/>
  <c r="Y161" i="35"/>
  <c r="BA161" i="35" s="1"/>
  <c r="Z161" i="35"/>
  <c r="Y162" i="35"/>
  <c r="BA162" i="35" s="1"/>
  <c r="Z162" i="35"/>
  <c r="Y163" i="35"/>
  <c r="BA163" i="35" s="1"/>
  <c r="Z163" i="35"/>
  <c r="AH163" i="35" s="1"/>
  <c r="BJ163" i="35" s="1"/>
  <c r="Y164" i="35"/>
  <c r="BA164" i="35" s="1"/>
  <c r="Z164" i="35"/>
  <c r="AH164" i="35" s="1"/>
  <c r="BJ164" i="35" s="1"/>
  <c r="Y165" i="35"/>
  <c r="BA165" i="35" s="1"/>
  <c r="Z165" i="35"/>
  <c r="Y166" i="35"/>
  <c r="BA166" i="35" s="1"/>
  <c r="Z166" i="35"/>
  <c r="Y167" i="35"/>
  <c r="BA167" i="35" s="1"/>
  <c r="Z167" i="35"/>
  <c r="AH167" i="35" s="1"/>
  <c r="BJ167" i="35" s="1"/>
  <c r="Y168" i="35"/>
  <c r="BA168" i="35" s="1"/>
  <c r="Z168" i="35"/>
  <c r="AH168" i="35" s="1"/>
  <c r="BJ168" i="35" s="1"/>
  <c r="Y169" i="35"/>
  <c r="BA169" i="35" s="1"/>
  <c r="Z169" i="35"/>
  <c r="Y170" i="35"/>
  <c r="BA170" i="35" s="1"/>
  <c r="Z170" i="35"/>
  <c r="Y171" i="35"/>
  <c r="BA171" i="35" s="1"/>
  <c r="Z171" i="35"/>
  <c r="AH171" i="35" s="1"/>
  <c r="BJ171" i="35" s="1"/>
  <c r="Y172" i="35"/>
  <c r="BA172" i="35" s="1"/>
  <c r="Z172" i="35"/>
  <c r="AH172" i="35" s="1"/>
  <c r="BJ172" i="35" s="1"/>
  <c r="Y173" i="35"/>
  <c r="BA173" i="35" s="1"/>
  <c r="Z173" i="35"/>
  <c r="Y174" i="35"/>
  <c r="BA174" i="35" s="1"/>
  <c r="Z174" i="35"/>
  <c r="Y175" i="35"/>
  <c r="BA175" i="35" s="1"/>
  <c r="Z175" i="35"/>
  <c r="AH175" i="35" s="1"/>
  <c r="BJ175" i="35" s="1"/>
  <c r="Y176" i="35"/>
  <c r="BA176" i="35" s="1"/>
  <c r="Z176" i="35"/>
  <c r="AH176" i="35" s="1"/>
  <c r="BJ176" i="35" s="1"/>
  <c r="Y177" i="35"/>
  <c r="BA177" i="35" s="1"/>
  <c r="Z177" i="35"/>
  <c r="Y178" i="35"/>
  <c r="BA178" i="35" s="1"/>
  <c r="Z178" i="35"/>
  <c r="Y179" i="35"/>
  <c r="BA179" i="35" s="1"/>
  <c r="Z179" i="35"/>
  <c r="AH179" i="35" s="1"/>
  <c r="BJ179" i="35" s="1"/>
  <c r="Y180" i="35"/>
  <c r="BA180" i="35" s="1"/>
  <c r="Z180" i="35"/>
  <c r="AH180" i="35" s="1"/>
  <c r="BJ180" i="35" s="1"/>
  <c r="Y181" i="35"/>
  <c r="BA181" i="35" s="1"/>
  <c r="Z181" i="35"/>
  <c r="Y182" i="35"/>
  <c r="BA182" i="35" s="1"/>
  <c r="Z182" i="35"/>
  <c r="Y183" i="35"/>
  <c r="BA183" i="35" s="1"/>
  <c r="Z183" i="35"/>
  <c r="AH183" i="35" s="1"/>
  <c r="BJ183" i="35" s="1"/>
  <c r="Y184" i="35"/>
  <c r="BA184" i="35" s="1"/>
  <c r="Z184" i="35"/>
  <c r="AH184" i="35" s="1"/>
  <c r="BJ184" i="35" s="1"/>
  <c r="Y185" i="35"/>
  <c r="BA185" i="35" s="1"/>
  <c r="Z185" i="35"/>
  <c r="Y186" i="35"/>
  <c r="BA186" i="35" s="1"/>
  <c r="Z186" i="35"/>
  <c r="Y187" i="35"/>
  <c r="BA187" i="35" s="1"/>
  <c r="Z187" i="35"/>
  <c r="AH187" i="35" s="1"/>
  <c r="BJ187" i="35" s="1"/>
  <c r="Y188" i="35"/>
  <c r="BA188" i="35" s="1"/>
  <c r="Z188" i="35"/>
  <c r="AH188" i="35" s="1"/>
  <c r="BJ188" i="35" s="1"/>
  <c r="Y189" i="35"/>
  <c r="BA189" i="35" s="1"/>
  <c r="Z189" i="35"/>
  <c r="Y190" i="35"/>
  <c r="BA190" i="35" s="1"/>
  <c r="Z190" i="35"/>
  <c r="Y191" i="35"/>
  <c r="BA191" i="35" s="1"/>
  <c r="Z191" i="35"/>
  <c r="AH191" i="35" s="1"/>
  <c r="BJ191" i="35" s="1"/>
  <c r="Y192" i="35"/>
  <c r="BA192" i="35" s="1"/>
  <c r="Z192" i="35"/>
  <c r="AH192" i="35" s="1"/>
  <c r="BJ192" i="35" s="1"/>
  <c r="BK192" i="35" s="1"/>
  <c r="BL192" i="35" s="1"/>
  <c r="Y193" i="35"/>
  <c r="BA193" i="35" s="1"/>
  <c r="Z193" i="35"/>
  <c r="Y194" i="35"/>
  <c r="BA194" i="35" s="1"/>
  <c r="Z194" i="35"/>
  <c r="Y195" i="35"/>
  <c r="BA195" i="35" s="1"/>
  <c r="Z195" i="35"/>
  <c r="AH195" i="35" s="1"/>
  <c r="BJ195" i="35" s="1"/>
  <c r="BK195" i="35" s="1"/>
  <c r="BL195" i="35" s="1"/>
  <c r="Y196" i="35"/>
  <c r="BA196" i="35" s="1"/>
  <c r="Z196" i="35"/>
  <c r="AH196" i="35" s="1"/>
  <c r="BJ196" i="35" s="1"/>
  <c r="Y197" i="35"/>
  <c r="BA197" i="35" s="1"/>
  <c r="Z197" i="35"/>
  <c r="Y198" i="35"/>
  <c r="BA198" i="35" s="1"/>
  <c r="Z198" i="35"/>
  <c r="Y199" i="35"/>
  <c r="BA199" i="35" s="1"/>
  <c r="Z199" i="35"/>
  <c r="AH199" i="35" s="1"/>
  <c r="BJ199" i="35" s="1"/>
  <c r="BK199" i="35" s="1"/>
  <c r="BL199" i="35" s="1"/>
  <c r="Y200" i="35"/>
  <c r="BA200" i="35" s="1"/>
  <c r="Z200" i="35"/>
  <c r="AH200" i="35" s="1"/>
  <c r="BJ200" i="35" s="1"/>
  <c r="BK200" i="35" s="1"/>
  <c r="BL200" i="35" s="1"/>
  <c r="Y201" i="35"/>
  <c r="BA201" i="35" s="1"/>
  <c r="Z201" i="35"/>
  <c r="Y202" i="35"/>
  <c r="BA202" i="35" s="1"/>
  <c r="Z202" i="35"/>
  <c r="Y203" i="35"/>
  <c r="BA203" i="35" s="1"/>
  <c r="Z203" i="35"/>
  <c r="AH203" i="35" s="1"/>
  <c r="BJ203" i="35" s="1"/>
  <c r="BK203" i="35" s="1"/>
  <c r="BL203" i="35" s="1"/>
  <c r="Y204" i="35"/>
  <c r="BA204" i="35" s="1"/>
  <c r="Z204" i="35"/>
  <c r="AH204" i="35" s="1"/>
  <c r="BJ204" i="35" s="1"/>
  <c r="Y205" i="35"/>
  <c r="BA205" i="35" s="1"/>
  <c r="Z205" i="35"/>
  <c r="Y206" i="35"/>
  <c r="BA206" i="35" s="1"/>
  <c r="Z206" i="35"/>
  <c r="Y207" i="35"/>
  <c r="BA207" i="35" s="1"/>
  <c r="Z207" i="35"/>
  <c r="AH207" i="35" s="1"/>
  <c r="BJ207" i="35" s="1"/>
  <c r="BK207" i="35" s="1"/>
  <c r="BL207" i="35" s="1"/>
  <c r="Y208" i="35"/>
  <c r="BA208" i="35" s="1"/>
  <c r="Z208" i="35"/>
  <c r="AH208" i="35" s="1"/>
  <c r="BJ208" i="35" s="1"/>
  <c r="Y209" i="35"/>
  <c r="BA209" i="35" s="1"/>
  <c r="Z209" i="35"/>
  <c r="Y210" i="35"/>
  <c r="BA210" i="35" s="1"/>
  <c r="Z210" i="35"/>
  <c r="Y211" i="35"/>
  <c r="BA211" i="35" s="1"/>
  <c r="Z211" i="35"/>
  <c r="AH211" i="35" s="1"/>
  <c r="BJ211" i="35" s="1"/>
  <c r="BK211" i="35" s="1"/>
  <c r="BL211" i="35" s="1"/>
  <c r="Y212" i="35"/>
  <c r="BA212" i="35" s="1"/>
  <c r="Z212" i="35"/>
  <c r="AH212" i="35" s="1"/>
  <c r="BJ212" i="35" s="1"/>
  <c r="Y213" i="35"/>
  <c r="BA213" i="35" s="1"/>
  <c r="Z213" i="35"/>
  <c r="Y214" i="35"/>
  <c r="BA214" i="35" s="1"/>
  <c r="Z214" i="35"/>
  <c r="Y215" i="35"/>
  <c r="BA215" i="35" s="1"/>
  <c r="Z215" i="35"/>
  <c r="AH215" i="35" s="1"/>
  <c r="BJ215" i="35" s="1"/>
  <c r="BK215" i="35" s="1"/>
  <c r="BL215" i="35" s="1"/>
  <c r="Y216" i="35"/>
  <c r="BA216" i="35" s="1"/>
  <c r="Z216" i="35"/>
  <c r="AH216" i="35" s="1"/>
  <c r="BJ216" i="35" s="1"/>
  <c r="Y217" i="35"/>
  <c r="BA217" i="35" s="1"/>
  <c r="Z217" i="35"/>
  <c r="Y218" i="35"/>
  <c r="BA218" i="35" s="1"/>
  <c r="Z218" i="35"/>
  <c r="Y219" i="35"/>
  <c r="BA219" i="35" s="1"/>
  <c r="Z219" i="35"/>
  <c r="AH219" i="35" s="1"/>
  <c r="BJ219" i="35" s="1"/>
  <c r="BK219" i="35" s="1"/>
  <c r="BL219" i="35" s="1"/>
  <c r="Y220" i="35"/>
  <c r="BA220" i="35" s="1"/>
  <c r="Z220" i="35"/>
  <c r="AH220" i="35" s="1"/>
  <c r="BJ220" i="35" s="1"/>
  <c r="Y221" i="35"/>
  <c r="BA221" i="35" s="1"/>
  <c r="Z221" i="35"/>
  <c r="Y222" i="35"/>
  <c r="BA222" i="35" s="1"/>
  <c r="Z222" i="35"/>
  <c r="Y223" i="35"/>
  <c r="BA223" i="35" s="1"/>
  <c r="Z223" i="35"/>
  <c r="AH223" i="35" s="1"/>
  <c r="BJ223" i="35" s="1"/>
  <c r="BK223" i="35" s="1"/>
  <c r="BL223" i="35" s="1"/>
  <c r="Y224" i="35"/>
  <c r="BA224" i="35" s="1"/>
  <c r="Z224" i="35"/>
  <c r="AH224" i="35" s="1"/>
  <c r="BJ224" i="35" s="1"/>
  <c r="Y225" i="35"/>
  <c r="BA225" i="35" s="1"/>
  <c r="Z225" i="35"/>
  <c r="Y226" i="35"/>
  <c r="BA226" i="35" s="1"/>
  <c r="Z226" i="35"/>
  <c r="Y227" i="35"/>
  <c r="BA227" i="35" s="1"/>
  <c r="Z227" i="35"/>
  <c r="AH227" i="35" s="1"/>
  <c r="BJ227" i="35" s="1"/>
  <c r="BK227" i="35" s="1"/>
  <c r="BL227" i="35" s="1"/>
  <c r="Y228" i="35"/>
  <c r="BA228" i="35" s="1"/>
  <c r="Z228" i="35"/>
  <c r="AH228" i="35" s="1"/>
  <c r="BJ228" i="35" s="1"/>
  <c r="Y229" i="35"/>
  <c r="BA229" i="35" s="1"/>
  <c r="Z229" i="35"/>
  <c r="Y230" i="35"/>
  <c r="BA230" i="35" s="1"/>
  <c r="Z230" i="35"/>
  <c r="Y231" i="35"/>
  <c r="BA231" i="35" s="1"/>
  <c r="Z231" i="35"/>
  <c r="AH231" i="35" s="1"/>
  <c r="BJ231" i="35" s="1"/>
  <c r="BK231" i="35" s="1"/>
  <c r="BL231" i="35" s="1"/>
  <c r="Y232" i="35"/>
  <c r="BA232" i="35" s="1"/>
  <c r="Z232" i="35"/>
  <c r="AH232" i="35" s="1"/>
  <c r="BJ232" i="35" s="1"/>
  <c r="BK232" i="35" s="1"/>
  <c r="BL232" i="35" s="1"/>
  <c r="Y233" i="35"/>
  <c r="BA233" i="35" s="1"/>
  <c r="Z233" i="35"/>
  <c r="Y234" i="35"/>
  <c r="BA234" i="35" s="1"/>
  <c r="Z234" i="35"/>
  <c r="Y235" i="35"/>
  <c r="BA235" i="35" s="1"/>
  <c r="Z235" i="35"/>
  <c r="AH235" i="35" s="1"/>
  <c r="BJ235" i="35" s="1"/>
  <c r="BK235" i="35" s="1"/>
  <c r="BL235" i="35" s="1"/>
  <c r="Y236" i="35"/>
  <c r="BA236" i="35" s="1"/>
  <c r="Z236" i="35"/>
  <c r="AH236" i="35" s="1"/>
  <c r="BJ236" i="35" s="1"/>
  <c r="Y237" i="35"/>
  <c r="BA237" i="35" s="1"/>
  <c r="Z237" i="35"/>
  <c r="Y238" i="35"/>
  <c r="BA238" i="35" s="1"/>
  <c r="Z238" i="35"/>
  <c r="Y239" i="35"/>
  <c r="BA239" i="35" s="1"/>
  <c r="Z239" i="35"/>
  <c r="AH239" i="35" s="1"/>
  <c r="BJ239" i="35" s="1"/>
  <c r="BK239" i="35" s="1"/>
  <c r="BL239" i="35" s="1"/>
  <c r="Y240" i="35"/>
  <c r="BA240" i="35" s="1"/>
  <c r="Z240" i="35"/>
  <c r="AH240" i="35" s="1"/>
  <c r="BJ240" i="35" s="1"/>
  <c r="BK240" i="35" s="1"/>
  <c r="BL240" i="35" s="1"/>
  <c r="Y241" i="35"/>
  <c r="BA241" i="35" s="1"/>
  <c r="Z241" i="35"/>
  <c r="Y242" i="35"/>
  <c r="BA242" i="35" s="1"/>
  <c r="Z242" i="35"/>
  <c r="Y243" i="35"/>
  <c r="BA243" i="35" s="1"/>
  <c r="Z243" i="35"/>
  <c r="AH243" i="35" s="1"/>
  <c r="BJ243" i="35" s="1"/>
  <c r="BK243" i="35" s="1"/>
  <c r="BL243" i="35" s="1"/>
  <c r="Y244" i="35"/>
  <c r="BA244" i="35" s="1"/>
  <c r="Z244" i="35"/>
  <c r="AH244" i="35" s="1"/>
  <c r="BJ244" i="35" s="1"/>
  <c r="Y245" i="35"/>
  <c r="BA245" i="35" s="1"/>
  <c r="Z245" i="35"/>
  <c r="Y246" i="35"/>
  <c r="BA246" i="35" s="1"/>
  <c r="Z246" i="35"/>
  <c r="Y247" i="35"/>
  <c r="BA247" i="35" s="1"/>
  <c r="Z247" i="35"/>
  <c r="AH247" i="35" s="1"/>
  <c r="BJ247" i="35" s="1"/>
  <c r="Y248" i="35"/>
  <c r="BA248" i="35" s="1"/>
  <c r="Z248" i="35"/>
  <c r="AH248" i="35" s="1"/>
  <c r="BJ248" i="35" s="1"/>
  <c r="Y249" i="35"/>
  <c r="BA249" i="35" s="1"/>
  <c r="Z249" i="35"/>
  <c r="Y250" i="35"/>
  <c r="BA250" i="35" s="1"/>
  <c r="Z250" i="35"/>
  <c r="Y251" i="35"/>
  <c r="BA251" i="35" s="1"/>
  <c r="Z251" i="35"/>
  <c r="AH251" i="35" s="1"/>
  <c r="BJ251" i="35" s="1"/>
  <c r="Y252" i="35"/>
  <c r="BA252" i="35" s="1"/>
  <c r="Z252" i="35"/>
  <c r="AH252" i="35" s="1"/>
  <c r="BJ252" i="35" s="1"/>
  <c r="Y253" i="35"/>
  <c r="BA253" i="35" s="1"/>
  <c r="Z253" i="35"/>
  <c r="Y254" i="35"/>
  <c r="BA254" i="35" s="1"/>
  <c r="Z254" i="35"/>
  <c r="Y255" i="35"/>
  <c r="BA255" i="35" s="1"/>
  <c r="Z255" i="35"/>
  <c r="AH255" i="35" s="1"/>
  <c r="BJ255" i="35" s="1"/>
  <c r="Y256" i="35"/>
  <c r="BA256" i="35" s="1"/>
  <c r="Z256" i="35"/>
  <c r="AH256" i="35" s="1"/>
  <c r="BJ256" i="35" s="1"/>
  <c r="Y257" i="35"/>
  <c r="BA257" i="35" s="1"/>
  <c r="Z257" i="35"/>
  <c r="Y258" i="35"/>
  <c r="BA258" i="35" s="1"/>
  <c r="Z258" i="35"/>
  <c r="Y259" i="35"/>
  <c r="BA259" i="35" s="1"/>
  <c r="Z259" i="35"/>
  <c r="AH259" i="35" s="1"/>
  <c r="BJ259" i="35" s="1"/>
  <c r="Y260" i="35"/>
  <c r="BA260" i="35" s="1"/>
  <c r="Z260" i="35"/>
  <c r="AH260" i="35" s="1"/>
  <c r="BJ260" i="35" s="1"/>
  <c r="Y261" i="35"/>
  <c r="BA261" i="35" s="1"/>
  <c r="Z261" i="35"/>
  <c r="Y262" i="35"/>
  <c r="BA262" i="35" s="1"/>
  <c r="Z262" i="35"/>
  <c r="Y263" i="35"/>
  <c r="BA263" i="35" s="1"/>
  <c r="Z263" i="35"/>
  <c r="AH263" i="35" s="1"/>
  <c r="BJ263" i="35" s="1"/>
  <c r="Y264" i="35"/>
  <c r="BA264" i="35" s="1"/>
  <c r="Z264" i="35"/>
  <c r="AH264" i="35" s="1"/>
  <c r="BJ264" i="35" s="1"/>
  <c r="Y265" i="35"/>
  <c r="BA265" i="35" s="1"/>
  <c r="Z265" i="35"/>
  <c r="Y266" i="35"/>
  <c r="BA266" i="35" s="1"/>
  <c r="Z266" i="35"/>
  <c r="Y267" i="35"/>
  <c r="BA267" i="35" s="1"/>
  <c r="Z267" i="35"/>
  <c r="AH267" i="35" s="1"/>
  <c r="BJ267" i="35" s="1"/>
  <c r="Y268" i="35"/>
  <c r="BA268" i="35" s="1"/>
  <c r="Z268" i="35"/>
  <c r="AH268" i="35" s="1"/>
  <c r="BJ268" i="35" s="1"/>
  <c r="Y269" i="35"/>
  <c r="BA269" i="35" s="1"/>
  <c r="Z269" i="35"/>
  <c r="Y270" i="35"/>
  <c r="BA270" i="35" s="1"/>
  <c r="Z270" i="35"/>
  <c r="Y271" i="35"/>
  <c r="BA271" i="35" s="1"/>
  <c r="Z271" i="35"/>
  <c r="AH271" i="35" s="1"/>
  <c r="BJ271" i="35" s="1"/>
  <c r="Y272" i="35"/>
  <c r="BA272" i="35" s="1"/>
  <c r="Z272" i="35"/>
  <c r="AH272" i="35" s="1"/>
  <c r="BJ272" i="35" s="1"/>
  <c r="Y273" i="35"/>
  <c r="BA273" i="35" s="1"/>
  <c r="Z273" i="35"/>
  <c r="Y274" i="35"/>
  <c r="BA274" i="35" s="1"/>
  <c r="Z274" i="35"/>
  <c r="Y275" i="35"/>
  <c r="BA275" i="35" s="1"/>
  <c r="Z275" i="35"/>
  <c r="AH275" i="35" s="1"/>
  <c r="BJ275" i="35" s="1"/>
  <c r="Y276" i="35"/>
  <c r="BA276" i="35" s="1"/>
  <c r="Z276" i="35"/>
  <c r="AH276" i="35" s="1"/>
  <c r="BJ276" i="35" s="1"/>
  <c r="Y277" i="35"/>
  <c r="BA277" i="35" s="1"/>
  <c r="Z277" i="35"/>
  <c r="Y278" i="35"/>
  <c r="BA278" i="35" s="1"/>
  <c r="Z278" i="35"/>
  <c r="Y279" i="35"/>
  <c r="BA279" i="35" s="1"/>
  <c r="Z279" i="35"/>
  <c r="AH279" i="35" s="1"/>
  <c r="BJ279" i="35" s="1"/>
  <c r="Y280" i="35"/>
  <c r="BA280" i="35" s="1"/>
  <c r="Z280" i="35"/>
  <c r="AH280" i="35" s="1"/>
  <c r="BJ280" i="35" s="1"/>
  <c r="Y281" i="35"/>
  <c r="BA281" i="35" s="1"/>
  <c r="Z281" i="35"/>
  <c r="Y282" i="35"/>
  <c r="BA282" i="35" s="1"/>
  <c r="Z282" i="35"/>
  <c r="Y283" i="35"/>
  <c r="BA283" i="35" s="1"/>
  <c r="Z283" i="35"/>
  <c r="AH283" i="35" s="1"/>
  <c r="BJ283" i="35" s="1"/>
  <c r="Y284" i="35"/>
  <c r="BA284" i="35" s="1"/>
  <c r="Z284" i="35"/>
  <c r="AH284" i="35" s="1"/>
  <c r="BJ284" i="35" s="1"/>
  <c r="Y285" i="35"/>
  <c r="BA285" i="35" s="1"/>
  <c r="Z285" i="35"/>
  <c r="Y286" i="35"/>
  <c r="BA286" i="35" s="1"/>
  <c r="Z286" i="35"/>
  <c r="Y287" i="35"/>
  <c r="BA287" i="35" s="1"/>
  <c r="Z287" i="35"/>
  <c r="AH287" i="35" s="1"/>
  <c r="BJ287" i="35" s="1"/>
  <c r="BK287" i="35" s="1"/>
  <c r="BL287" i="35" s="1"/>
  <c r="Y288" i="35"/>
  <c r="BA288" i="35" s="1"/>
  <c r="Z288" i="35"/>
  <c r="AH288" i="35" s="1"/>
  <c r="BJ288" i="35" s="1"/>
  <c r="BK288" i="35" s="1"/>
  <c r="BL288" i="35" s="1"/>
  <c r="Y289" i="35"/>
  <c r="BA289" i="35" s="1"/>
  <c r="Z289" i="35"/>
  <c r="Y290" i="35"/>
  <c r="BA290" i="35" s="1"/>
  <c r="Z290" i="35"/>
  <c r="Y291" i="35"/>
  <c r="BA291" i="35" s="1"/>
  <c r="Z291" i="35"/>
  <c r="AH291" i="35" s="1"/>
  <c r="BJ291" i="35" s="1"/>
  <c r="BK291" i="35" s="1"/>
  <c r="BL291" i="35" s="1"/>
  <c r="Y292" i="35"/>
  <c r="BA292" i="35" s="1"/>
  <c r="Z292" i="35"/>
  <c r="AH292" i="35" s="1"/>
  <c r="BJ292" i="35" s="1"/>
  <c r="Y293" i="35"/>
  <c r="BA293" i="35" s="1"/>
  <c r="Z293" i="35"/>
  <c r="Y294" i="35"/>
  <c r="BA294" i="35" s="1"/>
  <c r="Z294" i="35"/>
  <c r="Y295" i="35"/>
  <c r="BA295" i="35" s="1"/>
  <c r="Z295" i="35"/>
  <c r="AH295" i="35" s="1"/>
  <c r="BJ295" i="35" s="1"/>
  <c r="BK295" i="35" s="1"/>
  <c r="BL295" i="35" s="1"/>
  <c r="Y296" i="35"/>
  <c r="BA296" i="35" s="1"/>
  <c r="Z296" i="35"/>
  <c r="AH296" i="35" s="1"/>
  <c r="BJ296" i="35" s="1"/>
  <c r="BK296" i="35" s="1"/>
  <c r="BL296" i="35" s="1"/>
  <c r="Y297" i="35"/>
  <c r="BA297" i="35" s="1"/>
  <c r="Z297" i="35"/>
  <c r="Y298" i="35"/>
  <c r="BA298" i="35" s="1"/>
  <c r="Z298" i="35"/>
  <c r="Y299" i="35"/>
  <c r="BA299" i="35" s="1"/>
  <c r="Z299" i="35"/>
  <c r="AH299" i="35" s="1"/>
  <c r="BJ299" i="35" s="1"/>
  <c r="BK299" i="35" s="1"/>
  <c r="BL299" i="35" s="1"/>
  <c r="Y300" i="35"/>
  <c r="BA300" i="35" s="1"/>
  <c r="Z300" i="35"/>
  <c r="AH300" i="35" s="1"/>
  <c r="BJ300" i="35" s="1"/>
  <c r="Y301" i="35"/>
  <c r="BA301" i="35" s="1"/>
  <c r="Z301" i="35"/>
  <c r="Y302" i="35"/>
  <c r="BA302" i="35" s="1"/>
  <c r="Z302" i="35"/>
  <c r="Y303" i="35"/>
  <c r="BA303" i="35" s="1"/>
  <c r="Z303" i="35"/>
  <c r="AH303" i="35" s="1"/>
  <c r="BJ303" i="35" s="1"/>
  <c r="BK303" i="35" s="1"/>
  <c r="BL303" i="35" s="1"/>
  <c r="Z10" i="35"/>
  <c r="AH10" i="35" s="1"/>
  <c r="BJ10" i="35" s="1"/>
  <c r="BK10" i="35" s="1"/>
  <c r="BL10" i="35" s="1"/>
  <c r="Y10" i="35"/>
  <c r="BA10" i="35" s="1"/>
  <c r="AI72" i="35"/>
  <c r="AJ72" i="35" s="1"/>
  <c r="AI36" i="35"/>
  <c r="AJ36" i="35" s="1"/>
  <c r="AI76" i="35"/>
  <c r="AJ76" i="35" s="1"/>
  <c r="AI39" i="35"/>
  <c r="AJ39" i="35" s="1"/>
  <c r="AI67" i="35"/>
  <c r="AJ67" i="35" s="1"/>
  <c r="AI120" i="35"/>
  <c r="AJ120" i="35" s="1"/>
  <c r="AI64" i="35"/>
  <c r="AJ64" i="35" s="1"/>
  <c r="AI168" i="35"/>
  <c r="AJ168" i="35" s="1"/>
  <c r="AI139" i="35"/>
  <c r="AJ139" i="35" s="1"/>
  <c r="AI160" i="35"/>
  <c r="AJ160" i="35" s="1"/>
  <c r="AI24" i="35"/>
  <c r="AJ24" i="35" s="1"/>
  <c r="AI96" i="35"/>
  <c r="AJ96" i="35" s="1"/>
  <c r="AI115" i="35"/>
  <c r="AJ115" i="35" s="1"/>
  <c r="AI60" i="35"/>
  <c r="AJ60" i="35" s="1"/>
  <c r="AI63" i="35"/>
  <c r="AJ63" i="35" s="1"/>
  <c r="AI91" i="35"/>
  <c r="AJ91" i="35" s="1"/>
  <c r="AI124" i="35"/>
  <c r="AJ124" i="35" s="1"/>
  <c r="AI51" i="35"/>
  <c r="AJ51" i="35" s="1"/>
  <c r="AI44" i="35"/>
  <c r="AJ44" i="35" s="1"/>
  <c r="AI103" i="35"/>
  <c r="AJ103" i="35" s="1"/>
  <c r="AI131" i="35"/>
  <c r="AJ131" i="35" s="1"/>
  <c r="AI83" i="35"/>
  <c r="AJ83" i="35" s="1"/>
  <c r="AI43" i="35"/>
  <c r="AJ43" i="35" s="1"/>
  <c r="AI80" i="35"/>
  <c r="AJ80" i="35" s="1"/>
  <c r="AI155" i="35"/>
  <c r="AJ155" i="35" s="1"/>
  <c r="AI143" i="35"/>
  <c r="AJ143" i="35" s="1"/>
  <c r="AI164" i="35"/>
  <c r="AJ164" i="35" s="1"/>
  <c r="AI172" i="35"/>
  <c r="AJ172" i="35" s="1"/>
  <c r="AI79" i="35"/>
  <c r="AJ79" i="35" s="1"/>
  <c r="AI47" i="35"/>
  <c r="AJ47" i="35" s="1"/>
  <c r="AI99" i="35"/>
  <c r="AJ99" i="35" s="1"/>
  <c r="AI20" i="35"/>
  <c r="AJ20" i="35" s="1"/>
  <c r="AI135" i="35"/>
  <c r="AJ135" i="35" s="1"/>
  <c r="AI128" i="35"/>
  <c r="AJ128" i="35" s="1"/>
  <c r="AI56" i="35"/>
  <c r="AJ56" i="35" s="1"/>
  <c r="AI127" i="35"/>
  <c r="AJ127" i="35" s="1"/>
  <c r="AI68" i="35"/>
  <c r="AJ68" i="35" s="1"/>
  <c r="AI147" i="35"/>
  <c r="AJ147" i="35" s="1"/>
  <c r="AI48" i="35"/>
  <c r="AJ48" i="35" s="1"/>
  <c r="AI111" i="35"/>
  <c r="AJ111" i="35" s="1"/>
  <c r="AI100" i="35"/>
  <c r="AJ100" i="35" s="1"/>
  <c r="AI140" i="35"/>
  <c r="AJ140" i="35" s="1"/>
  <c r="AI35" i="35"/>
  <c r="AJ35" i="35" s="1"/>
  <c r="AI40" i="35"/>
  <c r="AJ40" i="35" s="1"/>
  <c r="AI27" i="35"/>
  <c r="AJ27" i="35" s="1"/>
  <c r="AI92" i="35"/>
  <c r="AJ92" i="35" s="1"/>
  <c r="AI28" i="35"/>
  <c r="AJ28" i="35" s="1"/>
  <c r="AI71" i="35"/>
  <c r="AJ71" i="35" s="1"/>
  <c r="AI179" i="35"/>
  <c r="AJ179" i="35" s="1"/>
  <c r="AI123" i="35"/>
  <c r="AJ123" i="35" s="1"/>
  <c r="AI19" i="35"/>
  <c r="AJ19" i="35" s="1"/>
  <c r="AI12" i="35"/>
  <c r="AJ12" i="35" s="1"/>
  <c r="AI95" i="35"/>
  <c r="AJ95" i="35" s="1"/>
  <c r="AI52" i="35"/>
  <c r="AJ52" i="35" s="1"/>
  <c r="AI11" i="35"/>
  <c r="AJ11" i="35" s="1"/>
  <c r="AI192" i="35"/>
  <c r="AJ192" i="35" s="1"/>
  <c r="AI148" i="35"/>
  <c r="AJ148" i="35" s="1"/>
  <c r="AI207" i="35"/>
  <c r="AJ207" i="35" s="1"/>
  <c r="AI171" i="35"/>
  <c r="AJ171" i="35" s="1"/>
  <c r="AI112" i="35"/>
  <c r="AJ112" i="35" s="1"/>
  <c r="AI15" i="35"/>
  <c r="AJ15" i="35" s="1"/>
  <c r="AI119" i="35"/>
  <c r="AJ119" i="35" s="1"/>
  <c r="AI107" i="35"/>
  <c r="AJ107" i="35" s="1"/>
  <c r="AI175" i="35"/>
  <c r="AJ175" i="35" s="1"/>
  <c r="AI208" i="35"/>
  <c r="AJ208" i="35" s="1"/>
  <c r="AI196" i="35"/>
  <c r="AJ196" i="35" s="1"/>
  <c r="AI88" i="35"/>
  <c r="AJ88" i="35" s="1"/>
  <c r="AI163" i="35"/>
  <c r="AJ163" i="35" s="1"/>
  <c r="AI188" i="35"/>
  <c r="AJ188" i="35" s="1"/>
  <c r="AI87" i="35"/>
  <c r="AJ87" i="35" s="1"/>
  <c r="AI55" i="35"/>
  <c r="AJ55" i="35" s="1"/>
  <c r="AI156" i="35"/>
  <c r="AJ156" i="35" s="1"/>
  <c r="AI23" i="35"/>
  <c r="AJ23" i="35" s="1"/>
  <c r="AI16" i="35"/>
  <c r="AJ16" i="35" s="1"/>
  <c r="AI84" i="35"/>
  <c r="AJ84" i="35" s="1"/>
  <c r="AI104" i="35"/>
  <c r="AJ104" i="35" s="1"/>
  <c r="AI136" i="35"/>
  <c r="AJ136" i="35" s="1"/>
  <c r="AI159" i="35"/>
  <c r="AJ159" i="35" s="1"/>
  <c r="AI132" i="35"/>
  <c r="AJ132" i="35" s="1"/>
  <c r="AI180" i="35"/>
  <c r="AJ180" i="35" s="1"/>
  <c r="AI116" i="35"/>
  <c r="AJ116" i="35" s="1"/>
  <c r="AI59" i="35"/>
  <c r="AJ59" i="35" s="1"/>
  <c r="AI75" i="35"/>
  <c r="AJ75" i="35" s="1"/>
  <c r="AI187" i="35"/>
  <c r="AJ187" i="35" s="1"/>
  <c r="AI31" i="35"/>
  <c r="AJ31" i="35" s="1"/>
  <c r="AI108" i="35"/>
  <c r="AJ108" i="35" s="1"/>
  <c r="AI215" i="35"/>
  <c r="AJ215" i="35" s="1"/>
  <c r="AI32" i="35"/>
  <c r="AJ32" i="35" s="1"/>
  <c r="AI10" i="35"/>
  <c r="AJ10" i="35" s="1"/>
  <c r="V72" i="35"/>
  <c r="W72" i="35" s="1"/>
  <c r="V110" i="35"/>
  <c r="W110" i="35" s="1"/>
  <c r="V158" i="35"/>
  <c r="W158" i="35" s="1"/>
  <c r="V193" i="35"/>
  <c r="W193" i="35" s="1"/>
  <c r="V237" i="35"/>
  <c r="W237" i="35" s="1"/>
  <c r="V167" i="35"/>
  <c r="W167" i="35" s="1"/>
  <c r="V36" i="35"/>
  <c r="W36" i="35" s="1"/>
  <c r="V272" i="35"/>
  <c r="W272" i="35" s="1"/>
  <c r="V284" i="35"/>
  <c r="W284" i="35" s="1"/>
  <c r="V109" i="35"/>
  <c r="W109" i="35" s="1"/>
  <c r="V69" i="35"/>
  <c r="W69" i="35" s="1"/>
  <c r="V191" i="35"/>
  <c r="W191" i="35" s="1"/>
  <c r="V33" i="35"/>
  <c r="W33" i="35" s="1"/>
  <c r="V76" i="35"/>
  <c r="W76" i="35" s="1"/>
  <c r="V286" i="35"/>
  <c r="W286" i="35" s="1"/>
  <c r="V121" i="35"/>
  <c r="W121" i="35" s="1"/>
  <c r="V209" i="35"/>
  <c r="W209" i="35" s="1"/>
  <c r="V199" i="35"/>
  <c r="W199" i="35" s="1"/>
  <c r="V39" i="35"/>
  <c r="W39" i="35" s="1"/>
  <c r="V67" i="35"/>
  <c r="W67" i="35" s="1"/>
  <c r="V73" i="35"/>
  <c r="W73" i="35" s="1"/>
  <c r="V120" i="35"/>
  <c r="W120" i="35" s="1"/>
  <c r="V230" i="35"/>
  <c r="W230" i="35" s="1"/>
  <c r="V64" i="35"/>
  <c r="W64" i="35" s="1"/>
  <c r="V37" i="35"/>
  <c r="W37" i="35" s="1"/>
  <c r="V62" i="35"/>
  <c r="W62" i="35" s="1"/>
  <c r="V226" i="35"/>
  <c r="W226" i="35" s="1"/>
  <c r="V221" i="35"/>
  <c r="W221" i="35" s="1"/>
  <c r="V168" i="35"/>
  <c r="W168" i="35" s="1"/>
  <c r="V139" i="35"/>
  <c r="W139" i="35" s="1"/>
  <c r="V70" i="35"/>
  <c r="W70" i="35" s="1"/>
  <c r="V149" i="35"/>
  <c r="W149" i="35" s="1"/>
  <c r="V160" i="35"/>
  <c r="W160" i="35" s="1"/>
  <c r="V184" i="35"/>
  <c r="W184" i="35" s="1"/>
  <c r="V24" i="35"/>
  <c r="W24" i="35" s="1"/>
  <c r="V227" i="35"/>
  <c r="W227" i="35" s="1"/>
  <c r="V93" i="35"/>
  <c r="W93" i="35" s="1"/>
  <c r="V170" i="35"/>
  <c r="W170" i="35" s="1"/>
  <c r="V219" i="35"/>
  <c r="W219" i="35" s="1"/>
  <c r="V268" i="35"/>
  <c r="W268" i="35" s="1"/>
  <c r="V298" i="35"/>
  <c r="W298" i="35" s="1"/>
  <c r="V224" i="35"/>
  <c r="W224" i="35" s="1"/>
  <c r="V239" i="35"/>
  <c r="W239" i="35" s="1"/>
  <c r="V278" i="35"/>
  <c r="W278" i="35" s="1"/>
  <c r="V205" i="35"/>
  <c r="W205" i="35" s="1"/>
  <c r="V228" i="35"/>
  <c r="W228" i="35" s="1"/>
  <c r="V252" i="35"/>
  <c r="W252" i="35" s="1"/>
  <c r="V58" i="35"/>
  <c r="W58" i="35" s="1"/>
  <c r="V235" i="35"/>
  <c r="W235" i="35" s="1"/>
  <c r="V262" i="35"/>
  <c r="W262" i="35" s="1"/>
  <c r="V225" i="35"/>
  <c r="W225" i="35" s="1"/>
  <c r="V265" i="35"/>
  <c r="W265" i="35" s="1"/>
  <c r="V96" i="35"/>
  <c r="W96" i="35" s="1"/>
  <c r="V115" i="35"/>
  <c r="W115" i="35" s="1"/>
  <c r="V60" i="35"/>
  <c r="W60" i="35" s="1"/>
  <c r="V146" i="35"/>
  <c r="W146" i="35" s="1"/>
  <c r="V285" i="35"/>
  <c r="W285" i="35" s="1"/>
  <c r="V271" i="35"/>
  <c r="W271" i="35" s="1"/>
  <c r="V186" i="35"/>
  <c r="W186" i="35" s="1"/>
  <c r="V241" i="35"/>
  <c r="W241" i="35" s="1"/>
  <c r="V38" i="35"/>
  <c r="W38" i="35" s="1"/>
  <c r="V260" i="35"/>
  <c r="W260" i="35" s="1"/>
  <c r="V63" i="35"/>
  <c r="W63" i="35" s="1"/>
  <c r="V91" i="35"/>
  <c r="W91" i="35" s="1"/>
  <c r="V53" i="35"/>
  <c r="W53" i="35" s="1"/>
  <c r="V78" i="35"/>
  <c r="W78" i="35" s="1"/>
  <c r="V124" i="35"/>
  <c r="W124" i="35" s="1"/>
  <c r="V222" i="35"/>
  <c r="W222" i="35" s="1"/>
  <c r="V232" i="35"/>
  <c r="W232" i="35" s="1"/>
  <c r="V51" i="35"/>
  <c r="W51" i="35" s="1"/>
  <c r="V161" i="35"/>
  <c r="W161" i="35" s="1"/>
  <c r="V129" i="35"/>
  <c r="W129" i="35" s="1"/>
  <c r="V102" i="35"/>
  <c r="W102" i="35" s="1"/>
  <c r="V182" i="35"/>
  <c r="W182" i="35" s="1"/>
  <c r="V273" i="35"/>
  <c r="W273" i="35" s="1"/>
  <c r="V238" i="35"/>
  <c r="W238" i="35" s="1"/>
  <c r="V211" i="35"/>
  <c r="W211" i="35" s="1"/>
  <c r="V30" i="35"/>
  <c r="W30" i="35" s="1"/>
  <c r="V44" i="35"/>
  <c r="W44" i="35" s="1"/>
  <c r="V103" i="35"/>
  <c r="W103" i="35" s="1"/>
  <c r="V131" i="35"/>
  <c r="W131" i="35" s="1"/>
  <c r="V257" i="35"/>
  <c r="W257" i="35" s="1"/>
  <c r="V181" i="35"/>
  <c r="W181" i="35" s="1"/>
  <c r="V165" i="35"/>
  <c r="W165" i="35" s="1"/>
  <c r="V81" i="35"/>
  <c r="W81" i="35" s="1"/>
  <c r="V198" i="35"/>
  <c r="W198" i="35" s="1"/>
  <c r="V94" i="35"/>
  <c r="W94" i="35" s="1"/>
  <c r="V277" i="35"/>
  <c r="W277" i="35" s="1"/>
  <c r="V83" i="35"/>
  <c r="W83" i="35" s="1"/>
  <c r="V234" i="35"/>
  <c r="W234" i="35" s="1"/>
  <c r="V43" i="35"/>
  <c r="W43" i="35" s="1"/>
  <c r="V201" i="35"/>
  <c r="W201" i="35" s="1"/>
  <c r="V117" i="35"/>
  <c r="W117" i="35" s="1"/>
  <c r="V190" i="35"/>
  <c r="W190" i="35" s="1"/>
  <c r="V250" i="35"/>
  <c r="W250" i="35" s="1"/>
  <c r="V236" i="35"/>
  <c r="W236" i="35" s="1"/>
  <c r="V288" i="35"/>
  <c r="W288" i="35" s="1"/>
  <c r="V114" i="35"/>
  <c r="W114" i="35" s="1"/>
  <c r="V287" i="35"/>
  <c r="W287" i="35" s="1"/>
  <c r="V80" i="35"/>
  <c r="W80" i="35" s="1"/>
  <c r="V251" i="35"/>
  <c r="W251" i="35" s="1"/>
  <c r="V77" i="35"/>
  <c r="W77" i="35" s="1"/>
  <c r="V302" i="35"/>
  <c r="W302" i="35" s="1"/>
  <c r="V155" i="35"/>
  <c r="W155" i="35" s="1"/>
  <c r="V197" i="35"/>
  <c r="W197" i="35" s="1"/>
  <c r="V105" i="35"/>
  <c r="W105" i="35" s="1"/>
  <c r="V85" i="35"/>
  <c r="W85" i="35" s="1"/>
  <c r="V217" i="35"/>
  <c r="W217" i="35" s="1"/>
  <c r="V253" i="35"/>
  <c r="W253" i="35" s="1"/>
  <c r="V98" i="35"/>
  <c r="W98" i="35" s="1"/>
  <c r="V82" i="35"/>
  <c r="W82" i="35" s="1"/>
  <c r="V256" i="35"/>
  <c r="W256" i="35" s="1"/>
  <c r="V143" i="35"/>
  <c r="W143" i="35" s="1"/>
  <c r="V290" i="35"/>
  <c r="W290" i="35" s="1"/>
  <c r="V134" i="35"/>
  <c r="W134" i="35" s="1"/>
  <c r="V169" i="35"/>
  <c r="W169" i="35" s="1"/>
  <c r="V255" i="35"/>
  <c r="W255" i="35" s="1"/>
  <c r="V164" i="35"/>
  <c r="W164" i="35" s="1"/>
  <c r="V303" i="35"/>
  <c r="W303" i="35" s="1"/>
  <c r="V244" i="35"/>
  <c r="W244" i="35" s="1"/>
  <c r="V17" i="35"/>
  <c r="W17" i="35" s="1"/>
  <c r="V13" i="35"/>
  <c r="W13" i="35" s="1"/>
  <c r="V126" i="35"/>
  <c r="W126" i="35" s="1"/>
  <c r="V279" i="35"/>
  <c r="W279" i="35" s="1"/>
  <c r="V220" i="35"/>
  <c r="W220" i="35" s="1"/>
  <c r="V249" i="35"/>
  <c r="W249" i="35" s="1"/>
  <c r="V137" i="35"/>
  <c r="W137" i="35" s="1"/>
  <c r="V66" i="35"/>
  <c r="W66" i="35" s="1"/>
  <c r="V233" i="35"/>
  <c r="W233" i="35" s="1"/>
  <c r="V142" i="35"/>
  <c r="W142" i="35" s="1"/>
  <c r="V172" i="35"/>
  <c r="W172" i="35" s="1"/>
  <c r="V46" i="35"/>
  <c r="W46" i="35" s="1"/>
  <c r="V294" i="35"/>
  <c r="W294" i="35" s="1"/>
  <c r="V291" i="35"/>
  <c r="W291" i="35" s="1"/>
  <c r="V79" i="35"/>
  <c r="W79" i="35" s="1"/>
  <c r="V281" i="35"/>
  <c r="W281" i="35" s="1"/>
  <c r="V18" i="35"/>
  <c r="W18" i="35" s="1"/>
  <c r="V47" i="35"/>
  <c r="W47" i="35" s="1"/>
  <c r="V99" i="35"/>
  <c r="W99" i="35" s="1"/>
  <c r="V20" i="35"/>
  <c r="W20" i="35" s="1"/>
  <c r="V296" i="35"/>
  <c r="W296" i="35" s="1"/>
  <c r="V259" i="35"/>
  <c r="W259" i="35" s="1"/>
  <c r="V14" i="35"/>
  <c r="W14" i="35" s="1"/>
  <c r="V41" i="35"/>
  <c r="W41" i="35" s="1"/>
  <c r="V261" i="35"/>
  <c r="W261" i="35" s="1"/>
  <c r="V212" i="35"/>
  <c r="W212" i="35" s="1"/>
  <c r="V135" i="35"/>
  <c r="W135" i="35" s="1"/>
  <c r="V50" i="35"/>
  <c r="W50" i="35" s="1"/>
  <c r="V270" i="35"/>
  <c r="W270" i="35" s="1"/>
  <c r="V128" i="35"/>
  <c r="W128" i="35" s="1"/>
  <c r="V61" i="35"/>
  <c r="W61" i="35" s="1"/>
  <c r="V56" i="35"/>
  <c r="W56" i="35" s="1"/>
  <c r="V178" i="35"/>
  <c r="W178" i="35" s="1"/>
  <c r="V127" i="35"/>
  <c r="W127" i="35" s="1"/>
  <c r="V218" i="35"/>
  <c r="W218" i="35" s="1"/>
  <c r="V301" i="35"/>
  <c r="W301" i="35" s="1"/>
  <c r="V177" i="35"/>
  <c r="W177" i="35" s="1"/>
  <c r="V202" i="35"/>
  <c r="W202" i="35" s="1"/>
  <c r="V68" i="35"/>
  <c r="W68" i="35" s="1"/>
  <c r="V147" i="35"/>
  <c r="W147" i="35" s="1"/>
  <c r="V195" i="35"/>
  <c r="W195" i="35" s="1"/>
  <c r="V48" i="35"/>
  <c r="W48" i="35" s="1"/>
  <c r="V111" i="35"/>
  <c r="W111" i="35" s="1"/>
  <c r="V54" i="35"/>
  <c r="W54" i="35" s="1"/>
  <c r="V100" i="35"/>
  <c r="W100" i="35" s="1"/>
  <c r="V140" i="35"/>
  <c r="W140" i="35" s="1"/>
  <c r="V45" i="35"/>
  <c r="W45" i="35" s="1"/>
  <c r="V210" i="35"/>
  <c r="W210" i="35" s="1"/>
  <c r="V49" i="35"/>
  <c r="W49" i="35" s="1"/>
  <c r="V240" i="35"/>
  <c r="W240" i="35" s="1"/>
  <c r="V204" i="35"/>
  <c r="W204" i="35" s="1"/>
  <c r="V151" i="35"/>
  <c r="W151" i="35" s="1"/>
  <c r="V293" i="35"/>
  <c r="W293" i="35" s="1"/>
  <c r="V35" i="35"/>
  <c r="W35" i="35" s="1"/>
  <c r="V40" i="35"/>
  <c r="W40" i="35" s="1"/>
  <c r="V27" i="35"/>
  <c r="W27" i="35" s="1"/>
  <c r="V86" i="35"/>
  <c r="W86" i="35" s="1"/>
  <c r="V92" i="35"/>
  <c r="W92" i="35" s="1"/>
  <c r="V214" i="35"/>
  <c r="W214" i="35" s="1"/>
  <c r="V183" i="35"/>
  <c r="W183" i="35" s="1"/>
  <c r="V242" i="35"/>
  <c r="W242" i="35" s="1"/>
  <c r="V113" i="35"/>
  <c r="W113" i="35" s="1"/>
  <c r="V297" i="35"/>
  <c r="W297" i="35" s="1"/>
  <c r="V28" i="35"/>
  <c r="W28" i="35" s="1"/>
  <c r="V71" i="35"/>
  <c r="W71" i="35" s="1"/>
  <c r="V179" i="35"/>
  <c r="W179" i="35" s="1"/>
  <c r="V130" i="35"/>
  <c r="W130" i="35" s="1"/>
  <c r="V101" i="35"/>
  <c r="W101" i="35" s="1"/>
  <c r="V123" i="35"/>
  <c r="W123" i="35" s="1"/>
  <c r="V19" i="35"/>
  <c r="W19" i="35" s="1"/>
  <c r="V12" i="35"/>
  <c r="W12" i="35" s="1"/>
  <c r="V95" i="35"/>
  <c r="W95" i="35" s="1"/>
  <c r="V57" i="35"/>
  <c r="W57" i="35" s="1"/>
  <c r="V52" i="35"/>
  <c r="W52" i="35" s="1"/>
  <c r="V11" i="35"/>
  <c r="W11" i="35" s="1"/>
  <c r="V133" i="35"/>
  <c r="W133" i="35" s="1"/>
  <c r="V289" i="35"/>
  <c r="W289" i="35" s="1"/>
  <c r="V216" i="35"/>
  <c r="W216" i="35" s="1"/>
  <c r="V192" i="35"/>
  <c r="W192" i="35" s="1"/>
  <c r="V206" i="35"/>
  <c r="W206" i="35" s="1"/>
  <c r="V275" i="35"/>
  <c r="W275" i="35" s="1"/>
  <c r="V282" i="35"/>
  <c r="W282" i="35" s="1"/>
  <c r="V148" i="35"/>
  <c r="W148" i="35" s="1"/>
  <c r="V266" i="35"/>
  <c r="W266" i="35" s="1"/>
  <c r="V174" i="35"/>
  <c r="W174" i="35" s="1"/>
  <c r="V207" i="35"/>
  <c r="W207" i="35" s="1"/>
  <c r="V138" i="35"/>
  <c r="W138" i="35" s="1"/>
  <c r="V171" i="35"/>
  <c r="W171" i="35" s="1"/>
  <c r="V153" i="35"/>
  <c r="W153" i="35" s="1"/>
  <c r="V112" i="35"/>
  <c r="W112" i="35" s="1"/>
  <c r="V97" i="35"/>
  <c r="W97" i="35" s="1"/>
  <c r="V176" i="35"/>
  <c r="W176" i="35" s="1"/>
  <c r="V263" i="35"/>
  <c r="W263" i="35" s="1"/>
  <c r="V26" i="35"/>
  <c r="W26" i="35" s="1"/>
  <c r="V15" i="35"/>
  <c r="W15" i="35" s="1"/>
  <c r="V119" i="35"/>
  <c r="W119" i="35" s="1"/>
  <c r="V157" i="35"/>
  <c r="W157" i="35" s="1"/>
  <c r="V269" i="35"/>
  <c r="W269" i="35" s="1"/>
  <c r="V107" i="35"/>
  <c r="W107" i="35" s="1"/>
  <c r="V21" i="35"/>
  <c r="W21" i="35" s="1"/>
  <c r="V292" i="35"/>
  <c r="W292" i="35" s="1"/>
  <c r="V42" i="35"/>
  <c r="W42" i="35" s="1"/>
  <c r="V258" i="35"/>
  <c r="W258" i="35" s="1"/>
  <c r="V141" i="35"/>
  <c r="W141" i="35" s="1"/>
  <c r="V276" i="35"/>
  <c r="W276" i="35" s="1"/>
  <c r="V300" i="35"/>
  <c r="W300" i="35" s="1"/>
  <c r="V267" i="35"/>
  <c r="W267" i="35" s="1"/>
  <c r="V152" i="35"/>
  <c r="W152" i="35" s="1"/>
  <c r="V231" i="35"/>
  <c r="W231" i="35" s="1"/>
  <c r="V175" i="35"/>
  <c r="W175" i="35" s="1"/>
  <c r="V173" i="35"/>
  <c r="W173" i="35" s="1"/>
  <c r="V223" i="35"/>
  <c r="W223" i="35" s="1"/>
  <c r="V208" i="35"/>
  <c r="W208" i="35" s="1"/>
  <c r="V125" i="35"/>
  <c r="W125" i="35" s="1"/>
  <c r="V196" i="35"/>
  <c r="W196" i="35" s="1"/>
  <c r="V88" i="35"/>
  <c r="W88" i="35" s="1"/>
  <c r="V106" i="35"/>
  <c r="W106" i="35" s="1"/>
  <c r="V185" i="35"/>
  <c r="W185" i="35" s="1"/>
  <c r="V162" i="35"/>
  <c r="W162" i="35" s="1"/>
  <c r="V163" i="35"/>
  <c r="W163" i="35" s="1"/>
  <c r="V150" i="35"/>
  <c r="W150" i="35" s="1"/>
  <c r="V188" i="35"/>
  <c r="W188" i="35" s="1"/>
  <c r="V87" i="35"/>
  <c r="W87" i="35" s="1"/>
  <c r="V55" i="35"/>
  <c r="W55" i="35" s="1"/>
  <c r="V194" i="35"/>
  <c r="W194" i="35" s="1"/>
  <c r="V299" i="35"/>
  <c r="W299" i="35" s="1"/>
  <c r="V283" i="35"/>
  <c r="W283" i="35" s="1"/>
  <c r="V166" i="35"/>
  <c r="W166" i="35" s="1"/>
  <c r="V245" i="35"/>
  <c r="W245" i="35" s="1"/>
  <c r="V156" i="35"/>
  <c r="W156" i="35" s="1"/>
  <c r="V65" i="35"/>
  <c r="W65" i="35" s="1"/>
  <c r="V22" i="35"/>
  <c r="W22" i="35" s="1"/>
  <c r="V246" i="35"/>
  <c r="W246" i="35" s="1"/>
  <c r="V280" i="35"/>
  <c r="W280" i="35" s="1"/>
  <c r="V23" i="35"/>
  <c r="W23" i="35" s="1"/>
  <c r="V16" i="35"/>
  <c r="W16" i="35" s="1"/>
  <c r="V295" i="35"/>
  <c r="W295" i="35" s="1"/>
  <c r="V84" i="35"/>
  <c r="W84" i="35" s="1"/>
  <c r="V203" i="35"/>
  <c r="W203" i="35" s="1"/>
  <c r="V104" i="35"/>
  <c r="W104" i="35" s="1"/>
  <c r="V136" i="35"/>
  <c r="W136" i="35" s="1"/>
  <c r="V159" i="35"/>
  <c r="W159" i="35" s="1"/>
  <c r="V213" i="35"/>
  <c r="W213" i="35" s="1"/>
  <c r="V229" i="35"/>
  <c r="W229" i="35" s="1"/>
  <c r="V132" i="35"/>
  <c r="W132" i="35" s="1"/>
  <c r="V180" i="35"/>
  <c r="W180" i="35" s="1"/>
  <c r="V116" i="35"/>
  <c r="W116" i="35" s="1"/>
  <c r="V144" i="35"/>
  <c r="W144" i="35" s="1"/>
  <c r="V154" i="35"/>
  <c r="W154" i="35" s="1"/>
  <c r="V74" i="35"/>
  <c r="W74" i="35" s="1"/>
  <c r="V145" i="35"/>
  <c r="W145" i="35" s="1"/>
  <c r="V59" i="35"/>
  <c r="W59" i="35" s="1"/>
  <c r="V75" i="35"/>
  <c r="W75" i="35" s="1"/>
  <c r="V200" i="35"/>
  <c r="W200" i="35" s="1"/>
  <c r="V248" i="35"/>
  <c r="W248" i="35" s="1"/>
  <c r="V247" i="35"/>
  <c r="W247" i="35" s="1"/>
  <c r="V187" i="35"/>
  <c r="W187" i="35" s="1"/>
  <c r="V254" i="35"/>
  <c r="W254" i="35" s="1"/>
  <c r="V25" i="35"/>
  <c r="W25" i="35" s="1"/>
  <c r="V243" i="35"/>
  <c r="W243" i="35" s="1"/>
  <c r="V31" i="35"/>
  <c r="W31" i="35" s="1"/>
  <c r="V122" i="35"/>
  <c r="W122" i="35" s="1"/>
  <c r="V108" i="35"/>
  <c r="W108" i="35" s="1"/>
  <c r="V89" i="35"/>
  <c r="W89" i="35" s="1"/>
  <c r="V215" i="35"/>
  <c r="W215" i="35" s="1"/>
  <c r="V34" i="35"/>
  <c r="W34" i="35" s="1"/>
  <c r="V32" i="35"/>
  <c r="W32" i="35" s="1"/>
  <c r="V189" i="35"/>
  <c r="W189" i="35" s="1"/>
  <c r="V90" i="35"/>
  <c r="W90" i="35" s="1"/>
  <c r="V274" i="35"/>
  <c r="W274" i="35" s="1"/>
  <c r="V29" i="35"/>
  <c r="W29" i="35" s="1"/>
  <c r="V118" i="35"/>
  <c r="W118" i="35" s="1"/>
  <c r="V264" i="35"/>
  <c r="W264" i="35" s="1"/>
  <c r="V10" i="35"/>
  <c r="Q72" i="35"/>
  <c r="R72" i="35" s="1"/>
  <c r="Q110" i="35"/>
  <c r="R110" i="35" s="1"/>
  <c r="Q158" i="35"/>
  <c r="R158" i="35" s="1"/>
  <c r="Q193" i="35"/>
  <c r="R193" i="35" s="1"/>
  <c r="Q237" i="35"/>
  <c r="R237" i="35" s="1"/>
  <c r="Q167" i="35"/>
  <c r="R167" i="35" s="1"/>
  <c r="Q36" i="35"/>
  <c r="R36" i="35" s="1"/>
  <c r="Q272" i="35"/>
  <c r="R272" i="35" s="1"/>
  <c r="Q284" i="35"/>
  <c r="R284" i="35" s="1"/>
  <c r="Q109" i="35"/>
  <c r="R109" i="35" s="1"/>
  <c r="Q69" i="35"/>
  <c r="R69" i="35" s="1"/>
  <c r="Q191" i="35"/>
  <c r="R191" i="35" s="1"/>
  <c r="Q33" i="35"/>
  <c r="R33" i="35" s="1"/>
  <c r="Q76" i="35"/>
  <c r="R76" i="35" s="1"/>
  <c r="Q286" i="35"/>
  <c r="R286" i="35" s="1"/>
  <c r="Q121" i="35"/>
  <c r="R121" i="35" s="1"/>
  <c r="Q209" i="35"/>
  <c r="R209" i="35" s="1"/>
  <c r="Q199" i="35"/>
  <c r="R199" i="35" s="1"/>
  <c r="Q39" i="35"/>
  <c r="R39" i="35" s="1"/>
  <c r="Q67" i="35"/>
  <c r="R67" i="35" s="1"/>
  <c r="Q73" i="35"/>
  <c r="R73" i="35" s="1"/>
  <c r="Q120" i="35"/>
  <c r="R120" i="35" s="1"/>
  <c r="Q230" i="35"/>
  <c r="R230" i="35" s="1"/>
  <c r="Q64" i="35"/>
  <c r="R64" i="35" s="1"/>
  <c r="Q37" i="35"/>
  <c r="R37" i="35" s="1"/>
  <c r="Q62" i="35"/>
  <c r="R62" i="35" s="1"/>
  <c r="Q226" i="35"/>
  <c r="R226" i="35" s="1"/>
  <c r="Q221" i="35"/>
  <c r="R221" i="35" s="1"/>
  <c r="Q168" i="35"/>
  <c r="R168" i="35" s="1"/>
  <c r="Q139" i="35"/>
  <c r="R139" i="35" s="1"/>
  <c r="Q70" i="35"/>
  <c r="R70" i="35" s="1"/>
  <c r="Q149" i="35"/>
  <c r="R149" i="35" s="1"/>
  <c r="Q160" i="35"/>
  <c r="R160" i="35" s="1"/>
  <c r="Q184" i="35"/>
  <c r="R184" i="35" s="1"/>
  <c r="Q24" i="35"/>
  <c r="R24" i="35" s="1"/>
  <c r="Q227" i="35"/>
  <c r="R227" i="35" s="1"/>
  <c r="Q93" i="35"/>
  <c r="R93" i="35" s="1"/>
  <c r="Q170" i="35"/>
  <c r="R170" i="35" s="1"/>
  <c r="Q219" i="35"/>
  <c r="R219" i="35" s="1"/>
  <c r="Q268" i="35"/>
  <c r="R268" i="35" s="1"/>
  <c r="Q298" i="35"/>
  <c r="R298" i="35" s="1"/>
  <c r="Q224" i="35"/>
  <c r="R224" i="35" s="1"/>
  <c r="Q239" i="35"/>
  <c r="R239" i="35" s="1"/>
  <c r="Q278" i="35"/>
  <c r="R278" i="35" s="1"/>
  <c r="Q205" i="35"/>
  <c r="R205" i="35" s="1"/>
  <c r="Q228" i="35"/>
  <c r="R228" i="35" s="1"/>
  <c r="Q252" i="35"/>
  <c r="R252" i="35" s="1"/>
  <c r="Q58" i="35"/>
  <c r="R58" i="35" s="1"/>
  <c r="Q235" i="35"/>
  <c r="R235" i="35" s="1"/>
  <c r="Q262" i="35"/>
  <c r="R262" i="35" s="1"/>
  <c r="Q225" i="35"/>
  <c r="R225" i="35" s="1"/>
  <c r="Q265" i="35"/>
  <c r="R265" i="35" s="1"/>
  <c r="Q96" i="35"/>
  <c r="R96" i="35" s="1"/>
  <c r="Q115" i="35"/>
  <c r="R115" i="35" s="1"/>
  <c r="Q60" i="35"/>
  <c r="R60" i="35" s="1"/>
  <c r="Q146" i="35"/>
  <c r="R146" i="35" s="1"/>
  <c r="Q285" i="35"/>
  <c r="R285" i="35" s="1"/>
  <c r="Q271" i="35"/>
  <c r="R271" i="35" s="1"/>
  <c r="Q186" i="35"/>
  <c r="R186" i="35" s="1"/>
  <c r="Q241" i="35"/>
  <c r="R241" i="35" s="1"/>
  <c r="Q38" i="35"/>
  <c r="R38" i="35" s="1"/>
  <c r="Q260" i="35"/>
  <c r="R260" i="35" s="1"/>
  <c r="Q63" i="35"/>
  <c r="R63" i="35" s="1"/>
  <c r="Q91" i="35"/>
  <c r="R91" i="35" s="1"/>
  <c r="Q53" i="35"/>
  <c r="R53" i="35" s="1"/>
  <c r="Q78" i="35"/>
  <c r="R78" i="35" s="1"/>
  <c r="Q124" i="35"/>
  <c r="R124" i="35" s="1"/>
  <c r="Q222" i="35"/>
  <c r="R222" i="35" s="1"/>
  <c r="Q232" i="35"/>
  <c r="R232" i="35" s="1"/>
  <c r="Q51" i="35"/>
  <c r="R51" i="35" s="1"/>
  <c r="Q161" i="35"/>
  <c r="R161" i="35" s="1"/>
  <c r="Q129" i="35"/>
  <c r="R129" i="35" s="1"/>
  <c r="Q102" i="35"/>
  <c r="R102" i="35" s="1"/>
  <c r="Q182" i="35"/>
  <c r="R182" i="35" s="1"/>
  <c r="Q273" i="35"/>
  <c r="R273" i="35" s="1"/>
  <c r="Q238" i="35"/>
  <c r="R238" i="35" s="1"/>
  <c r="Q211" i="35"/>
  <c r="R211" i="35" s="1"/>
  <c r="Q30" i="35"/>
  <c r="R30" i="35" s="1"/>
  <c r="Q44" i="35"/>
  <c r="R44" i="35" s="1"/>
  <c r="Q103" i="35"/>
  <c r="R103" i="35" s="1"/>
  <c r="Q131" i="35"/>
  <c r="R131" i="35" s="1"/>
  <c r="Q257" i="35"/>
  <c r="R257" i="35" s="1"/>
  <c r="Q181" i="35"/>
  <c r="R181" i="35" s="1"/>
  <c r="Q165" i="35"/>
  <c r="R165" i="35" s="1"/>
  <c r="Q81" i="35"/>
  <c r="R81" i="35" s="1"/>
  <c r="Q198" i="35"/>
  <c r="R198" i="35" s="1"/>
  <c r="Q94" i="35"/>
  <c r="R94" i="35" s="1"/>
  <c r="Q277" i="35"/>
  <c r="R277" i="35" s="1"/>
  <c r="Q83" i="35"/>
  <c r="R83" i="35" s="1"/>
  <c r="Q234" i="35"/>
  <c r="R234" i="35" s="1"/>
  <c r="Q43" i="35"/>
  <c r="R43" i="35" s="1"/>
  <c r="Q201" i="35"/>
  <c r="R201" i="35" s="1"/>
  <c r="Q117" i="35"/>
  <c r="R117" i="35" s="1"/>
  <c r="Q190" i="35"/>
  <c r="R190" i="35" s="1"/>
  <c r="Q250" i="35"/>
  <c r="R250" i="35" s="1"/>
  <c r="Q236" i="35"/>
  <c r="R236" i="35" s="1"/>
  <c r="Q288" i="35"/>
  <c r="R288" i="35" s="1"/>
  <c r="Q114" i="35"/>
  <c r="R114" i="35" s="1"/>
  <c r="Q287" i="35"/>
  <c r="R287" i="35" s="1"/>
  <c r="Q80" i="35"/>
  <c r="R80" i="35" s="1"/>
  <c r="Q251" i="35"/>
  <c r="R251" i="35" s="1"/>
  <c r="Q77" i="35"/>
  <c r="R77" i="35" s="1"/>
  <c r="Q302" i="35"/>
  <c r="R302" i="35" s="1"/>
  <c r="Q155" i="35"/>
  <c r="R155" i="35" s="1"/>
  <c r="Q197" i="35"/>
  <c r="R197" i="35" s="1"/>
  <c r="Q105" i="35"/>
  <c r="R105" i="35" s="1"/>
  <c r="Q85" i="35"/>
  <c r="R85" i="35" s="1"/>
  <c r="Q217" i="35"/>
  <c r="R217" i="35" s="1"/>
  <c r="Q253" i="35"/>
  <c r="R253" i="35" s="1"/>
  <c r="Q98" i="35"/>
  <c r="R98" i="35" s="1"/>
  <c r="Q82" i="35"/>
  <c r="R82" i="35" s="1"/>
  <c r="Q256" i="35"/>
  <c r="R256" i="35" s="1"/>
  <c r="Q143" i="35"/>
  <c r="R143" i="35" s="1"/>
  <c r="Q290" i="35"/>
  <c r="R290" i="35" s="1"/>
  <c r="Q134" i="35"/>
  <c r="R134" i="35" s="1"/>
  <c r="Q169" i="35"/>
  <c r="R169" i="35" s="1"/>
  <c r="Q255" i="35"/>
  <c r="R255" i="35" s="1"/>
  <c r="Q164" i="35"/>
  <c r="R164" i="35" s="1"/>
  <c r="Q303" i="35"/>
  <c r="R303" i="35" s="1"/>
  <c r="Q244" i="35"/>
  <c r="R244" i="35" s="1"/>
  <c r="Q17" i="35"/>
  <c r="R17" i="35" s="1"/>
  <c r="Q13" i="35"/>
  <c r="R13" i="35" s="1"/>
  <c r="Q126" i="35"/>
  <c r="R126" i="35" s="1"/>
  <c r="Q279" i="35"/>
  <c r="R279" i="35" s="1"/>
  <c r="Q220" i="35"/>
  <c r="R220" i="35" s="1"/>
  <c r="Q249" i="35"/>
  <c r="R249" i="35" s="1"/>
  <c r="Q137" i="35"/>
  <c r="R137" i="35" s="1"/>
  <c r="Q66" i="35"/>
  <c r="R66" i="35" s="1"/>
  <c r="Q233" i="35"/>
  <c r="R233" i="35" s="1"/>
  <c r="Q142" i="35"/>
  <c r="R142" i="35" s="1"/>
  <c r="Q172" i="35"/>
  <c r="R172" i="35" s="1"/>
  <c r="Q46" i="35"/>
  <c r="R46" i="35" s="1"/>
  <c r="Q294" i="35"/>
  <c r="R294" i="35" s="1"/>
  <c r="Q291" i="35"/>
  <c r="R291" i="35" s="1"/>
  <c r="Q79" i="35"/>
  <c r="R79" i="35" s="1"/>
  <c r="Q281" i="35"/>
  <c r="R281" i="35" s="1"/>
  <c r="Q18" i="35"/>
  <c r="R18" i="35" s="1"/>
  <c r="Q47" i="35"/>
  <c r="R47" i="35" s="1"/>
  <c r="Q99" i="35"/>
  <c r="R99" i="35" s="1"/>
  <c r="Q20" i="35"/>
  <c r="R20" i="35" s="1"/>
  <c r="Q296" i="35"/>
  <c r="R296" i="35" s="1"/>
  <c r="Q259" i="35"/>
  <c r="R259" i="35" s="1"/>
  <c r="Q14" i="35"/>
  <c r="R14" i="35" s="1"/>
  <c r="Q41" i="35"/>
  <c r="R41" i="35" s="1"/>
  <c r="Q261" i="35"/>
  <c r="R261" i="35" s="1"/>
  <c r="Q212" i="35"/>
  <c r="R212" i="35" s="1"/>
  <c r="Q135" i="35"/>
  <c r="R135" i="35" s="1"/>
  <c r="Q50" i="35"/>
  <c r="R50" i="35" s="1"/>
  <c r="Q270" i="35"/>
  <c r="R270" i="35" s="1"/>
  <c r="Q128" i="35"/>
  <c r="R128" i="35" s="1"/>
  <c r="Q61" i="35"/>
  <c r="R61" i="35" s="1"/>
  <c r="Q56" i="35"/>
  <c r="R56" i="35" s="1"/>
  <c r="Q178" i="35"/>
  <c r="R178" i="35" s="1"/>
  <c r="Q127" i="35"/>
  <c r="R127" i="35" s="1"/>
  <c r="Q218" i="35"/>
  <c r="R218" i="35" s="1"/>
  <c r="Q301" i="35"/>
  <c r="R301" i="35" s="1"/>
  <c r="Q177" i="35"/>
  <c r="R177" i="35" s="1"/>
  <c r="Q202" i="35"/>
  <c r="R202" i="35" s="1"/>
  <c r="Q68" i="35"/>
  <c r="R68" i="35" s="1"/>
  <c r="Q147" i="35"/>
  <c r="R147" i="35" s="1"/>
  <c r="Q195" i="35"/>
  <c r="R195" i="35" s="1"/>
  <c r="Q48" i="35"/>
  <c r="R48" i="35" s="1"/>
  <c r="Q111" i="35"/>
  <c r="R111" i="35" s="1"/>
  <c r="Q54" i="35"/>
  <c r="R54" i="35" s="1"/>
  <c r="Q100" i="35"/>
  <c r="R100" i="35" s="1"/>
  <c r="Q140" i="35"/>
  <c r="R140" i="35" s="1"/>
  <c r="Q45" i="35"/>
  <c r="R45" i="35" s="1"/>
  <c r="Q210" i="35"/>
  <c r="R210" i="35" s="1"/>
  <c r="Q49" i="35"/>
  <c r="R49" i="35" s="1"/>
  <c r="Q240" i="35"/>
  <c r="R240" i="35" s="1"/>
  <c r="Q204" i="35"/>
  <c r="R204" i="35" s="1"/>
  <c r="Q151" i="35"/>
  <c r="R151" i="35" s="1"/>
  <c r="Q293" i="35"/>
  <c r="R293" i="35" s="1"/>
  <c r="Q35" i="35"/>
  <c r="R35" i="35" s="1"/>
  <c r="Q40" i="35"/>
  <c r="R40" i="35" s="1"/>
  <c r="Q27" i="35"/>
  <c r="R27" i="35" s="1"/>
  <c r="Q86" i="35"/>
  <c r="R86" i="35" s="1"/>
  <c r="Q92" i="35"/>
  <c r="R92" i="35" s="1"/>
  <c r="Q214" i="35"/>
  <c r="R214" i="35" s="1"/>
  <c r="Q183" i="35"/>
  <c r="R183" i="35" s="1"/>
  <c r="Q242" i="35"/>
  <c r="R242" i="35" s="1"/>
  <c r="Q113" i="35"/>
  <c r="R113" i="35" s="1"/>
  <c r="Q297" i="35"/>
  <c r="R297" i="35" s="1"/>
  <c r="Q28" i="35"/>
  <c r="R28" i="35" s="1"/>
  <c r="Q71" i="35"/>
  <c r="R71" i="35" s="1"/>
  <c r="Q179" i="35"/>
  <c r="R179" i="35" s="1"/>
  <c r="Q130" i="35"/>
  <c r="R130" i="35" s="1"/>
  <c r="Q101" i="35"/>
  <c r="R101" i="35" s="1"/>
  <c r="Q123" i="35"/>
  <c r="R123" i="35" s="1"/>
  <c r="Q19" i="35"/>
  <c r="R19" i="35" s="1"/>
  <c r="Q12" i="35"/>
  <c r="R12" i="35" s="1"/>
  <c r="Q95" i="35"/>
  <c r="R95" i="35" s="1"/>
  <c r="Q57" i="35"/>
  <c r="R57" i="35" s="1"/>
  <c r="Q52" i="35"/>
  <c r="R52" i="35" s="1"/>
  <c r="Q11" i="35"/>
  <c r="R11" i="35" s="1"/>
  <c r="Q133" i="35"/>
  <c r="R133" i="35" s="1"/>
  <c r="Q289" i="35"/>
  <c r="R289" i="35" s="1"/>
  <c r="Q216" i="35"/>
  <c r="R216" i="35" s="1"/>
  <c r="Q192" i="35"/>
  <c r="R192" i="35" s="1"/>
  <c r="Q206" i="35"/>
  <c r="R206" i="35" s="1"/>
  <c r="Q275" i="35"/>
  <c r="R275" i="35" s="1"/>
  <c r="Q282" i="35"/>
  <c r="R282" i="35" s="1"/>
  <c r="Q148" i="35"/>
  <c r="R148" i="35" s="1"/>
  <c r="Q266" i="35"/>
  <c r="R266" i="35" s="1"/>
  <c r="Q174" i="35"/>
  <c r="R174" i="35" s="1"/>
  <c r="Q207" i="35"/>
  <c r="R207" i="35" s="1"/>
  <c r="Q138" i="35"/>
  <c r="R138" i="35" s="1"/>
  <c r="Q171" i="35"/>
  <c r="R171" i="35" s="1"/>
  <c r="Q153" i="35"/>
  <c r="R153" i="35" s="1"/>
  <c r="Q112" i="35"/>
  <c r="R112" i="35" s="1"/>
  <c r="Q97" i="35"/>
  <c r="R97" i="35" s="1"/>
  <c r="Q176" i="35"/>
  <c r="R176" i="35" s="1"/>
  <c r="Q263" i="35"/>
  <c r="R263" i="35" s="1"/>
  <c r="Q26" i="35"/>
  <c r="R26" i="35" s="1"/>
  <c r="Q15" i="35"/>
  <c r="R15" i="35" s="1"/>
  <c r="Q119" i="35"/>
  <c r="R119" i="35" s="1"/>
  <c r="Q157" i="35"/>
  <c r="R157" i="35" s="1"/>
  <c r="Q269" i="35"/>
  <c r="R269" i="35" s="1"/>
  <c r="Q107" i="35"/>
  <c r="R107" i="35" s="1"/>
  <c r="Q21" i="35"/>
  <c r="R21" i="35" s="1"/>
  <c r="Q292" i="35"/>
  <c r="R292" i="35" s="1"/>
  <c r="Q42" i="35"/>
  <c r="R42" i="35" s="1"/>
  <c r="Q258" i="35"/>
  <c r="R258" i="35" s="1"/>
  <c r="Q141" i="35"/>
  <c r="R141" i="35" s="1"/>
  <c r="Q276" i="35"/>
  <c r="R276" i="35" s="1"/>
  <c r="Q300" i="35"/>
  <c r="R300" i="35" s="1"/>
  <c r="Q267" i="35"/>
  <c r="R267" i="35" s="1"/>
  <c r="Q152" i="35"/>
  <c r="R152" i="35" s="1"/>
  <c r="Q231" i="35"/>
  <c r="R231" i="35" s="1"/>
  <c r="Q175" i="35"/>
  <c r="R175" i="35" s="1"/>
  <c r="Q173" i="35"/>
  <c r="R173" i="35" s="1"/>
  <c r="Q223" i="35"/>
  <c r="R223" i="35" s="1"/>
  <c r="Q208" i="35"/>
  <c r="R208" i="35" s="1"/>
  <c r="Q125" i="35"/>
  <c r="R125" i="35" s="1"/>
  <c r="Q196" i="35"/>
  <c r="R196" i="35" s="1"/>
  <c r="Q88" i="35"/>
  <c r="R88" i="35" s="1"/>
  <c r="Q106" i="35"/>
  <c r="R106" i="35" s="1"/>
  <c r="Q185" i="35"/>
  <c r="R185" i="35" s="1"/>
  <c r="Q162" i="35"/>
  <c r="R162" i="35" s="1"/>
  <c r="Q163" i="35"/>
  <c r="R163" i="35" s="1"/>
  <c r="Q150" i="35"/>
  <c r="R150" i="35" s="1"/>
  <c r="Q188" i="35"/>
  <c r="R188" i="35" s="1"/>
  <c r="Q87" i="35"/>
  <c r="R87" i="35" s="1"/>
  <c r="Q55" i="35"/>
  <c r="R55" i="35" s="1"/>
  <c r="Q194" i="35"/>
  <c r="R194" i="35" s="1"/>
  <c r="Q299" i="35"/>
  <c r="R299" i="35" s="1"/>
  <c r="Q283" i="35"/>
  <c r="R283" i="35" s="1"/>
  <c r="Q166" i="35"/>
  <c r="R166" i="35" s="1"/>
  <c r="Q245" i="35"/>
  <c r="R245" i="35" s="1"/>
  <c r="Q156" i="35"/>
  <c r="R156" i="35" s="1"/>
  <c r="Q65" i="35"/>
  <c r="R65" i="35" s="1"/>
  <c r="Q22" i="35"/>
  <c r="R22" i="35" s="1"/>
  <c r="Q246" i="35"/>
  <c r="R246" i="35" s="1"/>
  <c r="Q280" i="35"/>
  <c r="R280" i="35" s="1"/>
  <c r="Q23" i="35"/>
  <c r="R23" i="35" s="1"/>
  <c r="Q16" i="35"/>
  <c r="R16" i="35" s="1"/>
  <c r="Q295" i="35"/>
  <c r="R295" i="35" s="1"/>
  <c r="Q84" i="35"/>
  <c r="R84" i="35" s="1"/>
  <c r="Q203" i="35"/>
  <c r="R203" i="35" s="1"/>
  <c r="Q104" i="35"/>
  <c r="R104" i="35" s="1"/>
  <c r="Q136" i="35"/>
  <c r="R136" i="35" s="1"/>
  <c r="Q159" i="35"/>
  <c r="R159" i="35" s="1"/>
  <c r="Q213" i="35"/>
  <c r="R213" i="35" s="1"/>
  <c r="Q229" i="35"/>
  <c r="R229" i="35" s="1"/>
  <c r="Q132" i="35"/>
  <c r="R132" i="35" s="1"/>
  <c r="Q180" i="35"/>
  <c r="R180" i="35" s="1"/>
  <c r="Q116" i="35"/>
  <c r="R116" i="35" s="1"/>
  <c r="Q144" i="35"/>
  <c r="R144" i="35" s="1"/>
  <c r="Q154" i="35"/>
  <c r="R154" i="35" s="1"/>
  <c r="Q74" i="35"/>
  <c r="R74" i="35" s="1"/>
  <c r="Q145" i="35"/>
  <c r="R145" i="35" s="1"/>
  <c r="Q59" i="35"/>
  <c r="R59" i="35" s="1"/>
  <c r="Q75" i="35"/>
  <c r="R75" i="35" s="1"/>
  <c r="Q200" i="35"/>
  <c r="R200" i="35" s="1"/>
  <c r="Q248" i="35"/>
  <c r="R248" i="35" s="1"/>
  <c r="Q247" i="35"/>
  <c r="R247" i="35" s="1"/>
  <c r="Q187" i="35"/>
  <c r="R187" i="35" s="1"/>
  <c r="Q254" i="35"/>
  <c r="R254" i="35" s="1"/>
  <c r="Q25" i="35"/>
  <c r="R25" i="35" s="1"/>
  <c r="Q243" i="35"/>
  <c r="R243" i="35" s="1"/>
  <c r="Q31" i="35"/>
  <c r="R31" i="35" s="1"/>
  <c r="Q122" i="35"/>
  <c r="R122" i="35" s="1"/>
  <c r="Q108" i="35"/>
  <c r="R108" i="35" s="1"/>
  <c r="Q89" i="35"/>
  <c r="R89" i="35" s="1"/>
  <c r="Q215" i="35"/>
  <c r="R215" i="35" s="1"/>
  <c r="Q34" i="35"/>
  <c r="R34" i="35" s="1"/>
  <c r="Q32" i="35"/>
  <c r="R32" i="35" s="1"/>
  <c r="Q189" i="35"/>
  <c r="R189" i="35" s="1"/>
  <c r="Q90" i="35"/>
  <c r="R90" i="35" s="1"/>
  <c r="Q274" i="35"/>
  <c r="R274" i="35" s="1"/>
  <c r="Q29" i="35"/>
  <c r="R29" i="35" s="1"/>
  <c r="Q118" i="35"/>
  <c r="R118" i="35" s="1"/>
  <c r="Q264" i="35"/>
  <c r="R264" i="35" s="1"/>
  <c r="Q10" i="35"/>
  <c r="R10" i="35" s="1"/>
  <c r="L72" i="35"/>
  <c r="M72" i="35" s="1"/>
  <c r="L110" i="35"/>
  <c r="M110" i="35" s="1"/>
  <c r="L158" i="35"/>
  <c r="M158" i="35" s="1"/>
  <c r="L193" i="35"/>
  <c r="M193" i="35" s="1"/>
  <c r="L237" i="35"/>
  <c r="M237" i="35" s="1"/>
  <c r="L167" i="35"/>
  <c r="M167" i="35" s="1"/>
  <c r="L36" i="35"/>
  <c r="M36" i="35" s="1"/>
  <c r="L272" i="35"/>
  <c r="M272" i="35" s="1"/>
  <c r="L284" i="35"/>
  <c r="M284" i="35" s="1"/>
  <c r="L109" i="35"/>
  <c r="M109" i="35" s="1"/>
  <c r="L69" i="35"/>
  <c r="M69" i="35" s="1"/>
  <c r="L191" i="35"/>
  <c r="M191" i="35" s="1"/>
  <c r="L33" i="35"/>
  <c r="M33" i="35" s="1"/>
  <c r="L76" i="35"/>
  <c r="M76" i="35" s="1"/>
  <c r="L286" i="35"/>
  <c r="M286" i="35" s="1"/>
  <c r="L121" i="35"/>
  <c r="M121" i="35" s="1"/>
  <c r="L209" i="35"/>
  <c r="M209" i="35" s="1"/>
  <c r="L199" i="35"/>
  <c r="M199" i="35" s="1"/>
  <c r="L39" i="35"/>
  <c r="M39" i="35" s="1"/>
  <c r="L67" i="35"/>
  <c r="M67" i="35" s="1"/>
  <c r="L73" i="35"/>
  <c r="M73" i="35" s="1"/>
  <c r="L120" i="35"/>
  <c r="M120" i="35" s="1"/>
  <c r="L230" i="35"/>
  <c r="M230" i="35" s="1"/>
  <c r="L64" i="35"/>
  <c r="M64" i="35" s="1"/>
  <c r="L37" i="35"/>
  <c r="M37" i="35" s="1"/>
  <c r="L62" i="35"/>
  <c r="M62" i="35" s="1"/>
  <c r="L226" i="35"/>
  <c r="M226" i="35" s="1"/>
  <c r="L221" i="35"/>
  <c r="M221" i="35" s="1"/>
  <c r="L168" i="35"/>
  <c r="M168" i="35" s="1"/>
  <c r="L139" i="35"/>
  <c r="M139" i="35" s="1"/>
  <c r="L70" i="35"/>
  <c r="M70" i="35" s="1"/>
  <c r="L149" i="35"/>
  <c r="M149" i="35" s="1"/>
  <c r="L160" i="35"/>
  <c r="M160" i="35" s="1"/>
  <c r="L184" i="35"/>
  <c r="M184" i="35" s="1"/>
  <c r="L24" i="35"/>
  <c r="M24" i="35" s="1"/>
  <c r="L227" i="35"/>
  <c r="M227" i="35" s="1"/>
  <c r="L93" i="35"/>
  <c r="M93" i="35" s="1"/>
  <c r="L170" i="35"/>
  <c r="M170" i="35" s="1"/>
  <c r="L219" i="35"/>
  <c r="M219" i="35" s="1"/>
  <c r="L268" i="35"/>
  <c r="M268" i="35" s="1"/>
  <c r="L298" i="35"/>
  <c r="M298" i="35" s="1"/>
  <c r="L224" i="35"/>
  <c r="M224" i="35" s="1"/>
  <c r="L239" i="35"/>
  <c r="M239" i="35" s="1"/>
  <c r="L278" i="35"/>
  <c r="M278" i="35" s="1"/>
  <c r="L205" i="35"/>
  <c r="M205" i="35" s="1"/>
  <c r="L228" i="35"/>
  <c r="M228" i="35" s="1"/>
  <c r="L252" i="35"/>
  <c r="M252" i="35" s="1"/>
  <c r="L58" i="35"/>
  <c r="M58" i="35" s="1"/>
  <c r="L235" i="35"/>
  <c r="M235" i="35" s="1"/>
  <c r="L262" i="35"/>
  <c r="M262" i="35" s="1"/>
  <c r="L225" i="35"/>
  <c r="M225" i="35" s="1"/>
  <c r="L265" i="35"/>
  <c r="M265" i="35" s="1"/>
  <c r="L96" i="35"/>
  <c r="M96" i="35" s="1"/>
  <c r="L115" i="35"/>
  <c r="M115" i="35" s="1"/>
  <c r="L60" i="35"/>
  <c r="M60" i="35" s="1"/>
  <c r="L146" i="35"/>
  <c r="M146" i="35" s="1"/>
  <c r="L285" i="35"/>
  <c r="M285" i="35" s="1"/>
  <c r="L271" i="35"/>
  <c r="M271" i="35" s="1"/>
  <c r="L186" i="35"/>
  <c r="M186" i="35" s="1"/>
  <c r="L241" i="35"/>
  <c r="M241" i="35" s="1"/>
  <c r="L38" i="35"/>
  <c r="M38" i="35" s="1"/>
  <c r="L260" i="35"/>
  <c r="M260" i="35" s="1"/>
  <c r="L63" i="35"/>
  <c r="M63" i="35" s="1"/>
  <c r="L91" i="35"/>
  <c r="M91" i="35" s="1"/>
  <c r="L53" i="35"/>
  <c r="M53" i="35" s="1"/>
  <c r="L78" i="35"/>
  <c r="M78" i="35" s="1"/>
  <c r="L124" i="35"/>
  <c r="M124" i="35" s="1"/>
  <c r="L222" i="35"/>
  <c r="M222" i="35" s="1"/>
  <c r="L232" i="35"/>
  <c r="M232" i="35" s="1"/>
  <c r="L51" i="35"/>
  <c r="M51" i="35" s="1"/>
  <c r="L161" i="35"/>
  <c r="M161" i="35" s="1"/>
  <c r="L129" i="35"/>
  <c r="M129" i="35" s="1"/>
  <c r="L102" i="35"/>
  <c r="M102" i="35" s="1"/>
  <c r="L182" i="35"/>
  <c r="M182" i="35" s="1"/>
  <c r="L273" i="35"/>
  <c r="M273" i="35" s="1"/>
  <c r="L238" i="35"/>
  <c r="M238" i="35" s="1"/>
  <c r="L211" i="35"/>
  <c r="M211" i="35" s="1"/>
  <c r="L30" i="35"/>
  <c r="M30" i="35" s="1"/>
  <c r="L44" i="35"/>
  <c r="M44" i="35" s="1"/>
  <c r="L103" i="35"/>
  <c r="M103" i="35" s="1"/>
  <c r="L131" i="35"/>
  <c r="M131" i="35" s="1"/>
  <c r="L257" i="35"/>
  <c r="M257" i="35" s="1"/>
  <c r="L181" i="35"/>
  <c r="M181" i="35" s="1"/>
  <c r="L165" i="35"/>
  <c r="M165" i="35" s="1"/>
  <c r="L81" i="35"/>
  <c r="M81" i="35" s="1"/>
  <c r="L198" i="35"/>
  <c r="M198" i="35" s="1"/>
  <c r="L94" i="35"/>
  <c r="M94" i="35" s="1"/>
  <c r="L277" i="35"/>
  <c r="M277" i="35" s="1"/>
  <c r="L83" i="35"/>
  <c r="M83" i="35" s="1"/>
  <c r="L234" i="35"/>
  <c r="M234" i="35" s="1"/>
  <c r="L43" i="35"/>
  <c r="M43" i="35" s="1"/>
  <c r="L201" i="35"/>
  <c r="M201" i="35" s="1"/>
  <c r="L117" i="35"/>
  <c r="M117" i="35" s="1"/>
  <c r="L190" i="35"/>
  <c r="M190" i="35" s="1"/>
  <c r="L250" i="35"/>
  <c r="M250" i="35" s="1"/>
  <c r="L236" i="35"/>
  <c r="M236" i="35" s="1"/>
  <c r="L288" i="35"/>
  <c r="M288" i="35" s="1"/>
  <c r="L114" i="35"/>
  <c r="M114" i="35" s="1"/>
  <c r="L287" i="35"/>
  <c r="M287" i="35" s="1"/>
  <c r="L80" i="35"/>
  <c r="M80" i="35" s="1"/>
  <c r="L251" i="35"/>
  <c r="M251" i="35" s="1"/>
  <c r="L77" i="35"/>
  <c r="M77" i="35" s="1"/>
  <c r="L302" i="35"/>
  <c r="M302" i="35" s="1"/>
  <c r="L155" i="35"/>
  <c r="M155" i="35" s="1"/>
  <c r="L197" i="35"/>
  <c r="M197" i="35" s="1"/>
  <c r="L105" i="35"/>
  <c r="M105" i="35" s="1"/>
  <c r="L85" i="35"/>
  <c r="M85" i="35" s="1"/>
  <c r="L217" i="35"/>
  <c r="M217" i="35" s="1"/>
  <c r="L253" i="35"/>
  <c r="M253" i="35" s="1"/>
  <c r="L98" i="35"/>
  <c r="M98" i="35" s="1"/>
  <c r="L82" i="35"/>
  <c r="M82" i="35" s="1"/>
  <c r="L256" i="35"/>
  <c r="M256" i="35" s="1"/>
  <c r="L143" i="35"/>
  <c r="M143" i="35" s="1"/>
  <c r="L290" i="35"/>
  <c r="M290" i="35" s="1"/>
  <c r="L134" i="35"/>
  <c r="M134" i="35" s="1"/>
  <c r="L169" i="35"/>
  <c r="M169" i="35" s="1"/>
  <c r="L255" i="35"/>
  <c r="M255" i="35" s="1"/>
  <c r="L164" i="35"/>
  <c r="M164" i="35" s="1"/>
  <c r="L303" i="35"/>
  <c r="M303" i="35" s="1"/>
  <c r="L244" i="35"/>
  <c r="M244" i="35" s="1"/>
  <c r="L17" i="35"/>
  <c r="M17" i="35" s="1"/>
  <c r="L13" i="35"/>
  <c r="M13" i="35" s="1"/>
  <c r="L126" i="35"/>
  <c r="M126" i="35" s="1"/>
  <c r="L279" i="35"/>
  <c r="M279" i="35" s="1"/>
  <c r="L220" i="35"/>
  <c r="M220" i="35" s="1"/>
  <c r="L249" i="35"/>
  <c r="M249" i="35" s="1"/>
  <c r="L137" i="35"/>
  <c r="M137" i="35" s="1"/>
  <c r="L66" i="35"/>
  <c r="M66" i="35" s="1"/>
  <c r="L233" i="35"/>
  <c r="M233" i="35" s="1"/>
  <c r="L142" i="35"/>
  <c r="M142" i="35" s="1"/>
  <c r="L172" i="35"/>
  <c r="M172" i="35" s="1"/>
  <c r="L46" i="35"/>
  <c r="M46" i="35" s="1"/>
  <c r="L294" i="35"/>
  <c r="M294" i="35" s="1"/>
  <c r="L291" i="35"/>
  <c r="M291" i="35" s="1"/>
  <c r="L79" i="35"/>
  <c r="M79" i="35" s="1"/>
  <c r="L281" i="35"/>
  <c r="M281" i="35" s="1"/>
  <c r="L18" i="35"/>
  <c r="M18" i="35" s="1"/>
  <c r="L47" i="35"/>
  <c r="M47" i="35" s="1"/>
  <c r="L99" i="35"/>
  <c r="M99" i="35" s="1"/>
  <c r="L20" i="35"/>
  <c r="M20" i="35" s="1"/>
  <c r="L296" i="35"/>
  <c r="M296" i="35" s="1"/>
  <c r="L259" i="35"/>
  <c r="M259" i="35" s="1"/>
  <c r="L14" i="35"/>
  <c r="M14" i="35" s="1"/>
  <c r="L41" i="35"/>
  <c r="M41" i="35" s="1"/>
  <c r="L261" i="35"/>
  <c r="M261" i="35" s="1"/>
  <c r="L212" i="35"/>
  <c r="M212" i="35" s="1"/>
  <c r="L135" i="35"/>
  <c r="M135" i="35" s="1"/>
  <c r="L50" i="35"/>
  <c r="M50" i="35" s="1"/>
  <c r="L270" i="35"/>
  <c r="M270" i="35" s="1"/>
  <c r="L128" i="35"/>
  <c r="M128" i="35" s="1"/>
  <c r="L61" i="35"/>
  <c r="M61" i="35" s="1"/>
  <c r="L56" i="35"/>
  <c r="M56" i="35" s="1"/>
  <c r="L178" i="35"/>
  <c r="M178" i="35" s="1"/>
  <c r="L127" i="35"/>
  <c r="M127" i="35" s="1"/>
  <c r="L218" i="35"/>
  <c r="M218" i="35" s="1"/>
  <c r="L301" i="35"/>
  <c r="M301" i="35" s="1"/>
  <c r="L177" i="35"/>
  <c r="M177" i="35" s="1"/>
  <c r="L202" i="35"/>
  <c r="M202" i="35" s="1"/>
  <c r="L68" i="35"/>
  <c r="M68" i="35" s="1"/>
  <c r="L147" i="35"/>
  <c r="M147" i="35" s="1"/>
  <c r="L195" i="35"/>
  <c r="M195" i="35" s="1"/>
  <c r="L48" i="35"/>
  <c r="M48" i="35" s="1"/>
  <c r="L111" i="35"/>
  <c r="M111" i="35" s="1"/>
  <c r="L54" i="35"/>
  <c r="M54" i="35" s="1"/>
  <c r="L100" i="35"/>
  <c r="M100" i="35" s="1"/>
  <c r="L140" i="35"/>
  <c r="M140" i="35" s="1"/>
  <c r="L45" i="35"/>
  <c r="M45" i="35" s="1"/>
  <c r="L210" i="35"/>
  <c r="M210" i="35" s="1"/>
  <c r="L49" i="35"/>
  <c r="M49" i="35" s="1"/>
  <c r="L240" i="35"/>
  <c r="M240" i="35" s="1"/>
  <c r="L204" i="35"/>
  <c r="M204" i="35" s="1"/>
  <c r="L151" i="35"/>
  <c r="M151" i="35" s="1"/>
  <c r="L293" i="35"/>
  <c r="M293" i="35" s="1"/>
  <c r="L35" i="35"/>
  <c r="M35" i="35" s="1"/>
  <c r="L40" i="35"/>
  <c r="M40" i="35" s="1"/>
  <c r="L27" i="35"/>
  <c r="M27" i="35" s="1"/>
  <c r="L86" i="35"/>
  <c r="M86" i="35" s="1"/>
  <c r="L92" i="35"/>
  <c r="M92" i="35" s="1"/>
  <c r="L214" i="35"/>
  <c r="M214" i="35" s="1"/>
  <c r="L183" i="35"/>
  <c r="M183" i="35" s="1"/>
  <c r="L242" i="35"/>
  <c r="M242" i="35" s="1"/>
  <c r="L113" i="35"/>
  <c r="M113" i="35" s="1"/>
  <c r="L297" i="35"/>
  <c r="M297" i="35" s="1"/>
  <c r="L28" i="35"/>
  <c r="M28" i="35" s="1"/>
  <c r="L71" i="35"/>
  <c r="M71" i="35" s="1"/>
  <c r="L179" i="35"/>
  <c r="M179" i="35" s="1"/>
  <c r="L130" i="35"/>
  <c r="M130" i="35" s="1"/>
  <c r="L101" i="35"/>
  <c r="M101" i="35" s="1"/>
  <c r="L123" i="35"/>
  <c r="M123" i="35" s="1"/>
  <c r="L19" i="35"/>
  <c r="M19" i="35" s="1"/>
  <c r="L12" i="35"/>
  <c r="M12" i="35" s="1"/>
  <c r="L95" i="35"/>
  <c r="M95" i="35" s="1"/>
  <c r="L57" i="35"/>
  <c r="M57" i="35" s="1"/>
  <c r="L52" i="35"/>
  <c r="M52" i="35" s="1"/>
  <c r="L11" i="35"/>
  <c r="M11" i="35" s="1"/>
  <c r="L133" i="35"/>
  <c r="M133" i="35" s="1"/>
  <c r="L289" i="35"/>
  <c r="M289" i="35" s="1"/>
  <c r="L216" i="35"/>
  <c r="M216" i="35" s="1"/>
  <c r="L192" i="35"/>
  <c r="M192" i="35" s="1"/>
  <c r="L206" i="35"/>
  <c r="M206" i="35" s="1"/>
  <c r="L275" i="35"/>
  <c r="M275" i="35" s="1"/>
  <c r="L282" i="35"/>
  <c r="M282" i="35" s="1"/>
  <c r="L148" i="35"/>
  <c r="M148" i="35" s="1"/>
  <c r="L266" i="35"/>
  <c r="M266" i="35" s="1"/>
  <c r="L174" i="35"/>
  <c r="M174" i="35" s="1"/>
  <c r="L207" i="35"/>
  <c r="M207" i="35" s="1"/>
  <c r="L138" i="35"/>
  <c r="M138" i="35" s="1"/>
  <c r="L171" i="35"/>
  <c r="M171" i="35" s="1"/>
  <c r="L153" i="35"/>
  <c r="M153" i="35" s="1"/>
  <c r="L112" i="35"/>
  <c r="M112" i="35" s="1"/>
  <c r="L97" i="35"/>
  <c r="M97" i="35" s="1"/>
  <c r="L176" i="35"/>
  <c r="M176" i="35" s="1"/>
  <c r="L263" i="35"/>
  <c r="M263" i="35" s="1"/>
  <c r="L26" i="35"/>
  <c r="M26" i="35" s="1"/>
  <c r="L15" i="35"/>
  <c r="M15" i="35" s="1"/>
  <c r="L119" i="35"/>
  <c r="M119" i="35" s="1"/>
  <c r="L157" i="35"/>
  <c r="M157" i="35" s="1"/>
  <c r="L269" i="35"/>
  <c r="M269" i="35" s="1"/>
  <c r="L107" i="35"/>
  <c r="M107" i="35" s="1"/>
  <c r="L21" i="35"/>
  <c r="M21" i="35" s="1"/>
  <c r="L292" i="35"/>
  <c r="M292" i="35" s="1"/>
  <c r="L42" i="35"/>
  <c r="M42" i="35" s="1"/>
  <c r="L258" i="35"/>
  <c r="M258" i="35" s="1"/>
  <c r="L141" i="35"/>
  <c r="M141" i="35" s="1"/>
  <c r="L276" i="35"/>
  <c r="M276" i="35" s="1"/>
  <c r="L300" i="35"/>
  <c r="M300" i="35" s="1"/>
  <c r="L267" i="35"/>
  <c r="M267" i="35" s="1"/>
  <c r="L152" i="35"/>
  <c r="M152" i="35" s="1"/>
  <c r="L231" i="35"/>
  <c r="M231" i="35" s="1"/>
  <c r="L175" i="35"/>
  <c r="M175" i="35" s="1"/>
  <c r="L173" i="35"/>
  <c r="M173" i="35" s="1"/>
  <c r="L223" i="35"/>
  <c r="M223" i="35" s="1"/>
  <c r="L208" i="35"/>
  <c r="M208" i="35" s="1"/>
  <c r="L125" i="35"/>
  <c r="M125" i="35" s="1"/>
  <c r="L196" i="35"/>
  <c r="M196" i="35" s="1"/>
  <c r="L88" i="35"/>
  <c r="M88" i="35" s="1"/>
  <c r="L106" i="35"/>
  <c r="M106" i="35" s="1"/>
  <c r="L185" i="35"/>
  <c r="M185" i="35" s="1"/>
  <c r="L162" i="35"/>
  <c r="M162" i="35" s="1"/>
  <c r="L163" i="35"/>
  <c r="M163" i="35" s="1"/>
  <c r="L150" i="35"/>
  <c r="M150" i="35" s="1"/>
  <c r="L188" i="35"/>
  <c r="M188" i="35" s="1"/>
  <c r="L87" i="35"/>
  <c r="M87" i="35" s="1"/>
  <c r="L55" i="35"/>
  <c r="M55" i="35" s="1"/>
  <c r="L194" i="35"/>
  <c r="M194" i="35" s="1"/>
  <c r="L299" i="35"/>
  <c r="M299" i="35" s="1"/>
  <c r="L283" i="35"/>
  <c r="M283" i="35" s="1"/>
  <c r="L166" i="35"/>
  <c r="M166" i="35" s="1"/>
  <c r="L245" i="35"/>
  <c r="M245" i="35" s="1"/>
  <c r="L156" i="35"/>
  <c r="M156" i="35" s="1"/>
  <c r="L65" i="35"/>
  <c r="M65" i="35" s="1"/>
  <c r="L22" i="35"/>
  <c r="M22" i="35" s="1"/>
  <c r="L246" i="35"/>
  <c r="M246" i="35" s="1"/>
  <c r="L280" i="35"/>
  <c r="M280" i="35" s="1"/>
  <c r="L23" i="35"/>
  <c r="M23" i="35" s="1"/>
  <c r="L16" i="35"/>
  <c r="M16" i="35" s="1"/>
  <c r="L295" i="35"/>
  <c r="M295" i="35" s="1"/>
  <c r="L84" i="35"/>
  <c r="M84" i="35" s="1"/>
  <c r="L203" i="35"/>
  <c r="M203" i="35" s="1"/>
  <c r="L104" i="35"/>
  <c r="M104" i="35" s="1"/>
  <c r="L136" i="35"/>
  <c r="M136" i="35" s="1"/>
  <c r="L159" i="35"/>
  <c r="M159" i="35" s="1"/>
  <c r="L213" i="35"/>
  <c r="M213" i="35" s="1"/>
  <c r="L229" i="35"/>
  <c r="M229" i="35" s="1"/>
  <c r="L132" i="35"/>
  <c r="M132" i="35" s="1"/>
  <c r="L180" i="35"/>
  <c r="M180" i="35" s="1"/>
  <c r="L116" i="35"/>
  <c r="M116" i="35" s="1"/>
  <c r="L144" i="35"/>
  <c r="M144" i="35" s="1"/>
  <c r="L154" i="35"/>
  <c r="M154" i="35" s="1"/>
  <c r="L74" i="35"/>
  <c r="M74" i="35" s="1"/>
  <c r="L145" i="35"/>
  <c r="M145" i="35" s="1"/>
  <c r="L59" i="35"/>
  <c r="M59" i="35" s="1"/>
  <c r="L75" i="35"/>
  <c r="M75" i="35" s="1"/>
  <c r="L200" i="35"/>
  <c r="M200" i="35" s="1"/>
  <c r="L248" i="35"/>
  <c r="M248" i="35" s="1"/>
  <c r="L247" i="35"/>
  <c r="M247" i="35" s="1"/>
  <c r="L187" i="35"/>
  <c r="M187" i="35" s="1"/>
  <c r="L254" i="35"/>
  <c r="M254" i="35" s="1"/>
  <c r="L25" i="35"/>
  <c r="M25" i="35" s="1"/>
  <c r="L243" i="35"/>
  <c r="M243" i="35" s="1"/>
  <c r="L31" i="35"/>
  <c r="M31" i="35" s="1"/>
  <c r="L122" i="35"/>
  <c r="M122" i="35" s="1"/>
  <c r="L108" i="35"/>
  <c r="M108" i="35" s="1"/>
  <c r="L89" i="35"/>
  <c r="M89" i="35" s="1"/>
  <c r="L215" i="35"/>
  <c r="M215" i="35" s="1"/>
  <c r="L34" i="35"/>
  <c r="M34" i="35" s="1"/>
  <c r="L32" i="35"/>
  <c r="M32" i="35" s="1"/>
  <c r="L189" i="35"/>
  <c r="M189" i="35" s="1"/>
  <c r="L90" i="35"/>
  <c r="M90" i="35" s="1"/>
  <c r="L274" i="35"/>
  <c r="M274" i="35" s="1"/>
  <c r="L29" i="35"/>
  <c r="M29" i="35" s="1"/>
  <c r="L118" i="35"/>
  <c r="M118" i="35" s="1"/>
  <c r="L264" i="35"/>
  <c r="M264" i="35" s="1"/>
  <c r="L10" i="35"/>
  <c r="M10" i="35" s="1"/>
  <c r="G72" i="35"/>
  <c r="H72" i="35" s="1"/>
  <c r="G110" i="35"/>
  <c r="H110" i="35" s="1"/>
  <c r="G158" i="35"/>
  <c r="H158" i="35" s="1"/>
  <c r="G193" i="35"/>
  <c r="H193" i="35" s="1"/>
  <c r="G237" i="35"/>
  <c r="H237" i="35" s="1"/>
  <c r="G167" i="35"/>
  <c r="H167" i="35" s="1"/>
  <c r="G36" i="35"/>
  <c r="H36" i="35" s="1"/>
  <c r="G272" i="35"/>
  <c r="H272" i="35" s="1"/>
  <c r="G284" i="35"/>
  <c r="H284" i="35" s="1"/>
  <c r="G109" i="35"/>
  <c r="H109" i="35" s="1"/>
  <c r="G69" i="35"/>
  <c r="H69" i="35" s="1"/>
  <c r="G191" i="35"/>
  <c r="H191" i="35" s="1"/>
  <c r="G33" i="35"/>
  <c r="H33" i="35" s="1"/>
  <c r="G76" i="35"/>
  <c r="H76" i="35" s="1"/>
  <c r="G286" i="35"/>
  <c r="H286" i="35" s="1"/>
  <c r="G121" i="35"/>
  <c r="H121" i="35" s="1"/>
  <c r="G209" i="35"/>
  <c r="H209" i="35" s="1"/>
  <c r="G199" i="35"/>
  <c r="H199" i="35" s="1"/>
  <c r="G39" i="35"/>
  <c r="H39" i="35" s="1"/>
  <c r="G67" i="35"/>
  <c r="H67" i="35" s="1"/>
  <c r="G73" i="35"/>
  <c r="H73" i="35" s="1"/>
  <c r="G120" i="35"/>
  <c r="H120" i="35" s="1"/>
  <c r="G230" i="35"/>
  <c r="H230" i="35" s="1"/>
  <c r="G64" i="35"/>
  <c r="H64" i="35" s="1"/>
  <c r="G37" i="35"/>
  <c r="H37" i="35" s="1"/>
  <c r="G62" i="35"/>
  <c r="H62" i="35" s="1"/>
  <c r="G226" i="35"/>
  <c r="H226" i="35" s="1"/>
  <c r="G221" i="35"/>
  <c r="H221" i="35" s="1"/>
  <c r="G168" i="35"/>
  <c r="H168" i="35" s="1"/>
  <c r="G139" i="35"/>
  <c r="H139" i="35" s="1"/>
  <c r="G70" i="35"/>
  <c r="H70" i="35" s="1"/>
  <c r="G149" i="35"/>
  <c r="H149" i="35" s="1"/>
  <c r="G160" i="35"/>
  <c r="H160" i="35" s="1"/>
  <c r="G184" i="35"/>
  <c r="H184" i="35" s="1"/>
  <c r="G24" i="35"/>
  <c r="H24" i="35" s="1"/>
  <c r="G227" i="35"/>
  <c r="H227" i="35" s="1"/>
  <c r="G93" i="35"/>
  <c r="H93" i="35" s="1"/>
  <c r="G170" i="35"/>
  <c r="H170" i="35" s="1"/>
  <c r="G219" i="35"/>
  <c r="H219" i="35" s="1"/>
  <c r="G268" i="35"/>
  <c r="H268" i="35" s="1"/>
  <c r="G298" i="35"/>
  <c r="H298" i="35" s="1"/>
  <c r="G224" i="35"/>
  <c r="H224" i="35" s="1"/>
  <c r="G239" i="35"/>
  <c r="H239" i="35" s="1"/>
  <c r="G278" i="35"/>
  <c r="H278" i="35" s="1"/>
  <c r="G205" i="35"/>
  <c r="H205" i="35" s="1"/>
  <c r="G228" i="35"/>
  <c r="H228" i="35" s="1"/>
  <c r="G252" i="35"/>
  <c r="H252" i="35" s="1"/>
  <c r="G58" i="35"/>
  <c r="H58" i="35" s="1"/>
  <c r="G235" i="35"/>
  <c r="H235" i="35" s="1"/>
  <c r="G262" i="35"/>
  <c r="H262" i="35" s="1"/>
  <c r="G225" i="35"/>
  <c r="H225" i="35" s="1"/>
  <c r="G265" i="35"/>
  <c r="H265" i="35" s="1"/>
  <c r="G96" i="35"/>
  <c r="H96" i="35" s="1"/>
  <c r="G115" i="35"/>
  <c r="H115" i="35" s="1"/>
  <c r="G60" i="35"/>
  <c r="H60" i="35" s="1"/>
  <c r="G146" i="35"/>
  <c r="H146" i="35" s="1"/>
  <c r="G285" i="35"/>
  <c r="H285" i="35" s="1"/>
  <c r="G271" i="35"/>
  <c r="H271" i="35" s="1"/>
  <c r="G186" i="35"/>
  <c r="H186" i="35" s="1"/>
  <c r="G241" i="35"/>
  <c r="H241" i="35" s="1"/>
  <c r="G38" i="35"/>
  <c r="H38" i="35" s="1"/>
  <c r="G260" i="35"/>
  <c r="H260" i="35" s="1"/>
  <c r="G63" i="35"/>
  <c r="H63" i="35" s="1"/>
  <c r="G91" i="35"/>
  <c r="H91" i="35" s="1"/>
  <c r="G53" i="35"/>
  <c r="H53" i="35" s="1"/>
  <c r="G78" i="35"/>
  <c r="H78" i="35" s="1"/>
  <c r="G124" i="35"/>
  <c r="H124" i="35" s="1"/>
  <c r="G222" i="35"/>
  <c r="H222" i="35" s="1"/>
  <c r="G232" i="35"/>
  <c r="H232" i="35" s="1"/>
  <c r="G51" i="35"/>
  <c r="H51" i="35" s="1"/>
  <c r="G161" i="35"/>
  <c r="H161" i="35" s="1"/>
  <c r="G129" i="35"/>
  <c r="H129" i="35" s="1"/>
  <c r="G102" i="35"/>
  <c r="H102" i="35" s="1"/>
  <c r="G182" i="35"/>
  <c r="H182" i="35" s="1"/>
  <c r="G273" i="35"/>
  <c r="H273" i="35" s="1"/>
  <c r="G238" i="35"/>
  <c r="H238" i="35" s="1"/>
  <c r="G211" i="35"/>
  <c r="H211" i="35" s="1"/>
  <c r="G30" i="35"/>
  <c r="H30" i="35" s="1"/>
  <c r="G44" i="35"/>
  <c r="H44" i="35" s="1"/>
  <c r="G103" i="35"/>
  <c r="H103" i="35" s="1"/>
  <c r="G131" i="35"/>
  <c r="H131" i="35" s="1"/>
  <c r="G257" i="35"/>
  <c r="H257" i="35" s="1"/>
  <c r="G181" i="35"/>
  <c r="H181" i="35" s="1"/>
  <c r="G165" i="35"/>
  <c r="H165" i="35" s="1"/>
  <c r="G81" i="35"/>
  <c r="H81" i="35" s="1"/>
  <c r="G198" i="35"/>
  <c r="H198" i="35" s="1"/>
  <c r="G94" i="35"/>
  <c r="H94" i="35" s="1"/>
  <c r="G277" i="35"/>
  <c r="H277" i="35" s="1"/>
  <c r="G83" i="35"/>
  <c r="H83" i="35" s="1"/>
  <c r="G234" i="35"/>
  <c r="H234" i="35" s="1"/>
  <c r="G43" i="35"/>
  <c r="H43" i="35" s="1"/>
  <c r="G201" i="35"/>
  <c r="H201" i="35" s="1"/>
  <c r="G117" i="35"/>
  <c r="H117" i="35" s="1"/>
  <c r="G190" i="35"/>
  <c r="H190" i="35" s="1"/>
  <c r="G250" i="35"/>
  <c r="H250" i="35" s="1"/>
  <c r="G236" i="35"/>
  <c r="H236" i="35" s="1"/>
  <c r="G288" i="35"/>
  <c r="H288" i="35" s="1"/>
  <c r="G114" i="35"/>
  <c r="H114" i="35" s="1"/>
  <c r="G287" i="35"/>
  <c r="H287" i="35" s="1"/>
  <c r="G80" i="35"/>
  <c r="H80" i="35" s="1"/>
  <c r="G251" i="35"/>
  <c r="H251" i="35" s="1"/>
  <c r="G77" i="35"/>
  <c r="H77" i="35" s="1"/>
  <c r="G302" i="35"/>
  <c r="H302" i="35" s="1"/>
  <c r="G155" i="35"/>
  <c r="H155" i="35" s="1"/>
  <c r="G197" i="35"/>
  <c r="H197" i="35" s="1"/>
  <c r="G105" i="35"/>
  <c r="H105" i="35" s="1"/>
  <c r="G85" i="35"/>
  <c r="H85" i="35" s="1"/>
  <c r="G217" i="35"/>
  <c r="H217" i="35" s="1"/>
  <c r="G253" i="35"/>
  <c r="H253" i="35" s="1"/>
  <c r="G98" i="35"/>
  <c r="H98" i="35" s="1"/>
  <c r="G82" i="35"/>
  <c r="H82" i="35" s="1"/>
  <c r="G256" i="35"/>
  <c r="H256" i="35" s="1"/>
  <c r="G143" i="35"/>
  <c r="H143" i="35" s="1"/>
  <c r="G290" i="35"/>
  <c r="H290" i="35" s="1"/>
  <c r="G134" i="35"/>
  <c r="H134" i="35" s="1"/>
  <c r="G169" i="35"/>
  <c r="H169" i="35" s="1"/>
  <c r="G255" i="35"/>
  <c r="H255" i="35" s="1"/>
  <c r="G164" i="35"/>
  <c r="H164" i="35" s="1"/>
  <c r="G303" i="35"/>
  <c r="H303" i="35" s="1"/>
  <c r="G244" i="35"/>
  <c r="H244" i="35" s="1"/>
  <c r="G17" i="35"/>
  <c r="H17" i="35" s="1"/>
  <c r="G13" i="35"/>
  <c r="H13" i="35" s="1"/>
  <c r="G126" i="35"/>
  <c r="H126" i="35" s="1"/>
  <c r="G279" i="35"/>
  <c r="H279" i="35" s="1"/>
  <c r="G220" i="35"/>
  <c r="H220" i="35" s="1"/>
  <c r="G249" i="35"/>
  <c r="H249" i="35" s="1"/>
  <c r="G137" i="35"/>
  <c r="H137" i="35" s="1"/>
  <c r="G66" i="35"/>
  <c r="H66" i="35" s="1"/>
  <c r="G233" i="35"/>
  <c r="H233" i="35" s="1"/>
  <c r="G142" i="35"/>
  <c r="H142" i="35" s="1"/>
  <c r="G172" i="35"/>
  <c r="H172" i="35" s="1"/>
  <c r="G46" i="35"/>
  <c r="H46" i="35" s="1"/>
  <c r="G294" i="35"/>
  <c r="H294" i="35" s="1"/>
  <c r="G291" i="35"/>
  <c r="H291" i="35" s="1"/>
  <c r="G79" i="35"/>
  <c r="H79" i="35" s="1"/>
  <c r="G281" i="35"/>
  <c r="H281" i="35" s="1"/>
  <c r="G18" i="35"/>
  <c r="H18" i="35" s="1"/>
  <c r="G47" i="35"/>
  <c r="H47" i="35" s="1"/>
  <c r="G99" i="35"/>
  <c r="H99" i="35" s="1"/>
  <c r="G20" i="35"/>
  <c r="H20" i="35" s="1"/>
  <c r="G296" i="35"/>
  <c r="H296" i="35" s="1"/>
  <c r="G259" i="35"/>
  <c r="H259" i="35" s="1"/>
  <c r="G14" i="35"/>
  <c r="H14" i="35" s="1"/>
  <c r="G41" i="35"/>
  <c r="H41" i="35" s="1"/>
  <c r="G261" i="35"/>
  <c r="H261" i="35" s="1"/>
  <c r="G212" i="35"/>
  <c r="H212" i="35" s="1"/>
  <c r="G135" i="35"/>
  <c r="H135" i="35" s="1"/>
  <c r="G50" i="35"/>
  <c r="H50" i="35" s="1"/>
  <c r="G270" i="35"/>
  <c r="H270" i="35" s="1"/>
  <c r="G128" i="35"/>
  <c r="H128" i="35" s="1"/>
  <c r="G61" i="35"/>
  <c r="H61" i="35" s="1"/>
  <c r="G56" i="35"/>
  <c r="H56" i="35" s="1"/>
  <c r="G178" i="35"/>
  <c r="H178" i="35" s="1"/>
  <c r="G127" i="35"/>
  <c r="H127" i="35" s="1"/>
  <c r="G218" i="35"/>
  <c r="H218" i="35" s="1"/>
  <c r="G301" i="35"/>
  <c r="H301" i="35" s="1"/>
  <c r="G177" i="35"/>
  <c r="H177" i="35" s="1"/>
  <c r="G202" i="35"/>
  <c r="H202" i="35" s="1"/>
  <c r="G68" i="35"/>
  <c r="H68" i="35" s="1"/>
  <c r="G147" i="35"/>
  <c r="H147" i="35" s="1"/>
  <c r="G195" i="35"/>
  <c r="H195" i="35" s="1"/>
  <c r="G48" i="35"/>
  <c r="H48" i="35" s="1"/>
  <c r="G111" i="35"/>
  <c r="H111" i="35" s="1"/>
  <c r="G54" i="35"/>
  <c r="H54" i="35" s="1"/>
  <c r="G100" i="35"/>
  <c r="H100" i="35" s="1"/>
  <c r="G140" i="35"/>
  <c r="H140" i="35" s="1"/>
  <c r="G45" i="35"/>
  <c r="H45" i="35" s="1"/>
  <c r="G210" i="35"/>
  <c r="H210" i="35" s="1"/>
  <c r="G49" i="35"/>
  <c r="H49" i="35" s="1"/>
  <c r="G240" i="35"/>
  <c r="H240" i="35" s="1"/>
  <c r="G204" i="35"/>
  <c r="H204" i="35" s="1"/>
  <c r="G151" i="35"/>
  <c r="H151" i="35" s="1"/>
  <c r="G293" i="35"/>
  <c r="H293" i="35" s="1"/>
  <c r="G35" i="35"/>
  <c r="H35" i="35" s="1"/>
  <c r="G40" i="35"/>
  <c r="H40" i="35" s="1"/>
  <c r="G27" i="35"/>
  <c r="H27" i="35" s="1"/>
  <c r="G86" i="35"/>
  <c r="H86" i="35" s="1"/>
  <c r="G92" i="35"/>
  <c r="H92" i="35" s="1"/>
  <c r="G214" i="35"/>
  <c r="H214" i="35" s="1"/>
  <c r="G183" i="35"/>
  <c r="H183" i="35" s="1"/>
  <c r="G242" i="35"/>
  <c r="H242" i="35" s="1"/>
  <c r="G113" i="35"/>
  <c r="H113" i="35" s="1"/>
  <c r="G297" i="35"/>
  <c r="H297" i="35" s="1"/>
  <c r="G28" i="35"/>
  <c r="H28" i="35" s="1"/>
  <c r="G71" i="35"/>
  <c r="H71" i="35" s="1"/>
  <c r="G179" i="35"/>
  <c r="H179" i="35" s="1"/>
  <c r="G130" i="35"/>
  <c r="H130" i="35" s="1"/>
  <c r="G101" i="35"/>
  <c r="H101" i="35" s="1"/>
  <c r="G123" i="35"/>
  <c r="H123" i="35" s="1"/>
  <c r="G19" i="35"/>
  <c r="H19" i="35" s="1"/>
  <c r="G12" i="35"/>
  <c r="H12" i="35" s="1"/>
  <c r="G95" i="35"/>
  <c r="H95" i="35" s="1"/>
  <c r="G57" i="35"/>
  <c r="H57" i="35" s="1"/>
  <c r="G52" i="35"/>
  <c r="H52" i="35" s="1"/>
  <c r="G11" i="35"/>
  <c r="H11" i="35" s="1"/>
  <c r="G133" i="35"/>
  <c r="H133" i="35" s="1"/>
  <c r="G289" i="35"/>
  <c r="H289" i="35" s="1"/>
  <c r="G216" i="35"/>
  <c r="H216" i="35" s="1"/>
  <c r="G192" i="35"/>
  <c r="H192" i="35" s="1"/>
  <c r="G206" i="35"/>
  <c r="H206" i="35" s="1"/>
  <c r="G275" i="35"/>
  <c r="H275" i="35" s="1"/>
  <c r="G282" i="35"/>
  <c r="H282" i="35" s="1"/>
  <c r="G148" i="35"/>
  <c r="H148" i="35" s="1"/>
  <c r="G266" i="35"/>
  <c r="H266" i="35" s="1"/>
  <c r="G174" i="35"/>
  <c r="H174" i="35" s="1"/>
  <c r="G207" i="35"/>
  <c r="H207" i="35" s="1"/>
  <c r="G138" i="35"/>
  <c r="H138" i="35" s="1"/>
  <c r="G171" i="35"/>
  <c r="H171" i="35" s="1"/>
  <c r="G153" i="35"/>
  <c r="H153" i="35" s="1"/>
  <c r="G112" i="35"/>
  <c r="H112" i="35" s="1"/>
  <c r="G97" i="35"/>
  <c r="H97" i="35" s="1"/>
  <c r="G176" i="35"/>
  <c r="H176" i="35" s="1"/>
  <c r="G263" i="35"/>
  <c r="H263" i="35" s="1"/>
  <c r="G26" i="35"/>
  <c r="H26" i="35" s="1"/>
  <c r="G15" i="35"/>
  <c r="H15" i="35" s="1"/>
  <c r="G119" i="35"/>
  <c r="H119" i="35" s="1"/>
  <c r="G157" i="35"/>
  <c r="H157" i="35" s="1"/>
  <c r="G269" i="35"/>
  <c r="H269" i="35" s="1"/>
  <c r="G107" i="35"/>
  <c r="H107" i="35" s="1"/>
  <c r="G21" i="35"/>
  <c r="H21" i="35" s="1"/>
  <c r="G292" i="35"/>
  <c r="H292" i="35" s="1"/>
  <c r="G42" i="35"/>
  <c r="H42" i="35" s="1"/>
  <c r="G258" i="35"/>
  <c r="H258" i="35" s="1"/>
  <c r="G141" i="35"/>
  <c r="H141" i="35" s="1"/>
  <c r="G276" i="35"/>
  <c r="H276" i="35" s="1"/>
  <c r="G300" i="35"/>
  <c r="H300" i="35" s="1"/>
  <c r="G267" i="35"/>
  <c r="H267" i="35" s="1"/>
  <c r="G152" i="35"/>
  <c r="H152" i="35" s="1"/>
  <c r="G231" i="35"/>
  <c r="H231" i="35" s="1"/>
  <c r="G175" i="35"/>
  <c r="H175" i="35" s="1"/>
  <c r="G173" i="35"/>
  <c r="H173" i="35" s="1"/>
  <c r="G223" i="35"/>
  <c r="H223" i="35" s="1"/>
  <c r="G208" i="35"/>
  <c r="H208" i="35" s="1"/>
  <c r="G125" i="35"/>
  <c r="H125" i="35" s="1"/>
  <c r="G196" i="35"/>
  <c r="H196" i="35" s="1"/>
  <c r="G88" i="35"/>
  <c r="H88" i="35" s="1"/>
  <c r="G106" i="35"/>
  <c r="H106" i="35" s="1"/>
  <c r="G185" i="35"/>
  <c r="H185" i="35" s="1"/>
  <c r="G162" i="35"/>
  <c r="H162" i="35" s="1"/>
  <c r="G163" i="35"/>
  <c r="H163" i="35" s="1"/>
  <c r="G150" i="35"/>
  <c r="H150" i="35" s="1"/>
  <c r="G188" i="35"/>
  <c r="H188" i="35" s="1"/>
  <c r="G87" i="35"/>
  <c r="H87" i="35" s="1"/>
  <c r="G55" i="35"/>
  <c r="H55" i="35" s="1"/>
  <c r="G194" i="35"/>
  <c r="H194" i="35" s="1"/>
  <c r="G299" i="35"/>
  <c r="H299" i="35" s="1"/>
  <c r="G283" i="35"/>
  <c r="H283" i="35" s="1"/>
  <c r="G166" i="35"/>
  <c r="H166" i="35" s="1"/>
  <c r="G245" i="35"/>
  <c r="H245" i="35" s="1"/>
  <c r="G156" i="35"/>
  <c r="H156" i="35" s="1"/>
  <c r="G65" i="35"/>
  <c r="H65" i="35" s="1"/>
  <c r="G22" i="35"/>
  <c r="H22" i="35" s="1"/>
  <c r="G246" i="35"/>
  <c r="H246" i="35" s="1"/>
  <c r="G280" i="35"/>
  <c r="H280" i="35" s="1"/>
  <c r="G23" i="35"/>
  <c r="H23" i="35" s="1"/>
  <c r="G16" i="35"/>
  <c r="H16" i="35" s="1"/>
  <c r="G295" i="35"/>
  <c r="H295" i="35" s="1"/>
  <c r="G84" i="35"/>
  <c r="H84" i="35" s="1"/>
  <c r="G203" i="35"/>
  <c r="H203" i="35" s="1"/>
  <c r="G104" i="35"/>
  <c r="H104" i="35" s="1"/>
  <c r="G136" i="35"/>
  <c r="H136" i="35" s="1"/>
  <c r="G159" i="35"/>
  <c r="H159" i="35" s="1"/>
  <c r="G213" i="35"/>
  <c r="H213" i="35" s="1"/>
  <c r="G229" i="35"/>
  <c r="H229" i="35" s="1"/>
  <c r="G132" i="35"/>
  <c r="H132" i="35" s="1"/>
  <c r="G180" i="35"/>
  <c r="H180" i="35" s="1"/>
  <c r="G116" i="35"/>
  <c r="H116" i="35" s="1"/>
  <c r="G144" i="35"/>
  <c r="H144" i="35" s="1"/>
  <c r="G154" i="35"/>
  <c r="H154" i="35" s="1"/>
  <c r="G74" i="35"/>
  <c r="H74" i="35" s="1"/>
  <c r="G145" i="35"/>
  <c r="H145" i="35" s="1"/>
  <c r="G59" i="35"/>
  <c r="H59" i="35" s="1"/>
  <c r="G75" i="35"/>
  <c r="H75" i="35" s="1"/>
  <c r="G200" i="35"/>
  <c r="H200" i="35" s="1"/>
  <c r="G248" i="35"/>
  <c r="H248" i="35" s="1"/>
  <c r="G247" i="35"/>
  <c r="H247" i="35" s="1"/>
  <c r="G187" i="35"/>
  <c r="H187" i="35" s="1"/>
  <c r="G254" i="35"/>
  <c r="H254" i="35" s="1"/>
  <c r="G25" i="35"/>
  <c r="H25" i="35" s="1"/>
  <c r="G243" i="35"/>
  <c r="H243" i="35" s="1"/>
  <c r="G31" i="35"/>
  <c r="H31" i="35" s="1"/>
  <c r="G122" i="35"/>
  <c r="H122" i="35" s="1"/>
  <c r="G108" i="35"/>
  <c r="H108" i="35" s="1"/>
  <c r="G89" i="35"/>
  <c r="H89" i="35" s="1"/>
  <c r="G215" i="35"/>
  <c r="H215" i="35" s="1"/>
  <c r="G34" i="35"/>
  <c r="H34" i="35" s="1"/>
  <c r="G32" i="35"/>
  <c r="H32" i="35" s="1"/>
  <c r="G189" i="35"/>
  <c r="H189" i="35" s="1"/>
  <c r="G90" i="35"/>
  <c r="H90" i="35" s="1"/>
  <c r="G274" i="35"/>
  <c r="H274" i="35" s="1"/>
  <c r="G29" i="35"/>
  <c r="H29" i="35" s="1"/>
  <c r="G118" i="35"/>
  <c r="H118" i="35" s="1"/>
  <c r="G264" i="35"/>
  <c r="H264" i="35" s="1"/>
  <c r="G10" i="35"/>
  <c r="H10" i="35" s="1"/>
  <c r="AN145" i="35" l="1"/>
  <c r="AO145" i="35" s="1"/>
  <c r="AN81" i="35"/>
  <c r="AO81" i="35" s="1"/>
  <c r="AN77" i="35"/>
  <c r="AO77" i="35" s="1"/>
  <c r="AN73" i="35"/>
  <c r="AO73" i="35" s="1"/>
  <c r="AN61" i="35"/>
  <c r="AO61" i="35" s="1"/>
  <c r="AN57" i="35"/>
  <c r="AO57" i="35" s="1"/>
  <c r="AX280" i="35"/>
  <c r="AY280" i="35" s="1"/>
  <c r="AI219" i="35"/>
  <c r="AJ219" i="35" s="1"/>
  <c r="AN275" i="35"/>
  <c r="AO275" i="35" s="1"/>
  <c r="AN259" i="35"/>
  <c r="AO259" i="35" s="1"/>
  <c r="AN152" i="35"/>
  <c r="AO152" i="35" s="1"/>
  <c r="AN116" i="35"/>
  <c r="AO116" i="35" s="1"/>
  <c r="AN108" i="35"/>
  <c r="AO108" i="35" s="1"/>
  <c r="AN104" i="35"/>
  <c r="AO104" i="35" s="1"/>
  <c r="AN100" i="35"/>
  <c r="AO100" i="35" s="1"/>
  <c r="AN96" i="35"/>
  <c r="AO96" i="35" s="1"/>
  <c r="AI231" i="35"/>
  <c r="AJ231" i="35" s="1"/>
  <c r="AN170" i="35"/>
  <c r="AO170" i="35" s="1"/>
  <c r="AN166" i="35"/>
  <c r="AO166" i="35" s="1"/>
  <c r="AX231" i="35"/>
  <c r="AY231" i="35" s="1"/>
  <c r="AN10" i="35"/>
  <c r="AO10" i="35" s="1"/>
  <c r="AN95" i="35"/>
  <c r="AO95" i="35" s="1"/>
  <c r="AN87" i="35"/>
  <c r="AO87" i="35" s="1"/>
  <c r="AN43" i="35"/>
  <c r="AO43" i="35" s="1"/>
  <c r="AN35" i="35"/>
  <c r="AO35" i="35" s="1"/>
  <c r="AI195" i="35"/>
  <c r="AJ195" i="35" s="1"/>
  <c r="AI236" i="35"/>
  <c r="AJ236" i="35" s="1"/>
  <c r="AI167" i="35"/>
  <c r="AJ167" i="35" s="1"/>
  <c r="AN14" i="35"/>
  <c r="AO14" i="35" s="1"/>
  <c r="AS275" i="35"/>
  <c r="AT275" i="35" s="1"/>
  <c r="AS243" i="35"/>
  <c r="AT243" i="35" s="1"/>
  <c r="AS223" i="35"/>
  <c r="AT223" i="35" s="1"/>
  <c r="AI203" i="35"/>
  <c r="AJ203" i="35" s="1"/>
  <c r="AN233" i="35"/>
  <c r="AO233" i="35" s="1"/>
  <c r="AN229" i="35"/>
  <c r="AO229" i="35" s="1"/>
  <c r="AN217" i="35"/>
  <c r="AO217" i="35" s="1"/>
  <c r="AN213" i="35"/>
  <c r="AO213" i="35" s="1"/>
  <c r="AN197" i="35"/>
  <c r="AO197" i="35" s="1"/>
  <c r="AN193" i="35"/>
  <c r="AO193" i="35" s="1"/>
  <c r="AN185" i="35"/>
  <c r="AO185" i="35" s="1"/>
  <c r="AS187" i="35"/>
  <c r="AT187" i="35" s="1"/>
  <c r="AX277" i="35"/>
  <c r="AY277" i="35" s="1"/>
  <c r="AS26" i="35"/>
  <c r="AT26" i="35" s="1"/>
  <c r="AS14" i="35"/>
  <c r="AT14" i="35" s="1"/>
  <c r="AX300" i="35"/>
  <c r="AY300" i="35" s="1"/>
  <c r="N39" i="3"/>
  <c r="P39" i="3" s="1"/>
  <c r="O39" i="3"/>
  <c r="N15" i="3"/>
  <c r="P15" i="3" s="1"/>
  <c r="O15" i="3"/>
  <c r="N294" i="3"/>
  <c r="P294" i="3" s="1"/>
  <c r="O294" i="3"/>
  <c r="N230" i="3"/>
  <c r="P230" i="3" s="1"/>
  <c r="O230" i="3"/>
  <c r="N206" i="3"/>
  <c r="P206" i="3" s="1"/>
  <c r="O206" i="3"/>
  <c r="N157" i="3"/>
  <c r="P157" i="3" s="1"/>
  <c r="O157" i="3"/>
  <c r="N28" i="3"/>
  <c r="P28" i="3" s="1"/>
  <c r="O28" i="3"/>
  <c r="N146" i="3"/>
  <c r="P146" i="3" s="1"/>
  <c r="O146" i="3"/>
  <c r="N65" i="3"/>
  <c r="P65" i="3" s="1"/>
  <c r="O65" i="3"/>
  <c r="N33" i="3"/>
  <c r="P33" i="3" s="1"/>
  <c r="O33" i="3"/>
  <c r="N302" i="3"/>
  <c r="P302" i="3" s="1"/>
  <c r="O302" i="3"/>
  <c r="N296" i="3"/>
  <c r="P296" i="3" s="1"/>
  <c r="O296" i="3"/>
  <c r="N295" i="3"/>
  <c r="P295" i="3" s="1"/>
  <c r="O295" i="3"/>
  <c r="N301" i="3"/>
  <c r="P301" i="3" s="1"/>
  <c r="O301" i="3"/>
  <c r="N297" i="3"/>
  <c r="P297" i="3" s="1"/>
  <c r="O297" i="3"/>
  <c r="N303" i="3"/>
  <c r="P303" i="3" s="1"/>
  <c r="O303" i="3"/>
  <c r="N300" i="3"/>
  <c r="P300" i="3" s="1"/>
  <c r="O300" i="3"/>
  <c r="N299" i="3"/>
  <c r="P299" i="3" s="1"/>
  <c r="O299" i="3"/>
  <c r="N298" i="3"/>
  <c r="P298" i="3" s="1"/>
  <c r="O298" i="3"/>
  <c r="N289" i="3"/>
  <c r="P289" i="3" s="1"/>
  <c r="O289" i="3"/>
  <c r="N265" i="3"/>
  <c r="P265" i="3" s="1"/>
  <c r="O265" i="3"/>
  <c r="N257" i="3"/>
  <c r="P257" i="3" s="1"/>
  <c r="O257" i="3"/>
  <c r="N233" i="3"/>
  <c r="P233" i="3" s="1"/>
  <c r="O233" i="3"/>
  <c r="N280" i="3"/>
  <c r="P280" i="3" s="1"/>
  <c r="O280" i="3"/>
  <c r="N264" i="3"/>
  <c r="P264" i="3" s="1"/>
  <c r="O264" i="3"/>
  <c r="N248" i="3"/>
  <c r="P248" i="3" s="1"/>
  <c r="O248" i="3"/>
  <c r="N240" i="3"/>
  <c r="P240" i="3" s="1"/>
  <c r="O240" i="3"/>
  <c r="N279" i="3"/>
  <c r="P279" i="3" s="1"/>
  <c r="O279" i="3"/>
  <c r="N271" i="3"/>
  <c r="P271" i="3" s="1"/>
  <c r="O271" i="3"/>
  <c r="N247" i="3"/>
  <c r="P247" i="3" s="1"/>
  <c r="O247" i="3"/>
  <c r="N231" i="3"/>
  <c r="P231" i="3" s="1"/>
  <c r="O231" i="3"/>
  <c r="N286" i="3"/>
  <c r="P286" i="3" s="1"/>
  <c r="O286" i="3"/>
  <c r="N262" i="3"/>
  <c r="P262" i="3" s="1"/>
  <c r="O262" i="3"/>
  <c r="N238" i="3"/>
  <c r="P238" i="3" s="1"/>
  <c r="O238" i="3"/>
  <c r="N293" i="3"/>
  <c r="P293" i="3" s="1"/>
  <c r="O293" i="3"/>
  <c r="N285" i="3"/>
  <c r="P285" i="3" s="1"/>
  <c r="O285" i="3"/>
  <c r="N277" i="3"/>
  <c r="P277" i="3" s="1"/>
  <c r="O277" i="3"/>
  <c r="N269" i="3"/>
  <c r="P269" i="3" s="1"/>
  <c r="O269" i="3"/>
  <c r="N261" i="3"/>
  <c r="P261" i="3" s="1"/>
  <c r="O261" i="3"/>
  <c r="N253" i="3"/>
  <c r="P253" i="3" s="1"/>
  <c r="O253" i="3"/>
  <c r="N245" i="3"/>
  <c r="P245" i="3" s="1"/>
  <c r="O245" i="3"/>
  <c r="N237" i="3"/>
  <c r="P237" i="3" s="1"/>
  <c r="O237" i="3"/>
  <c r="N292" i="3"/>
  <c r="P292" i="3" s="1"/>
  <c r="O292" i="3"/>
  <c r="N284" i="3"/>
  <c r="P284" i="3" s="1"/>
  <c r="O284" i="3"/>
  <c r="N276" i="3"/>
  <c r="P276" i="3" s="1"/>
  <c r="O276" i="3"/>
  <c r="N268" i="3"/>
  <c r="P268" i="3" s="1"/>
  <c r="O268" i="3"/>
  <c r="N260" i="3"/>
  <c r="P260" i="3" s="1"/>
  <c r="O260" i="3"/>
  <c r="N252" i="3"/>
  <c r="P252" i="3" s="1"/>
  <c r="O252" i="3"/>
  <c r="N244" i="3"/>
  <c r="P244" i="3" s="1"/>
  <c r="O244" i="3"/>
  <c r="N236" i="3"/>
  <c r="P236" i="3" s="1"/>
  <c r="O236" i="3"/>
  <c r="N291" i="3"/>
  <c r="P291" i="3" s="1"/>
  <c r="O291" i="3"/>
  <c r="N283" i="3"/>
  <c r="P283" i="3" s="1"/>
  <c r="O283" i="3"/>
  <c r="N275" i="3"/>
  <c r="P275" i="3" s="1"/>
  <c r="O275" i="3"/>
  <c r="N267" i="3"/>
  <c r="P267" i="3" s="1"/>
  <c r="O267" i="3"/>
  <c r="N259" i="3"/>
  <c r="P259" i="3" s="1"/>
  <c r="O259" i="3"/>
  <c r="N251" i="3"/>
  <c r="P251" i="3" s="1"/>
  <c r="O251" i="3"/>
  <c r="N243" i="3"/>
  <c r="P243" i="3" s="1"/>
  <c r="O243" i="3"/>
  <c r="N235" i="3"/>
  <c r="P235" i="3" s="1"/>
  <c r="O235" i="3"/>
  <c r="N281" i="3"/>
  <c r="P281" i="3" s="1"/>
  <c r="O281" i="3"/>
  <c r="N273" i="3"/>
  <c r="P273" i="3" s="1"/>
  <c r="O273" i="3"/>
  <c r="N249" i="3"/>
  <c r="P249" i="3" s="1"/>
  <c r="O249" i="3"/>
  <c r="N241" i="3"/>
  <c r="P241" i="3" s="1"/>
  <c r="O241" i="3"/>
  <c r="N288" i="3"/>
  <c r="P288" i="3" s="1"/>
  <c r="O288" i="3"/>
  <c r="N272" i="3"/>
  <c r="P272" i="3" s="1"/>
  <c r="O272" i="3"/>
  <c r="N256" i="3"/>
  <c r="P256" i="3" s="1"/>
  <c r="O256" i="3"/>
  <c r="N232" i="3"/>
  <c r="P232" i="3" s="1"/>
  <c r="O232" i="3"/>
  <c r="N287" i="3"/>
  <c r="P287" i="3" s="1"/>
  <c r="O287" i="3"/>
  <c r="N263" i="3"/>
  <c r="P263" i="3" s="1"/>
  <c r="O263" i="3"/>
  <c r="N255" i="3"/>
  <c r="P255" i="3" s="1"/>
  <c r="O255" i="3"/>
  <c r="N239" i="3"/>
  <c r="P239" i="3" s="1"/>
  <c r="O239" i="3"/>
  <c r="N278" i="3"/>
  <c r="P278" i="3" s="1"/>
  <c r="O278" i="3"/>
  <c r="N270" i="3"/>
  <c r="P270" i="3" s="1"/>
  <c r="O270" i="3"/>
  <c r="N254" i="3"/>
  <c r="P254" i="3" s="1"/>
  <c r="O254" i="3"/>
  <c r="N246" i="3"/>
  <c r="P246" i="3" s="1"/>
  <c r="O246" i="3"/>
  <c r="N290" i="3"/>
  <c r="P290" i="3" s="1"/>
  <c r="O290" i="3"/>
  <c r="N282" i="3"/>
  <c r="P282" i="3" s="1"/>
  <c r="O282" i="3"/>
  <c r="N274" i="3"/>
  <c r="P274" i="3" s="1"/>
  <c r="O274" i="3"/>
  <c r="N266" i="3"/>
  <c r="P266" i="3" s="1"/>
  <c r="O266" i="3"/>
  <c r="N258" i="3"/>
  <c r="P258" i="3" s="1"/>
  <c r="O258" i="3"/>
  <c r="N250" i="3"/>
  <c r="P250" i="3" s="1"/>
  <c r="O250" i="3"/>
  <c r="N242" i="3"/>
  <c r="P242" i="3" s="1"/>
  <c r="O242" i="3"/>
  <c r="N234" i="3"/>
  <c r="P234" i="3" s="1"/>
  <c r="O234" i="3"/>
  <c r="N217" i="3"/>
  <c r="P217" i="3" s="1"/>
  <c r="O217" i="3"/>
  <c r="N224" i="3"/>
  <c r="P224" i="3" s="1"/>
  <c r="O224" i="3"/>
  <c r="N223" i="3"/>
  <c r="P223" i="3" s="1"/>
  <c r="O223" i="3"/>
  <c r="N215" i="3"/>
  <c r="P215" i="3" s="1"/>
  <c r="O215" i="3"/>
  <c r="N207" i="3"/>
  <c r="P207" i="3" s="1"/>
  <c r="O207" i="3"/>
  <c r="N222" i="3"/>
  <c r="P222" i="3" s="1"/>
  <c r="O222" i="3"/>
  <c r="N214" i="3"/>
  <c r="P214" i="3" s="1"/>
  <c r="O214" i="3"/>
  <c r="N209" i="3"/>
  <c r="P209" i="3" s="1"/>
  <c r="O209" i="3"/>
  <c r="N208" i="3"/>
  <c r="P208" i="3" s="1"/>
  <c r="O208" i="3"/>
  <c r="N229" i="3"/>
  <c r="P229" i="3" s="1"/>
  <c r="O229" i="3"/>
  <c r="N221" i="3"/>
  <c r="P221" i="3" s="1"/>
  <c r="O221" i="3"/>
  <c r="N213" i="3"/>
  <c r="P213" i="3" s="1"/>
  <c r="O213" i="3"/>
  <c r="N228" i="3"/>
  <c r="P228" i="3" s="1"/>
  <c r="O228" i="3"/>
  <c r="N220" i="3"/>
  <c r="P220" i="3" s="1"/>
  <c r="O220" i="3"/>
  <c r="N212" i="3"/>
  <c r="P212" i="3" s="1"/>
  <c r="O212" i="3"/>
  <c r="N227" i="3"/>
  <c r="P227" i="3" s="1"/>
  <c r="O227" i="3"/>
  <c r="N219" i="3"/>
  <c r="P219" i="3" s="1"/>
  <c r="O219" i="3"/>
  <c r="N211" i="3"/>
  <c r="P211" i="3" s="1"/>
  <c r="O211" i="3"/>
  <c r="N225" i="3"/>
  <c r="P225" i="3" s="1"/>
  <c r="O225" i="3"/>
  <c r="N216" i="3"/>
  <c r="P216" i="3" s="1"/>
  <c r="O216" i="3"/>
  <c r="N226" i="3"/>
  <c r="P226" i="3" s="1"/>
  <c r="O226" i="3"/>
  <c r="N218" i="3"/>
  <c r="P218" i="3" s="1"/>
  <c r="O218" i="3"/>
  <c r="N210" i="3"/>
  <c r="P210" i="3" s="1"/>
  <c r="O210" i="3"/>
  <c r="N195" i="3"/>
  <c r="P195" i="3" s="1"/>
  <c r="O195" i="3"/>
  <c r="N170" i="3"/>
  <c r="P170" i="3" s="1"/>
  <c r="O170" i="3"/>
  <c r="N194" i="3"/>
  <c r="P194" i="3" s="1"/>
  <c r="O194" i="3"/>
  <c r="N177" i="3"/>
  <c r="P177" i="3" s="1"/>
  <c r="O177" i="3"/>
  <c r="N161" i="3"/>
  <c r="P161" i="3" s="1"/>
  <c r="O161" i="3"/>
  <c r="N201" i="3"/>
  <c r="P201" i="3" s="1"/>
  <c r="O201" i="3"/>
  <c r="N193" i="3"/>
  <c r="P193" i="3" s="1"/>
  <c r="O193" i="3"/>
  <c r="N184" i="3"/>
  <c r="P184" i="3" s="1"/>
  <c r="O184" i="3"/>
  <c r="N176" i="3"/>
  <c r="P176" i="3" s="1"/>
  <c r="O176" i="3"/>
  <c r="N168" i="3"/>
  <c r="P168" i="3" s="1"/>
  <c r="O168" i="3"/>
  <c r="N160" i="3"/>
  <c r="P160" i="3" s="1"/>
  <c r="O160" i="3"/>
  <c r="N203" i="3"/>
  <c r="P203" i="3" s="1"/>
  <c r="O203" i="3"/>
  <c r="N186" i="3"/>
  <c r="P186" i="3" s="1"/>
  <c r="O186" i="3"/>
  <c r="N178" i="3"/>
  <c r="P178" i="3" s="1"/>
  <c r="O178" i="3"/>
  <c r="N202" i="3"/>
  <c r="P202" i="3" s="1"/>
  <c r="O202" i="3"/>
  <c r="N185" i="3"/>
  <c r="P185" i="3" s="1"/>
  <c r="O185" i="3"/>
  <c r="N169" i="3"/>
  <c r="P169" i="3" s="1"/>
  <c r="O169" i="3"/>
  <c r="N200" i="3"/>
  <c r="P200" i="3" s="1"/>
  <c r="O200" i="3"/>
  <c r="N192" i="3"/>
  <c r="P192" i="3" s="1"/>
  <c r="O192" i="3"/>
  <c r="N183" i="3"/>
  <c r="P183" i="3" s="1"/>
  <c r="O183" i="3"/>
  <c r="N175" i="3"/>
  <c r="P175" i="3" s="1"/>
  <c r="O175" i="3"/>
  <c r="N167" i="3"/>
  <c r="P167" i="3" s="1"/>
  <c r="O167" i="3"/>
  <c r="N159" i="3"/>
  <c r="P159" i="3" s="1"/>
  <c r="O159" i="3"/>
  <c r="N162" i="3"/>
  <c r="P162" i="3" s="1"/>
  <c r="O162" i="3"/>
  <c r="N199" i="3"/>
  <c r="P199" i="3" s="1"/>
  <c r="O199" i="3"/>
  <c r="N191" i="3"/>
  <c r="P191" i="3" s="1"/>
  <c r="O191" i="3"/>
  <c r="N182" i="3"/>
  <c r="P182" i="3" s="1"/>
  <c r="O182" i="3"/>
  <c r="N174" i="3"/>
  <c r="P174" i="3" s="1"/>
  <c r="O174" i="3"/>
  <c r="N166" i="3"/>
  <c r="P166" i="3" s="1"/>
  <c r="O166" i="3"/>
  <c r="N158" i="3"/>
  <c r="P158" i="3" s="1"/>
  <c r="O158" i="3"/>
  <c r="N198" i="3"/>
  <c r="P198" i="3" s="1"/>
  <c r="O198" i="3"/>
  <c r="N190" i="3"/>
  <c r="P190" i="3" s="1"/>
  <c r="O190" i="3"/>
  <c r="N181" i="3"/>
  <c r="P181" i="3" s="1"/>
  <c r="O181" i="3"/>
  <c r="N173" i="3"/>
  <c r="P173" i="3" s="1"/>
  <c r="O173" i="3"/>
  <c r="N165" i="3"/>
  <c r="P165" i="3" s="1"/>
  <c r="O165" i="3"/>
  <c r="N205" i="3"/>
  <c r="P205" i="3" s="1"/>
  <c r="O205" i="3"/>
  <c r="N197" i="3"/>
  <c r="P197" i="3" s="1"/>
  <c r="O197" i="3"/>
  <c r="N188" i="3"/>
  <c r="P188" i="3" s="1"/>
  <c r="O188" i="3"/>
  <c r="N180" i="3"/>
  <c r="P180" i="3" s="1"/>
  <c r="O180" i="3"/>
  <c r="N172" i="3"/>
  <c r="P172" i="3" s="1"/>
  <c r="O172" i="3"/>
  <c r="N164" i="3"/>
  <c r="P164" i="3" s="1"/>
  <c r="O164" i="3"/>
  <c r="N204" i="3"/>
  <c r="P204" i="3" s="1"/>
  <c r="O204" i="3"/>
  <c r="N196" i="3"/>
  <c r="P196" i="3" s="1"/>
  <c r="O196" i="3"/>
  <c r="N187" i="3"/>
  <c r="P187" i="3" s="1"/>
  <c r="O187" i="3"/>
  <c r="N179" i="3"/>
  <c r="P179" i="3" s="1"/>
  <c r="O179" i="3"/>
  <c r="N171" i="3"/>
  <c r="P171" i="3" s="1"/>
  <c r="O171" i="3"/>
  <c r="N163" i="3"/>
  <c r="P163" i="3" s="1"/>
  <c r="O163" i="3"/>
  <c r="N154" i="3"/>
  <c r="P154" i="3" s="1"/>
  <c r="O154" i="3"/>
  <c r="N153" i="3"/>
  <c r="P153" i="3" s="1"/>
  <c r="O153" i="3"/>
  <c r="N152" i="3"/>
  <c r="P152" i="3" s="1"/>
  <c r="O152" i="3"/>
  <c r="N151" i="3"/>
  <c r="P151" i="3" s="1"/>
  <c r="O151" i="3"/>
  <c r="N150" i="3"/>
  <c r="P150" i="3" s="1"/>
  <c r="O150" i="3"/>
  <c r="N149" i="3"/>
  <c r="P149" i="3" s="1"/>
  <c r="O149" i="3"/>
  <c r="N156" i="3"/>
  <c r="P156" i="3" s="1"/>
  <c r="O156" i="3"/>
  <c r="N148" i="3"/>
  <c r="P148" i="3" s="1"/>
  <c r="O148" i="3"/>
  <c r="N155" i="3"/>
  <c r="P155" i="3" s="1"/>
  <c r="O155" i="3"/>
  <c r="N147" i="3"/>
  <c r="P147" i="3" s="1"/>
  <c r="O147" i="3"/>
  <c r="N145" i="3"/>
  <c r="P145" i="3" s="1"/>
  <c r="O145" i="3"/>
  <c r="N137" i="3"/>
  <c r="P137" i="3" s="1"/>
  <c r="O137" i="3"/>
  <c r="N129" i="3"/>
  <c r="P129" i="3" s="1"/>
  <c r="O129" i="3"/>
  <c r="N121" i="3"/>
  <c r="P121" i="3" s="1"/>
  <c r="O121" i="3"/>
  <c r="N113" i="3"/>
  <c r="P113" i="3" s="1"/>
  <c r="O113" i="3"/>
  <c r="N105" i="3"/>
  <c r="P105" i="3" s="1"/>
  <c r="O105" i="3"/>
  <c r="N97" i="3"/>
  <c r="P97" i="3" s="1"/>
  <c r="O97" i="3"/>
  <c r="N89" i="3"/>
  <c r="P89" i="3" s="1"/>
  <c r="O89" i="3"/>
  <c r="N81" i="3"/>
  <c r="P81" i="3" s="1"/>
  <c r="O81" i="3"/>
  <c r="N73" i="3"/>
  <c r="P73" i="3" s="1"/>
  <c r="O73" i="3"/>
  <c r="N90" i="3"/>
  <c r="P90" i="3" s="1"/>
  <c r="O90" i="3"/>
  <c r="N144" i="3"/>
  <c r="P144" i="3" s="1"/>
  <c r="O144" i="3"/>
  <c r="N136" i="3"/>
  <c r="P136" i="3" s="1"/>
  <c r="O136" i="3"/>
  <c r="N128" i="3"/>
  <c r="P128" i="3" s="1"/>
  <c r="O128" i="3"/>
  <c r="N120" i="3"/>
  <c r="P120" i="3" s="1"/>
  <c r="O120" i="3"/>
  <c r="N112" i="3"/>
  <c r="P112" i="3" s="1"/>
  <c r="O112" i="3"/>
  <c r="N104" i="3"/>
  <c r="P104" i="3" s="1"/>
  <c r="O104" i="3"/>
  <c r="N96" i="3"/>
  <c r="P96" i="3" s="1"/>
  <c r="O96" i="3"/>
  <c r="N88" i="3"/>
  <c r="P88" i="3" s="1"/>
  <c r="O88" i="3"/>
  <c r="N80" i="3"/>
  <c r="P80" i="3" s="1"/>
  <c r="O80" i="3"/>
  <c r="N72" i="3"/>
  <c r="P72" i="3" s="1"/>
  <c r="O72" i="3"/>
  <c r="N138" i="3"/>
  <c r="P138" i="3" s="1"/>
  <c r="O138" i="3"/>
  <c r="N122" i="3"/>
  <c r="P122" i="3" s="1"/>
  <c r="O122" i="3"/>
  <c r="N98" i="3"/>
  <c r="P98" i="3" s="1"/>
  <c r="O98" i="3"/>
  <c r="N82" i="3"/>
  <c r="P82" i="3" s="1"/>
  <c r="O82" i="3"/>
  <c r="N143" i="3"/>
  <c r="P143" i="3" s="1"/>
  <c r="O143" i="3"/>
  <c r="N135" i="3"/>
  <c r="P135" i="3" s="1"/>
  <c r="O135" i="3"/>
  <c r="N127" i="3"/>
  <c r="P127" i="3" s="1"/>
  <c r="O127" i="3"/>
  <c r="N119" i="3"/>
  <c r="P119" i="3" s="1"/>
  <c r="O119" i="3"/>
  <c r="N111" i="3"/>
  <c r="P111" i="3" s="1"/>
  <c r="O111" i="3"/>
  <c r="N103" i="3"/>
  <c r="P103" i="3" s="1"/>
  <c r="O103" i="3"/>
  <c r="N95" i="3"/>
  <c r="P95" i="3" s="1"/>
  <c r="O95" i="3"/>
  <c r="N87" i="3"/>
  <c r="P87" i="3" s="1"/>
  <c r="O87" i="3"/>
  <c r="N79" i="3"/>
  <c r="P79" i="3" s="1"/>
  <c r="O79" i="3"/>
  <c r="N71" i="3"/>
  <c r="P71" i="3" s="1"/>
  <c r="O71" i="3"/>
  <c r="N142" i="3"/>
  <c r="P142" i="3" s="1"/>
  <c r="O142" i="3"/>
  <c r="N134" i="3"/>
  <c r="P134" i="3" s="1"/>
  <c r="O134" i="3"/>
  <c r="N126" i="3"/>
  <c r="P126" i="3" s="1"/>
  <c r="O126" i="3"/>
  <c r="N118" i="3"/>
  <c r="P118" i="3" s="1"/>
  <c r="O118" i="3"/>
  <c r="N110" i="3"/>
  <c r="P110" i="3" s="1"/>
  <c r="O110" i="3"/>
  <c r="N102" i="3"/>
  <c r="P102" i="3" s="1"/>
  <c r="O102" i="3"/>
  <c r="N94" i="3"/>
  <c r="P94" i="3" s="1"/>
  <c r="O94" i="3"/>
  <c r="N86" i="3"/>
  <c r="P86" i="3" s="1"/>
  <c r="O86" i="3"/>
  <c r="N78" i="3"/>
  <c r="P78" i="3" s="1"/>
  <c r="O78" i="3"/>
  <c r="N70" i="3"/>
  <c r="P70" i="3" s="1"/>
  <c r="O70" i="3"/>
  <c r="N141" i="3"/>
  <c r="P141" i="3" s="1"/>
  <c r="O141" i="3"/>
  <c r="N133" i="3"/>
  <c r="P133" i="3" s="1"/>
  <c r="O133" i="3"/>
  <c r="N125" i="3"/>
  <c r="P125" i="3" s="1"/>
  <c r="O125" i="3"/>
  <c r="N117" i="3"/>
  <c r="P117" i="3" s="1"/>
  <c r="O117" i="3"/>
  <c r="N109" i="3"/>
  <c r="P109" i="3" s="1"/>
  <c r="O109" i="3"/>
  <c r="N101" i="3"/>
  <c r="P101" i="3" s="1"/>
  <c r="O101" i="3"/>
  <c r="N93" i="3"/>
  <c r="P93" i="3" s="1"/>
  <c r="O93" i="3"/>
  <c r="N85" i="3"/>
  <c r="P85" i="3" s="1"/>
  <c r="O85" i="3"/>
  <c r="N77" i="3"/>
  <c r="P77" i="3" s="1"/>
  <c r="O77" i="3"/>
  <c r="N69" i="3"/>
  <c r="P69" i="3" s="1"/>
  <c r="O69" i="3"/>
  <c r="N66" i="3"/>
  <c r="P66" i="3" s="1"/>
  <c r="O66" i="3"/>
  <c r="N140" i="3"/>
  <c r="P140" i="3" s="1"/>
  <c r="O140" i="3"/>
  <c r="N132" i="3"/>
  <c r="P132" i="3" s="1"/>
  <c r="O132" i="3"/>
  <c r="N124" i="3"/>
  <c r="P124" i="3" s="1"/>
  <c r="O124" i="3"/>
  <c r="N116" i="3"/>
  <c r="P116" i="3" s="1"/>
  <c r="O116" i="3"/>
  <c r="N108" i="3"/>
  <c r="P108" i="3" s="1"/>
  <c r="O108" i="3"/>
  <c r="N100" i="3"/>
  <c r="P100" i="3" s="1"/>
  <c r="O100" i="3"/>
  <c r="N92" i="3"/>
  <c r="P92" i="3" s="1"/>
  <c r="O92" i="3"/>
  <c r="N84" i="3"/>
  <c r="P84" i="3" s="1"/>
  <c r="O84" i="3"/>
  <c r="N76" i="3"/>
  <c r="P76" i="3" s="1"/>
  <c r="O76" i="3"/>
  <c r="N68" i="3"/>
  <c r="P68" i="3" s="1"/>
  <c r="O68" i="3"/>
  <c r="N130" i="3"/>
  <c r="P130" i="3" s="1"/>
  <c r="O130" i="3"/>
  <c r="N114" i="3"/>
  <c r="P114" i="3" s="1"/>
  <c r="O114" i="3"/>
  <c r="N106" i="3"/>
  <c r="P106" i="3" s="1"/>
  <c r="O106" i="3"/>
  <c r="N74" i="3"/>
  <c r="P74" i="3" s="1"/>
  <c r="O74" i="3"/>
  <c r="N139" i="3"/>
  <c r="P139" i="3" s="1"/>
  <c r="O139" i="3"/>
  <c r="N131" i="3"/>
  <c r="P131" i="3" s="1"/>
  <c r="O131" i="3"/>
  <c r="N123" i="3"/>
  <c r="P123" i="3" s="1"/>
  <c r="O123" i="3"/>
  <c r="N115" i="3"/>
  <c r="P115" i="3" s="1"/>
  <c r="O115" i="3"/>
  <c r="N107" i="3"/>
  <c r="P107" i="3" s="1"/>
  <c r="O107" i="3"/>
  <c r="N99" i="3"/>
  <c r="P99" i="3" s="1"/>
  <c r="O99" i="3"/>
  <c r="N91" i="3"/>
  <c r="P91" i="3" s="1"/>
  <c r="O91" i="3"/>
  <c r="N83" i="3"/>
  <c r="P83" i="3" s="1"/>
  <c r="O83" i="3"/>
  <c r="N75" i="3"/>
  <c r="P75" i="3" s="1"/>
  <c r="O75" i="3"/>
  <c r="N67" i="3"/>
  <c r="P67" i="3" s="1"/>
  <c r="O67" i="3"/>
  <c r="N54" i="3"/>
  <c r="P54" i="3" s="1"/>
  <c r="O54" i="3"/>
  <c r="N61" i="3"/>
  <c r="P61" i="3" s="1"/>
  <c r="O61" i="3"/>
  <c r="N53" i="3"/>
  <c r="P53" i="3" s="1"/>
  <c r="O53" i="3"/>
  <c r="N45" i="3"/>
  <c r="P45" i="3" s="1"/>
  <c r="O45" i="3"/>
  <c r="N57" i="3"/>
  <c r="P57" i="3" s="1"/>
  <c r="O57" i="3"/>
  <c r="N49" i="3"/>
  <c r="P49" i="3" s="1"/>
  <c r="O49" i="3"/>
  <c r="N41" i="3"/>
  <c r="P41" i="3" s="1"/>
  <c r="O41" i="3"/>
  <c r="N64" i="3"/>
  <c r="P64" i="3" s="1"/>
  <c r="O64" i="3"/>
  <c r="N56" i="3"/>
  <c r="P56" i="3" s="1"/>
  <c r="O56" i="3"/>
  <c r="N48" i="3"/>
  <c r="P48" i="3" s="1"/>
  <c r="O48" i="3"/>
  <c r="N40" i="3"/>
  <c r="P40" i="3" s="1"/>
  <c r="O40" i="3"/>
  <c r="N63" i="3"/>
  <c r="P63" i="3" s="1"/>
  <c r="O63" i="3"/>
  <c r="N55" i="3"/>
  <c r="P55" i="3" s="1"/>
  <c r="O55" i="3"/>
  <c r="N47" i="3"/>
  <c r="P47" i="3" s="1"/>
  <c r="O47" i="3"/>
  <c r="N62" i="3"/>
  <c r="P62" i="3" s="1"/>
  <c r="O62" i="3"/>
  <c r="N60" i="3"/>
  <c r="P60" i="3" s="1"/>
  <c r="O60" i="3"/>
  <c r="N52" i="3"/>
  <c r="P52" i="3" s="1"/>
  <c r="O52" i="3"/>
  <c r="N44" i="3"/>
  <c r="P44" i="3" s="1"/>
  <c r="O44" i="3"/>
  <c r="N58" i="3"/>
  <c r="P58" i="3" s="1"/>
  <c r="O58" i="3"/>
  <c r="N50" i="3"/>
  <c r="P50" i="3" s="1"/>
  <c r="O50" i="3"/>
  <c r="N42" i="3"/>
  <c r="P42" i="3" s="1"/>
  <c r="O42" i="3"/>
  <c r="N46" i="3"/>
  <c r="P46" i="3" s="1"/>
  <c r="O46" i="3"/>
  <c r="N59" i="3"/>
  <c r="P59" i="3" s="1"/>
  <c r="O59" i="3"/>
  <c r="N51" i="3"/>
  <c r="P51" i="3" s="1"/>
  <c r="O51" i="3"/>
  <c r="N43" i="3"/>
  <c r="P43" i="3" s="1"/>
  <c r="O43" i="3"/>
  <c r="N34" i="3"/>
  <c r="P34" i="3" s="1"/>
  <c r="O34" i="3"/>
  <c r="N38" i="3"/>
  <c r="P38" i="3" s="1"/>
  <c r="O38" i="3"/>
  <c r="N37" i="3"/>
  <c r="P37" i="3" s="1"/>
  <c r="O37" i="3"/>
  <c r="N36" i="3"/>
  <c r="P36" i="3" s="1"/>
  <c r="O36" i="3"/>
  <c r="N35" i="3"/>
  <c r="P35" i="3" s="1"/>
  <c r="O35" i="3"/>
  <c r="N31" i="3"/>
  <c r="P31" i="3" s="1"/>
  <c r="O31" i="3"/>
  <c r="N32" i="3"/>
  <c r="P32" i="3" s="1"/>
  <c r="O32" i="3"/>
  <c r="N30" i="3"/>
  <c r="P30" i="3" s="1"/>
  <c r="O30" i="3"/>
  <c r="N29" i="3"/>
  <c r="P29" i="3" s="1"/>
  <c r="O29" i="3"/>
  <c r="N18" i="3"/>
  <c r="P18" i="3" s="1"/>
  <c r="O18" i="3"/>
  <c r="N24" i="3"/>
  <c r="P24" i="3" s="1"/>
  <c r="O24" i="3"/>
  <c r="N16" i="3"/>
  <c r="P16" i="3" s="1"/>
  <c r="O16" i="3"/>
  <c r="N25" i="3"/>
  <c r="P25" i="3" s="1"/>
  <c r="O25" i="3"/>
  <c r="N23" i="3"/>
  <c r="P23" i="3" s="1"/>
  <c r="O23" i="3"/>
  <c r="N26" i="3"/>
  <c r="P26" i="3" s="1"/>
  <c r="O26" i="3"/>
  <c r="N17" i="3"/>
  <c r="P17" i="3" s="1"/>
  <c r="O17" i="3"/>
  <c r="N22" i="3"/>
  <c r="P22" i="3" s="1"/>
  <c r="O22" i="3"/>
  <c r="N21" i="3"/>
  <c r="P21" i="3" s="1"/>
  <c r="O21" i="3"/>
  <c r="N20" i="3"/>
  <c r="P20" i="3" s="1"/>
  <c r="O20" i="3"/>
  <c r="N27" i="3"/>
  <c r="P27" i="3" s="1"/>
  <c r="O27" i="3"/>
  <c r="N19" i="3"/>
  <c r="P19" i="3" s="1"/>
  <c r="O19" i="3"/>
  <c r="N11" i="3"/>
  <c r="P11" i="3" s="1"/>
  <c r="O11" i="3"/>
  <c r="N14" i="3"/>
  <c r="P14" i="3" s="1"/>
  <c r="O14" i="3"/>
  <c r="N13" i="3"/>
  <c r="P13" i="3" s="1"/>
  <c r="O13" i="3"/>
  <c r="N12" i="3"/>
  <c r="P12" i="3" s="1"/>
  <c r="O12" i="3"/>
  <c r="AN42" i="35"/>
  <c r="AO42" i="35" s="1"/>
  <c r="AX76" i="35"/>
  <c r="AY76" i="35" s="1"/>
  <c r="AI232" i="35"/>
  <c r="AJ232" i="35" s="1"/>
  <c r="AI228" i="35"/>
  <c r="AJ228" i="35" s="1"/>
  <c r="AN45" i="35"/>
  <c r="AO45" i="35" s="1"/>
  <c r="AS271" i="35"/>
  <c r="AT271" i="35" s="1"/>
  <c r="AS183" i="35"/>
  <c r="AT183" i="35" s="1"/>
  <c r="AX266" i="35"/>
  <c r="AY266" i="35" s="1"/>
  <c r="AX262" i="35"/>
  <c r="AY262" i="35" s="1"/>
  <c r="AX254" i="35"/>
  <c r="AY254" i="35" s="1"/>
  <c r="AX250" i="35"/>
  <c r="AY250" i="35" s="1"/>
  <c r="AX246" i="35"/>
  <c r="AY246" i="35" s="1"/>
  <c r="AX242" i="35"/>
  <c r="AY242" i="35" s="1"/>
  <c r="AX238" i="35"/>
  <c r="AY238" i="35" s="1"/>
  <c r="AX234" i="35"/>
  <c r="AY234" i="35" s="1"/>
  <c r="AN33" i="35"/>
  <c r="AO33" i="35" s="1"/>
  <c r="AS230" i="35"/>
  <c r="AT230" i="35" s="1"/>
  <c r="AS226" i="35"/>
  <c r="AT226" i="35" s="1"/>
  <c r="AS118" i="35"/>
  <c r="AT118" i="35" s="1"/>
  <c r="AS114" i="35"/>
  <c r="AT114" i="35" s="1"/>
  <c r="AX296" i="35"/>
  <c r="AY296" i="35" s="1"/>
  <c r="AX87" i="35"/>
  <c r="AY87" i="35" s="1"/>
  <c r="AX83" i="35"/>
  <c r="AY83" i="35" s="1"/>
  <c r="AI292" i="35"/>
  <c r="AJ292" i="35" s="1"/>
  <c r="AI244" i="35"/>
  <c r="AJ244" i="35" s="1"/>
  <c r="AN40" i="35"/>
  <c r="AO40" i="35" s="1"/>
  <c r="AN20" i="35"/>
  <c r="AO20" i="35" s="1"/>
  <c r="AX276" i="35"/>
  <c r="AY276" i="35" s="1"/>
  <c r="AX47" i="35"/>
  <c r="AY47" i="35" s="1"/>
  <c r="AI272" i="35"/>
  <c r="AJ272" i="35" s="1"/>
  <c r="AX291" i="35"/>
  <c r="AY291" i="35" s="1"/>
  <c r="AX240" i="35"/>
  <c r="AY240" i="35" s="1"/>
  <c r="AX236" i="35"/>
  <c r="AY236" i="35" s="1"/>
  <c r="AX232" i="35"/>
  <c r="AY232" i="35" s="1"/>
  <c r="AX141" i="35"/>
  <c r="AY141" i="35" s="1"/>
  <c r="AI296" i="35"/>
  <c r="AJ296" i="35" s="1"/>
  <c r="AI255" i="35"/>
  <c r="AJ255" i="35" s="1"/>
  <c r="AI260" i="35"/>
  <c r="AJ260" i="35" s="1"/>
  <c r="AN123" i="35"/>
  <c r="AO123" i="35" s="1"/>
  <c r="AN71" i="35"/>
  <c r="AO71" i="35" s="1"/>
  <c r="AN31" i="35"/>
  <c r="AO31" i="35" s="1"/>
  <c r="AS237" i="35"/>
  <c r="AT237" i="35" s="1"/>
  <c r="AS229" i="35"/>
  <c r="AT229" i="35" s="1"/>
  <c r="AX279" i="35"/>
  <c r="AY279" i="35" s="1"/>
  <c r="AX275" i="35"/>
  <c r="AY275" i="35" s="1"/>
  <c r="AX220" i="35"/>
  <c r="AY220" i="35" s="1"/>
  <c r="AX216" i="35"/>
  <c r="AY216" i="35" s="1"/>
  <c r="AX105" i="35"/>
  <c r="AY105" i="35" s="1"/>
  <c r="AX54" i="35"/>
  <c r="AY54" i="35" s="1"/>
  <c r="AX140" i="35"/>
  <c r="AY140" i="35" s="1"/>
  <c r="AX73" i="35"/>
  <c r="AY73" i="35" s="1"/>
  <c r="AI264" i="35"/>
  <c r="AJ264" i="35" s="1"/>
  <c r="AI263" i="35"/>
  <c r="AJ263" i="35" s="1"/>
  <c r="AI256" i="35"/>
  <c r="AJ256" i="35" s="1"/>
  <c r="AN301" i="35"/>
  <c r="AO301" i="35" s="1"/>
  <c r="AN297" i="35"/>
  <c r="AO297" i="35" s="1"/>
  <c r="AN293" i="35"/>
  <c r="AO293" i="35" s="1"/>
  <c r="AN261" i="35"/>
  <c r="AO261" i="35" s="1"/>
  <c r="AX302" i="35"/>
  <c r="AY302" i="35" s="1"/>
  <c r="AX298" i="35"/>
  <c r="AY298" i="35" s="1"/>
  <c r="AX215" i="35"/>
  <c r="AY215" i="35" s="1"/>
  <c r="AX211" i="35"/>
  <c r="AY211" i="35" s="1"/>
  <c r="AX45" i="35"/>
  <c r="AY45" i="35" s="1"/>
  <c r="AN243" i="35"/>
  <c r="AO243" i="35" s="1"/>
  <c r="AN215" i="35"/>
  <c r="AO215" i="35" s="1"/>
  <c r="AN199" i="35"/>
  <c r="AO199" i="35" s="1"/>
  <c r="AN140" i="35"/>
  <c r="AO140" i="35" s="1"/>
  <c r="AN136" i="35"/>
  <c r="AO136" i="35" s="1"/>
  <c r="AN132" i="35"/>
  <c r="AO132" i="35" s="1"/>
  <c r="AN112" i="35"/>
  <c r="AO112" i="35" s="1"/>
  <c r="AN68" i="35"/>
  <c r="AO68" i="35" s="1"/>
  <c r="AN60" i="35"/>
  <c r="AO60" i="35" s="1"/>
  <c r="AN52" i="35"/>
  <c r="AO52" i="35" s="1"/>
  <c r="AN34" i="35"/>
  <c r="AO34" i="35" s="1"/>
  <c r="AN23" i="35"/>
  <c r="AO23" i="35" s="1"/>
  <c r="AS285" i="35"/>
  <c r="AT285" i="35" s="1"/>
  <c r="AS274" i="35"/>
  <c r="AT274" i="35" s="1"/>
  <c r="AS270" i="35"/>
  <c r="AT270" i="35" s="1"/>
  <c r="AS258" i="35"/>
  <c r="AT258" i="35" s="1"/>
  <c r="AS251" i="35"/>
  <c r="AT251" i="35" s="1"/>
  <c r="AS247" i="35"/>
  <c r="AT247" i="35" s="1"/>
  <c r="AS231" i="35"/>
  <c r="AT231" i="35" s="1"/>
  <c r="AS227" i="35"/>
  <c r="AT227" i="35" s="1"/>
  <c r="AS211" i="35"/>
  <c r="AT211" i="35" s="1"/>
  <c r="AS203" i="35"/>
  <c r="AT203" i="35" s="1"/>
  <c r="AS191" i="35"/>
  <c r="AT191" i="35" s="1"/>
  <c r="AS175" i="35"/>
  <c r="AT175" i="35" s="1"/>
  <c r="AS15" i="35"/>
  <c r="AT15" i="35" s="1"/>
  <c r="AS11" i="35"/>
  <c r="AT11" i="35" s="1"/>
  <c r="AX294" i="35"/>
  <c r="AY294" i="35" s="1"/>
  <c r="AX267" i="35"/>
  <c r="AY267" i="35" s="1"/>
  <c r="AX256" i="35"/>
  <c r="AY256" i="35" s="1"/>
  <c r="AX252" i="35"/>
  <c r="AY252" i="35" s="1"/>
  <c r="AX230" i="35"/>
  <c r="AY230" i="35" s="1"/>
  <c r="AX188" i="35"/>
  <c r="AY188" i="35" s="1"/>
  <c r="AI291" i="35"/>
  <c r="AJ291" i="35" s="1"/>
  <c r="AX259" i="35"/>
  <c r="AY259" i="35" s="1"/>
  <c r="AX218" i="35"/>
  <c r="AY218" i="35" s="1"/>
  <c r="AX172" i="35"/>
  <c r="AY172" i="35" s="1"/>
  <c r="AI216" i="35"/>
  <c r="AJ216" i="35" s="1"/>
  <c r="AI251" i="35"/>
  <c r="AJ251" i="35" s="1"/>
  <c r="AI211" i="35"/>
  <c r="AJ211" i="35" s="1"/>
  <c r="AN155" i="35"/>
  <c r="AO155" i="35" s="1"/>
  <c r="AN147" i="35"/>
  <c r="AO147" i="35" s="1"/>
  <c r="AN119" i="35"/>
  <c r="AO119" i="35" s="1"/>
  <c r="AN111" i="35"/>
  <c r="AO111" i="35" s="1"/>
  <c r="AN26" i="35"/>
  <c r="AO26" i="35" s="1"/>
  <c r="AN18" i="35"/>
  <c r="AO18" i="35" s="1"/>
  <c r="AS186" i="35"/>
  <c r="AT186" i="35" s="1"/>
  <c r="AS182" i="35"/>
  <c r="AT182" i="35" s="1"/>
  <c r="AS170" i="35"/>
  <c r="AT170" i="35" s="1"/>
  <c r="AS110" i="35"/>
  <c r="AT110" i="35" s="1"/>
  <c r="AS18" i="35"/>
  <c r="AT18" i="35" s="1"/>
  <c r="AX278" i="35"/>
  <c r="AY278" i="35" s="1"/>
  <c r="AX214" i="35"/>
  <c r="AY214" i="35" s="1"/>
  <c r="AX187" i="35"/>
  <c r="AY187" i="35" s="1"/>
  <c r="AX66" i="35"/>
  <c r="AY66" i="35" s="1"/>
  <c r="AI280" i="35"/>
  <c r="AJ280" i="35" s="1"/>
  <c r="AI259" i="35"/>
  <c r="AJ259" i="35" s="1"/>
  <c r="AI220" i="35"/>
  <c r="AJ220" i="35" s="1"/>
  <c r="AN289" i="35"/>
  <c r="AO289" i="35" s="1"/>
  <c r="AN281" i="35"/>
  <c r="AO281" i="35" s="1"/>
  <c r="AN277" i="35"/>
  <c r="AO277" i="35" s="1"/>
  <c r="AN245" i="35"/>
  <c r="AO245" i="35" s="1"/>
  <c r="AN225" i="35"/>
  <c r="AO225" i="35" s="1"/>
  <c r="AX292" i="35"/>
  <c r="AY292" i="35" s="1"/>
  <c r="AX270" i="35"/>
  <c r="AY270" i="35" s="1"/>
  <c r="AX243" i="35"/>
  <c r="AY243" i="35" s="1"/>
  <c r="AX228" i="35"/>
  <c r="AY228" i="35" s="1"/>
  <c r="AX202" i="35"/>
  <c r="AY202" i="35" s="1"/>
  <c r="AX171" i="35"/>
  <c r="AY171" i="35" s="1"/>
  <c r="AX80" i="35"/>
  <c r="AY80" i="35" s="1"/>
  <c r="AX46" i="35"/>
  <c r="AY46" i="35" s="1"/>
  <c r="BK300" i="35"/>
  <c r="BL300" i="35" s="1"/>
  <c r="BK292" i="35"/>
  <c r="BL292" i="35" s="1"/>
  <c r="BK236" i="35"/>
  <c r="BL236" i="35" s="1"/>
  <c r="BK196" i="35"/>
  <c r="BL196" i="35" s="1"/>
  <c r="BK92" i="35"/>
  <c r="BL92" i="35" s="1"/>
  <c r="BK76" i="35"/>
  <c r="BL76" i="35" s="1"/>
  <c r="BK68" i="35"/>
  <c r="BL68" i="35" s="1"/>
  <c r="BK60" i="35"/>
  <c r="BL60" i="35" s="1"/>
  <c r="BK52" i="35"/>
  <c r="BL52" i="35" s="1"/>
  <c r="BK44" i="35"/>
  <c r="BL44" i="35" s="1"/>
  <c r="BK36" i="35"/>
  <c r="BL36" i="35" s="1"/>
  <c r="BK28" i="35"/>
  <c r="BL28" i="35" s="1"/>
  <c r="BK20" i="35"/>
  <c r="BL20" i="35" s="1"/>
  <c r="AX303" i="35"/>
  <c r="AY303" i="35" s="1"/>
  <c r="AX299" i="35"/>
  <c r="AY299" i="35" s="1"/>
  <c r="AX235" i="35"/>
  <c r="AY235" i="35" s="1"/>
  <c r="AX198" i="35"/>
  <c r="AY198" i="35" s="1"/>
  <c r="AX98" i="35"/>
  <c r="AY98" i="35" s="1"/>
  <c r="AX72" i="35"/>
  <c r="AY72" i="35" s="1"/>
  <c r="AI243" i="35"/>
  <c r="AJ243" i="35" s="1"/>
  <c r="AI299" i="35"/>
  <c r="AJ299" i="35" s="1"/>
  <c r="AI223" i="35"/>
  <c r="AJ223" i="35" s="1"/>
  <c r="AI268" i="35"/>
  <c r="AJ268" i="35" s="1"/>
  <c r="AN130" i="35"/>
  <c r="AO130" i="35" s="1"/>
  <c r="AS287" i="35"/>
  <c r="AT287" i="35" s="1"/>
  <c r="AS283" i="35"/>
  <c r="AT283" i="35" s="1"/>
  <c r="AS240" i="35"/>
  <c r="AT240" i="35" s="1"/>
  <c r="AS236" i="35"/>
  <c r="AT236" i="35" s="1"/>
  <c r="AS205" i="35"/>
  <c r="AT205" i="35" s="1"/>
  <c r="AS177" i="35"/>
  <c r="AT177" i="35" s="1"/>
  <c r="AX227" i="35"/>
  <c r="AY227" i="35" s="1"/>
  <c r="AX212" i="35"/>
  <c r="AY212" i="35" s="1"/>
  <c r="AN299" i="35"/>
  <c r="AO299" i="35" s="1"/>
  <c r="AN295" i="35"/>
  <c r="AO295" i="35" s="1"/>
  <c r="AN287" i="35"/>
  <c r="AO287" i="35" s="1"/>
  <c r="AN141" i="35"/>
  <c r="AO141" i="35" s="1"/>
  <c r="AN69" i="35"/>
  <c r="AO69" i="35" s="1"/>
  <c r="AN46" i="35"/>
  <c r="AO46" i="35" s="1"/>
  <c r="AS297" i="35"/>
  <c r="AT297" i="35" s="1"/>
  <c r="AS290" i="35"/>
  <c r="AT290" i="35" s="1"/>
  <c r="AS267" i="35"/>
  <c r="AT267" i="35" s="1"/>
  <c r="AS263" i="35"/>
  <c r="AT263" i="35" s="1"/>
  <c r="AS204" i="35"/>
  <c r="AT204" i="35" s="1"/>
  <c r="AS168" i="35"/>
  <c r="AT168" i="35" s="1"/>
  <c r="AS164" i="35"/>
  <c r="AT164" i="35" s="1"/>
  <c r="AS132" i="35"/>
  <c r="AT132" i="35" s="1"/>
  <c r="AS128" i="35"/>
  <c r="AT128" i="35" s="1"/>
  <c r="AS124" i="35"/>
  <c r="AT124" i="35" s="1"/>
  <c r="AS88" i="35"/>
  <c r="AT88" i="35" s="1"/>
  <c r="AS84" i="35"/>
  <c r="AT84" i="35" s="1"/>
  <c r="AS72" i="35"/>
  <c r="AT72" i="35" s="1"/>
  <c r="AS68" i="35"/>
  <c r="AT68" i="35" s="1"/>
  <c r="AS64" i="35"/>
  <c r="AT64" i="35" s="1"/>
  <c r="AS60" i="35"/>
  <c r="AT60" i="35" s="1"/>
  <c r="AS56" i="35"/>
  <c r="AT56" i="35" s="1"/>
  <c r="AS52" i="35"/>
  <c r="AT52" i="35" s="1"/>
  <c r="AS48" i="35"/>
  <c r="AT48" i="35" s="1"/>
  <c r="AS44" i="35"/>
  <c r="AT44" i="35" s="1"/>
  <c r="AS24" i="35"/>
  <c r="AT24" i="35" s="1"/>
  <c r="AS20" i="35"/>
  <c r="AT20" i="35" s="1"/>
  <c r="AX287" i="35"/>
  <c r="AY287" i="35" s="1"/>
  <c r="AX283" i="35"/>
  <c r="AY283" i="35" s="1"/>
  <c r="AX272" i="35"/>
  <c r="AY272" i="35" s="1"/>
  <c r="AX268" i="35"/>
  <c r="AY268" i="35" s="1"/>
  <c r="AX223" i="35"/>
  <c r="AY223" i="35" s="1"/>
  <c r="AX219" i="35"/>
  <c r="AY219" i="35" s="1"/>
  <c r="AX208" i="35"/>
  <c r="AY208" i="35" s="1"/>
  <c r="AX204" i="35"/>
  <c r="AY204" i="35" s="1"/>
  <c r="AX182" i="35"/>
  <c r="AY182" i="35" s="1"/>
  <c r="AX170" i="35"/>
  <c r="AY170" i="35" s="1"/>
  <c r="AX154" i="35"/>
  <c r="AY154" i="35" s="1"/>
  <c r="AX135" i="35"/>
  <c r="AY135" i="35" s="1"/>
  <c r="AX131" i="35"/>
  <c r="AY131" i="35" s="1"/>
  <c r="AX112" i="35"/>
  <c r="AY112" i="35" s="1"/>
  <c r="AX97" i="35"/>
  <c r="AY97" i="35" s="1"/>
  <c r="AX93" i="35"/>
  <c r="AY93" i="35" s="1"/>
  <c r="AX82" i="35"/>
  <c r="AY82" i="35" s="1"/>
  <c r="AX75" i="35"/>
  <c r="AY75" i="35" s="1"/>
  <c r="AX71" i="35"/>
  <c r="AY71" i="35" s="1"/>
  <c r="AX60" i="35"/>
  <c r="AY60" i="35" s="1"/>
  <c r="AI247" i="35"/>
  <c r="AJ247" i="35" s="1"/>
  <c r="AI144" i="35"/>
  <c r="AJ144" i="35" s="1"/>
  <c r="AI152" i="35"/>
  <c r="AJ152" i="35" s="1"/>
  <c r="AI176" i="35"/>
  <c r="AJ176" i="35" s="1"/>
  <c r="AI183" i="35"/>
  <c r="AJ183" i="35" s="1"/>
  <c r="AI151" i="35"/>
  <c r="AJ151" i="35" s="1"/>
  <c r="AI279" i="35"/>
  <c r="AJ279" i="35" s="1"/>
  <c r="AI227" i="35"/>
  <c r="AJ227" i="35" s="1"/>
  <c r="AI191" i="35"/>
  <c r="AJ191" i="35" s="1"/>
  <c r="BB302" i="35"/>
  <c r="BC302" i="35" s="1"/>
  <c r="BD302" i="35" s="1"/>
  <c r="AH302" i="35"/>
  <c r="BB298" i="35"/>
  <c r="AH298" i="35"/>
  <c r="BB294" i="35"/>
  <c r="AH294" i="35"/>
  <c r="BB290" i="35"/>
  <c r="BC290" i="35" s="1"/>
  <c r="BD290" i="35" s="1"/>
  <c r="AH290" i="35"/>
  <c r="BB286" i="35"/>
  <c r="BC286" i="35" s="1"/>
  <c r="BD286" i="35" s="1"/>
  <c r="AH286" i="35"/>
  <c r="BB282" i="35"/>
  <c r="AH282" i="35"/>
  <c r="BB278" i="35"/>
  <c r="AH278" i="35"/>
  <c r="BB274" i="35"/>
  <c r="BC274" i="35" s="1"/>
  <c r="BD274" i="35" s="1"/>
  <c r="AH274" i="35"/>
  <c r="BB270" i="35"/>
  <c r="AH270" i="35"/>
  <c r="BB266" i="35"/>
  <c r="AH266" i="35"/>
  <c r="BB262" i="35"/>
  <c r="AH262" i="35"/>
  <c r="BB258" i="35"/>
  <c r="BC258" i="35" s="1"/>
  <c r="BD258" i="35" s="1"/>
  <c r="AH258" i="35"/>
  <c r="BB254" i="35"/>
  <c r="BC254" i="35" s="1"/>
  <c r="BD254" i="35" s="1"/>
  <c r="AH254" i="35"/>
  <c r="BB250" i="35"/>
  <c r="AH250" i="35"/>
  <c r="BB246" i="35"/>
  <c r="AH246" i="35"/>
  <c r="BB242" i="35"/>
  <c r="BC242" i="35" s="1"/>
  <c r="BD242" i="35" s="1"/>
  <c r="AH242" i="35"/>
  <c r="BB238" i="35"/>
  <c r="BC238" i="35" s="1"/>
  <c r="BD238" i="35" s="1"/>
  <c r="AH238" i="35"/>
  <c r="BB234" i="35"/>
  <c r="AH234" i="35"/>
  <c r="BB230" i="35"/>
  <c r="AH230" i="35"/>
  <c r="BB226" i="35"/>
  <c r="BC226" i="35" s="1"/>
  <c r="BD226" i="35" s="1"/>
  <c r="AH226" i="35"/>
  <c r="BB222" i="35"/>
  <c r="BC222" i="35" s="1"/>
  <c r="BD222" i="35" s="1"/>
  <c r="AH222" i="35"/>
  <c r="BB218" i="35"/>
  <c r="AH218" i="35"/>
  <c r="BB214" i="35"/>
  <c r="AH214" i="35"/>
  <c r="BB210" i="35"/>
  <c r="BC210" i="35" s="1"/>
  <c r="BD210" i="35" s="1"/>
  <c r="AH210" i="35"/>
  <c r="BB206" i="35"/>
  <c r="BC206" i="35" s="1"/>
  <c r="BD206" i="35" s="1"/>
  <c r="AH206" i="35"/>
  <c r="BB202" i="35"/>
  <c r="AH202" i="35"/>
  <c r="BB198" i="35"/>
  <c r="AH198" i="35"/>
  <c r="BB194" i="35"/>
  <c r="BC194" i="35" s="1"/>
  <c r="BD194" i="35" s="1"/>
  <c r="AH194" i="35"/>
  <c r="BB190" i="35"/>
  <c r="BC190" i="35" s="1"/>
  <c r="BD190" i="35" s="1"/>
  <c r="AH190" i="35"/>
  <c r="BB186" i="35"/>
  <c r="AH186" i="35"/>
  <c r="BB182" i="35"/>
  <c r="AH182" i="35"/>
  <c r="BB178" i="35"/>
  <c r="BC178" i="35" s="1"/>
  <c r="BD178" i="35" s="1"/>
  <c r="AH178" i="35"/>
  <c r="BB174" i="35"/>
  <c r="BC174" i="35" s="1"/>
  <c r="BD174" i="35" s="1"/>
  <c r="AH174" i="35"/>
  <c r="BB170" i="35"/>
  <c r="AH170" i="35"/>
  <c r="BB166" i="35"/>
  <c r="AH166" i="35"/>
  <c r="BB162" i="35"/>
  <c r="BC162" i="35" s="1"/>
  <c r="BD162" i="35" s="1"/>
  <c r="AH162" i="35"/>
  <c r="BB158" i="35"/>
  <c r="BC158" i="35" s="1"/>
  <c r="BD158" i="35" s="1"/>
  <c r="AH158" i="35"/>
  <c r="BB154" i="35"/>
  <c r="AH154" i="35"/>
  <c r="BB150" i="35"/>
  <c r="AH150" i="35"/>
  <c r="BB146" i="35"/>
  <c r="BC146" i="35" s="1"/>
  <c r="BD146" i="35" s="1"/>
  <c r="AH146" i="35"/>
  <c r="BB142" i="35"/>
  <c r="AH142" i="35"/>
  <c r="BB138" i="35"/>
  <c r="AH138" i="35"/>
  <c r="BB134" i="35"/>
  <c r="AH134" i="35"/>
  <c r="BB130" i="35"/>
  <c r="BC130" i="35" s="1"/>
  <c r="BD130" i="35" s="1"/>
  <c r="AH130" i="35"/>
  <c r="BB126" i="35"/>
  <c r="BC126" i="35" s="1"/>
  <c r="BD126" i="35" s="1"/>
  <c r="AH126" i="35"/>
  <c r="BB122" i="35"/>
  <c r="AH122" i="35"/>
  <c r="BB118" i="35"/>
  <c r="AH118" i="35"/>
  <c r="BB114" i="35"/>
  <c r="BC114" i="35" s="1"/>
  <c r="BD114" i="35" s="1"/>
  <c r="AH114" i="35"/>
  <c r="BB110" i="35"/>
  <c r="BC110" i="35" s="1"/>
  <c r="BD110" i="35" s="1"/>
  <c r="AH110" i="35"/>
  <c r="BB106" i="35"/>
  <c r="AH106" i="35"/>
  <c r="BB102" i="35"/>
  <c r="AH102" i="35"/>
  <c r="BB98" i="35"/>
  <c r="BC98" i="35" s="1"/>
  <c r="BD98" i="35" s="1"/>
  <c r="AH98" i="35"/>
  <c r="BB94" i="35"/>
  <c r="BC94" i="35" s="1"/>
  <c r="BD94" i="35" s="1"/>
  <c r="AH94" i="35"/>
  <c r="BB90" i="35"/>
  <c r="AH90" i="35"/>
  <c r="BB86" i="35"/>
  <c r="AH86" i="35"/>
  <c r="BB82" i="35"/>
  <c r="BC82" i="35" s="1"/>
  <c r="BD82" i="35" s="1"/>
  <c r="AH82" i="35"/>
  <c r="BB78" i="35"/>
  <c r="BC78" i="35" s="1"/>
  <c r="BD78" i="35" s="1"/>
  <c r="AH78" i="35"/>
  <c r="BB74" i="35"/>
  <c r="AH74" i="35"/>
  <c r="BB70" i="35"/>
  <c r="AH70" i="35"/>
  <c r="BB66" i="35"/>
  <c r="BC66" i="35" s="1"/>
  <c r="BD66" i="35" s="1"/>
  <c r="AH66" i="35"/>
  <c r="BB62" i="35"/>
  <c r="BC62" i="35" s="1"/>
  <c r="BD62" i="35" s="1"/>
  <c r="AH62" i="35"/>
  <c r="BB58" i="35"/>
  <c r="AH58" i="35"/>
  <c r="BB54" i="35"/>
  <c r="AH54" i="35"/>
  <c r="BB50" i="35"/>
  <c r="BC50" i="35" s="1"/>
  <c r="BD50" i="35" s="1"/>
  <c r="AH50" i="35"/>
  <c r="BB46" i="35"/>
  <c r="BC46" i="35" s="1"/>
  <c r="BD46" i="35" s="1"/>
  <c r="AH46" i="35"/>
  <c r="BB42" i="35"/>
  <c r="AH42" i="35"/>
  <c r="BB38" i="35"/>
  <c r="AH38" i="35"/>
  <c r="BB34" i="35"/>
  <c r="BC34" i="35" s="1"/>
  <c r="BD34" i="35" s="1"/>
  <c r="AH34" i="35"/>
  <c r="BB30" i="35"/>
  <c r="BC30" i="35" s="1"/>
  <c r="BD30" i="35" s="1"/>
  <c r="AH30" i="35"/>
  <c r="BB26" i="35"/>
  <c r="AH26" i="35"/>
  <c r="BB22" i="35"/>
  <c r="AH22" i="35"/>
  <c r="BB18" i="35"/>
  <c r="BC18" i="35" s="1"/>
  <c r="BD18" i="35" s="1"/>
  <c r="AH18" i="35"/>
  <c r="BB14" i="35"/>
  <c r="AH14" i="35"/>
  <c r="AN302" i="35"/>
  <c r="AO302" i="35" s="1"/>
  <c r="AN291" i="35"/>
  <c r="AO291" i="35" s="1"/>
  <c r="AN279" i="35"/>
  <c r="AO279" i="35" s="1"/>
  <c r="AN257" i="35"/>
  <c r="AO257" i="35" s="1"/>
  <c r="AN253" i="35"/>
  <c r="AO253" i="35" s="1"/>
  <c r="AN242" i="35"/>
  <c r="AO242" i="35" s="1"/>
  <c r="AN231" i="35"/>
  <c r="AO231" i="35" s="1"/>
  <c r="AN227" i="35"/>
  <c r="AO227" i="35" s="1"/>
  <c r="AN223" i="35"/>
  <c r="AO223" i="35" s="1"/>
  <c r="AN219" i="35"/>
  <c r="AO219" i="35" s="1"/>
  <c r="AN192" i="35"/>
  <c r="AO192" i="35" s="1"/>
  <c r="AN188" i="35"/>
  <c r="AO188" i="35" s="1"/>
  <c r="AN181" i="35"/>
  <c r="AO181" i="35" s="1"/>
  <c r="AN62" i="35"/>
  <c r="AO62" i="35" s="1"/>
  <c r="AN50" i="35"/>
  <c r="AO50" i="35" s="1"/>
  <c r="AI248" i="35"/>
  <c r="AJ248" i="35" s="1"/>
  <c r="AI267" i="35"/>
  <c r="AJ267" i="35" s="1"/>
  <c r="AI204" i="35"/>
  <c r="AJ204" i="35" s="1"/>
  <c r="AI287" i="35"/>
  <c r="AJ287" i="35" s="1"/>
  <c r="AI239" i="35"/>
  <c r="AJ239" i="35" s="1"/>
  <c r="AN294" i="35"/>
  <c r="AO294" i="35" s="1"/>
  <c r="AN286" i="35"/>
  <c r="AO286" i="35" s="1"/>
  <c r="AN271" i="35"/>
  <c r="AO271" i="35" s="1"/>
  <c r="AN263" i="35"/>
  <c r="AO263" i="35" s="1"/>
  <c r="AN256" i="35"/>
  <c r="AO256" i="35" s="1"/>
  <c r="AN172" i="35"/>
  <c r="AO172" i="35" s="1"/>
  <c r="AN122" i="35"/>
  <c r="AO122" i="35" s="1"/>
  <c r="AN118" i="35"/>
  <c r="AO118" i="35" s="1"/>
  <c r="AN92" i="35"/>
  <c r="AO92" i="35" s="1"/>
  <c r="AS279" i="35"/>
  <c r="AT279" i="35" s="1"/>
  <c r="AI200" i="35"/>
  <c r="AJ200" i="35" s="1"/>
  <c r="AI300" i="35"/>
  <c r="AJ300" i="35" s="1"/>
  <c r="AI240" i="35"/>
  <c r="AJ240" i="35" s="1"/>
  <c r="AI212" i="35"/>
  <c r="AJ212" i="35" s="1"/>
  <c r="AI271" i="35"/>
  <c r="AJ271" i="35" s="1"/>
  <c r="AI224" i="35"/>
  <c r="AJ224" i="35" s="1"/>
  <c r="AI184" i="35"/>
  <c r="AJ184" i="35" s="1"/>
  <c r="AI199" i="35"/>
  <c r="AJ199" i="35" s="1"/>
  <c r="BB301" i="35"/>
  <c r="BC301" i="35" s="1"/>
  <c r="BD301" i="35" s="1"/>
  <c r="AH301" i="35"/>
  <c r="BB297" i="35"/>
  <c r="AH297" i="35"/>
  <c r="BB293" i="35"/>
  <c r="AH293" i="35"/>
  <c r="BB289" i="35"/>
  <c r="AH289" i="35"/>
  <c r="BB285" i="35"/>
  <c r="AH285" i="35"/>
  <c r="BB281" i="35"/>
  <c r="AH281" i="35"/>
  <c r="BB277" i="35"/>
  <c r="AH277" i="35"/>
  <c r="BB273" i="35"/>
  <c r="BC273" i="35" s="1"/>
  <c r="BD273" i="35" s="1"/>
  <c r="AH273" i="35"/>
  <c r="BB269" i="35"/>
  <c r="BC269" i="35" s="1"/>
  <c r="BD269" i="35" s="1"/>
  <c r="AH269" i="35"/>
  <c r="BB265" i="35"/>
  <c r="AH265" i="35"/>
  <c r="BB261" i="35"/>
  <c r="AH261" i="35"/>
  <c r="BB257" i="35"/>
  <c r="AH257" i="35"/>
  <c r="BB253" i="35"/>
  <c r="AH253" i="35"/>
  <c r="BB249" i="35"/>
  <c r="AH249" i="35"/>
  <c r="BB245" i="35"/>
  <c r="AH245" i="35"/>
  <c r="BB241" i="35"/>
  <c r="BC241" i="35" s="1"/>
  <c r="BD241" i="35" s="1"/>
  <c r="AH241" i="35"/>
  <c r="BB237" i="35"/>
  <c r="BC237" i="35" s="1"/>
  <c r="BD237" i="35" s="1"/>
  <c r="AH237" i="35"/>
  <c r="BB233" i="35"/>
  <c r="AH233" i="35"/>
  <c r="BB229" i="35"/>
  <c r="AH229" i="35"/>
  <c r="BB225" i="35"/>
  <c r="AH225" i="35"/>
  <c r="BB221" i="35"/>
  <c r="BC221" i="35" s="1"/>
  <c r="BD221" i="35" s="1"/>
  <c r="AH221" i="35"/>
  <c r="BB217" i="35"/>
  <c r="AH217" i="35"/>
  <c r="BB213" i="35"/>
  <c r="AH213" i="35"/>
  <c r="BB209" i="35"/>
  <c r="BC209" i="35" s="1"/>
  <c r="BD209" i="35" s="1"/>
  <c r="AH209" i="35"/>
  <c r="BB205" i="35"/>
  <c r="BC205" i="35" s="1"/>
  <c r="BD205" i="35" s="1"/>
  <c r="AH205" i="35"/>
  <c r="BB201" i="35"/>
  <c r="AH201" i="35"/>
  <c r="BB197" i="35"/>
  <c r="AH197" i="35"/>
  <c r="BB193" i="35"/>
  <c r="AH193" i="35"/>
  <c r="BB189" i="35"/>
  <c r="BC189" i="35" s="1"/>
  <c r="BD189" i="35" s="1"/>
  <c r="AH189" i="35"/>
  <c r="BB185" i="35"/>
  <c r="AH185" i="35"/>
  <c r="BB181" i="35"/>
  <c r="AH181" i="35"/>
  <c r="BB177" i="35"/>
  <c r="BC177" i="35" s="1"/>
  <c r="BD177" i="35" s="1"/>
  <c r="AH177" i="35"/>
  <c r="BB173" i="35"/>
  <c r="BC173" i="35" s="1"/>
  <c r="BD173" i="35" s="1"/>
  <c r="AH173" i="35"/>
  <c r="BB169" i="35"/>
  <c r="AH169" i="35"/>
  <c r="BB165" i="35"/>
  <c r="AH165" i="35"/>
  <c r="BB161" i="35"/>
  <c r="BC161" i="35" s="1"/>
  <c r="BD161" i="35" s="1"/>
  <c r="AH161" i="35"/>
  <c r="BB157" i="35"/>
  <c r="BC157" i="35" s="1"/>
  <c r="BD157" i="35" s="1"/>
  <c r="AH157" i="35"/>
  <c r="BB153" i="35"/>
  <c r="AH153" i="35"/>
  <c r="BB149" i="35"/>
  <c r="AH149" i="35"/>
  <c r="BB145" i="35"/>
  <c r="AH145" i="35"/>
  <c r="BB141" i="35"/>
  <c r="BC141" i="35" s="1"/>
  <c r="BD141" i="35" s="1"/>
  <c r="AH141" i="35"/>
  <c r="BB137" i="35"/>
  <c r="AH137" i="35"/>
  <c r="BB133" i="35"/>
  <c r="AH133" i="35"/>
  <c r="BB129" i="35"/>
  <c r="BC129" i="35" s="1"/>
  <c r="BD129" i="35" s="1"/>
  <c r="AH129" i="35"/>
  <c r="BB125" i="35"/>
  <c r="BC125" i="35" s="1"/>
  <c r="BD125" i="35" s="1"/>
  <c r="AH125" i="35"/>
  <c r="BB121" i="35"/>
  <c r="AH121" i="35"/>
  <c r="BB117" i="35"/>
  <c r="AH117" i="35"/>
  <c r="BB113" i="35"/>
  <c r="BC113" i="35" s="1"/>
  <c r="BD113" i="35" s="1"/>
  <c r="AH113" i="35"/>
  <c r="BB109" i="35"/>
  <c r="AH109" i="35"/>
  <c r="BB105" i="35"/>
  <c r="AH105" i="35"/>
  <c r="BB101" i="35"/>
  <c r="AH101" i="35"/>
  <c r="BB97" i="35"/>
  <c r="BC97" i="35" s="1"/>
  <c r="BD97" i="35" s="1"/>
  <c r="AH97" i="35"/>
  <c r="BB93" i="35"/>
  <c r="BC93" i="35" s="1"/>
  <c r="BD93" i="35" s="1"/>
  <c r="AH93" i="35"/>
  <c r="BB89" i="35"/>
  <c r="AH89" i="35"/>
  <c r="BB85" i="35"/>
  <c r="AH85" i="35"/>
  <c r="BB81" i="35"/>
  <c r="AH81" i="35"/>
  <c r="BB77" i="35"/>
  <c r="AH77" i="35"/>
  <c r="BB73" i="35"/>
  <c r="AH73" i="35"/>
  <c r="BB69" i="35"/>
  <c r="AH69" i="35"/>
  <c r="BB65" i="35"/>
  <c r="BC65" i="35" s="1"/>
  <c r="BD65" i="35" s="1"/>
  <c r="AH65" i="35"/>
  <c r="BB61" i="35"/>
  <c r="BC61" i="35" s="1"/>
  <c r="BD61" i="35" s="1"/>
  <c r="AH61" i="35"/>
  <c r="BB57" i="35"/>
  <c r="AH57" i="35"/>
  <c r="BB53" i="35"/>
  <c r="AH53" i="35"/>
  <c r="BB49" i="35"/>
  <c r="AH49" i="35"/>
  <c r="BB45" i="35"/>
  <c r="BC45" i="35" s="1"/>
  <c r="BD45" i="35" s="1"/>
  <c r="AH45" i="35"/>
  <c r="BB41" i="35"/>
  <c r="AH41" i="35"/>
  <c r="BB37" i="35"/>
  <c r="AH37" i="35"/>
  <c r="BB33" i="35"/>
  <c r="AH33" i="35"/>
  <c r="BB29" i="35"/>
  <c r="BC29" i="35" s="1"/>
  <c r="BD29" i="35" s="1"/>
  <c r="AH29" i="35"/>
  <c r="BB25" i="35"/>
  <c r="AH25" i="35"/>
  <c r="BB21" i="35"/>
  <c r="AH21" i="35"/>
  <c r="BB17" i="35"/>
  <c r="BC17" i="35" s="1"/>
  <c r="BD17" i="35" s="1"/>
  <c r="AH17" i="35"/>
  <c r="BB13" i="35"/>
  <c r="BC13" i="35" s="1"/>
  <c r="BD13" i="35" s="1"/>
  <c r="AH13" i="35"/>
  <c r="AI295" i="35"/>
  <c r="AJ295" i="35" s="1"/>
  <c r="AI276" i="35"/>
  <c r="AJ276" i="35" s="1"/>
  <c r="AI275" i="35"/>
  <c r="AJ275" i="35" s="1"/>
  <c r="AI288" i="35"/>
  <c r="AJ288" i="35" s="1"/>
  <c r="AI235" i="35"/>
  <c r="AJ235" i="35" s="1"/>
  <c r="AI284" i="35"/>
  <c r="AJ284" i="35" s="1"/>
  <c r="AN270" i="35"/>
  <c r="AO270" i="35" s="1"/>
  <c r="AN266" i="35"/>
  <c r="AO266" i="35" s="1"/>
  <c r="AN241" i="35"/>
  <c r="AO241" i="35" s="1"/>
  <c r="AN237" i="35"/>
  <c r="AO237" i="35" s="1"/>
  <c r="AN195" i="35"/>
  <c r="AO195" i="35" s="1"/>
  <c r="AN91" i="35"/>
  <c r="AO91" i="35" s="1"/>
  <c r="AN27" i="35"/>
  <c r="AO27" i="35" s="1"/>
  <c r="AS301" i="35"/>
  <c r="AT301" i="35" s="1"/>
  <c r="AN240" i="35"/>
  <c r="AO240" i="35" s="1"/>
  <c r="AN194" i="35"/>
  <c r="AO194" i="35" s="1"/>
  <c r="AN19" i="35"/>
  <c r="AO19" i="35" s="1"/>
  <c r="AI283" i="35"/>
  <c r="AJ283" i="35" s="1"/>
  <c r="AI303" i="35"/>
  <c r="AJ303" i="35" s="1"/>
  <c r="AI252" i="35"/>
  <c r="AJ252" i="35" s="1"/>
  <c r="AN128" i="35"/>
  <c r="AO128" i="35" s="1"/>
  <c r="AN124" i="35"/>
  <c r="AO124" i="35" s="1"/>
  <c r="AN56" i="35"/>
  <c r="AO56" i="35" s="1"/>
  <c r="AN284" i="35"/>
  <c r="AO284" i="35" s="1"/>
  <c r="AN280" i="35"/>
  <c r="AO280" i="35" s="1"/>
  <c r="AN269" i="35"/>
  <c r="AO269" i="35" s="1"/>
  <c r="AN265" i="35"/>
  <c r="AO265" i="35" s="1"/>
  <c r="AN239" i="35"/>
  <c r="AO239" i="35" s="1"/>
  <c r="AN235" i="35"/>
  <c r="AO235" i="35" s="1"/>
  <c r="AN209" i="35"/>
  <c r="AO209" i="35" s="1"/>
  <c r="AN201" i="35"/>
  <c r="AO201" i="35" s="1"/>
  <c r="AN174" i="35"/>
  <c r="AO174" i="35" s="1"/>
  <c r="AN162" i="35"/>
  <c r="AO162" i="35" s="1"/>
  <c r="AN151" i="35"/>
  <c r="AO151" i="35" s="1"/>
  <c r="AN109" i="35"/>
  <c r="AO109" i="35" s="1"/>
  <c r="AN101" i="35"/>
  <c r="AO101" i="35" s="1"/>
  <c r="AN78" i="35"/>
  <c r="AO78" i="35" s="1"/>
  <c r="AN51" i="35"/>
  <c r="AO51" i="35" s="1"/>
  <c r="AS261" i="35"/>
  <c r="AT261" i="35" s="1"/>
  <c r="AX32" i="35"/>
  <c r="AY32" i="35" s="1"/>
  <c r="AX25" i="35"/>
  <c r="AY25" i="35" s="1"/>
  <c r="AX22" i="35"/>
  <c r="AY22" i="35" s="1"/>
  <c r="AX15" i="35"/>
  <c r="AY15" i="35" s="1"/>
  <c r="AX12" i="35"/>
  <c r="AY12" i="35" s="1"/>
  <c r="AN148" i="35"/>
  <c r="AO148" i="35" s="1"/>
  <c r="AN125" i="35"/>
  <c r="AO125" i="35" s="1"/>
  <c r="AN107" i="35"/>
  <c r="AO107" i="35" s="1"/>
  <c r="AN88" i="35"/>
  <c r="AO88" i="35" s="1"/>
  <c r="AN72" i="35"/>
  <c r="AO72" i="35" s="1"/>
  <c r="AN47" i="35"/>
  <c r="AO47" i="35" s="1"/>
  <c r="AN30" i="35"/>
  <c r="AO30" i="35" s="1"/>
  <c r="AN15" i="35"/>
  <c r="AO15" i="35" s="1"/>
  <c r="AS300" i="35"/>
  <c r="AT300" i="35" s="1"/>
  <c r="AS278" i="35"/>
  <c r="AT278" i="35" s="1"/>
  <c r="AS260" i="35"/>
  <c r="AT260" i="35" s="1"/>
  <c r="AS256" i="35"/>
  <c r="AT256" i="35" s="1"/>
  <c r="AS245" i="35"/>
  <c r="AT245" i="35" s="1"/>
  <c r="AS241" i="35"/>
  <c r="AT241" i="35" s="1"/>
  <c r="AS219" i="35"/>
  <c r="AT219" i="35" s="1"/>
  <c r="AS215" i="35"/>
  <c r="AT215" i="35" s="1"/>
  <c r="AS197" i="35"/>
  <c r="AT197" i="35" s="1"/>
  <c r="AS159" i="35"/>
  <c r="AT159" i="35" s="1"/>
  <c r="AS155" i="35"/>
  <c r="AT155" i="35" s="1"/>
  <c r="AS151" i="35"/>
  <c r="AT151" i="35" s="1"/>
  <c r="AS147" i="35"/>
  <c r="AT147" i="35" s="1"/>
  <c r="AS143" i="35"/>
  <c r="AT143" i="35" s="1"/>
  <c r="AS119" i="35"/>
  <c r="AT119" i="35" s="1"/>
  <c r="AS115" i="35"/>
  <c r="AT115" i="35" s="1"/>
  <c r="AS111" i="35"/>
  <c r="AT111" i="35" s="1"/>
  <c r="AS107" i="35"/>
  <c r="AT107" i="35" s="1"/>
  <c r="AN75" i="35"/>
  <c r="AO75" i="35" s="1"/>
  <c r="AN53" i="35"/>
  <c r="AO53" i="35" s="1"/>
  <c r="AS218" i="35"/>
  <c r="AT218" i="35" s="1"/>
  <c r="AS214" i="35"/>
  <c r="AT214" i="35" s="1"/>
  <c r="AS196" i="35"/>
  <c r="AT196" i="35" s="1"/>
  <c r="AS174" i="35"/>
  <c r="AT174" i="35" s="1"/>
  <c r="AS87" i="35"/>
  <c r="AT87" i="35" s="1"/>
  <c r="AS83" i="35"/>
  <c r="AT83" i="35" s="1"/>
  <c r="AS79" i="35"/>
  <c r="AT79" i="35" s="1"/>
  <c r="AS75" i="35"/>
  <c r="AT75" i="35" s="1"/>
  <c r="AS67" i="35"/>
  <c r="AT67" i="35" s="1"/>
  <c r="AS63" i="35"/>
  <c r="AT63" i="35" s="1"/>
  <c r="AS59" i="35"/>
  <c r="AT59" i="35" s="1"/>
  <c r="AS55" i="35"/>
  <c r="AT55" i="35" s="1"/>
  <c r="AS51" i="35"/>
  <c r="AT51" i="35" s="1"/>
  <c r="AS47" i="35"/>
  <c r="AT47" i="35" s="1"/>
  <c r="AS43" i="35"/>
  <c r="AT43" i="35" s="1"/>
  <c r="AS31" i="35"/>
  <c r="AT31" i="35" s="1"/>
  <c r="AS27" i="35"/>
  <c r="AT27" i="35" s="1"/>
  <c r="AX289" i="35"/>
  <c r="AY289" i="35" s="1"/>
  <c r="AX273" i="35"/>
  <c r="AY273" i="35" s="1"/>
  <c r="AX257" i="35"/>
  <c r="AY257" i="35" s="1"/>
  <c r="AX241" i="35"/>
  <c r="AY241" i="35" s="1"/>
  <c r="AX225" i="35"/>
  <c r="AY225" i="35" s="1"/>
  <c r="AX209" i="35"/>
  <c r="AY209" i="35" s="1"/>
  <c r="AX193" i="35"/>
  <c r="AY193" i="35" s="1"/>
  <c r="AX180" i="35"/>
  <c r="AY180" i="35" s="1"/>
  <c r="AX169" i="35"/>
  <c r="AY169" i="35" s="1"/>
  <c r="AX162" i="35"/>
  <c r="AY162" i="35" s="1"/>
  <c r="AX148" i="35"/>
  <c r="AY148" i="35" s="1"/>
  <c r="AX127" i="35"/>
  <c r="AY127" i="35" s="1"/>
  <c r="AX123" i="35"/>
  <c r="AY123" i="35" s="1"/>
  <c r="AX116" i="35"/>
  <c r="AY116" i="35" s="1"/>
  <c r="AX109" i="35"/>
  <c r="AY109" i="35" s="1"/>
  <c r="AX106" i="35"/>
  <c r="AY106" i="35" s="1"/>
  <c r="AX99" i="35"/>
  <c r="AY99" i="35" s="1"/>
  <c r="AX96" i="35"/>
  <c r="AY96" i="35" s="1"/>
  <c r="AX89" i="35"/>
  <c r="AY89" i="35" s="1"/>
  <c r="AX86" i="35"/>
  <c r="AY86" i="35" s="1"/>
  <c r="AX79" i="35"/>
  <c r="AY79" i="35" s="1"/>
  <c r="AX69" i="35"/>
  <c r="AY69" i="35" s="1"/>
  <c r="AX62" i="35"/>
  <c r="AY62" i="35" s="1"/>
  <c r="AX55" i="35"/>
  <c r="AY55" i="35" s="1"/>
  <c r="AX38" i="35"/>
  <c r="AY38" i="35" s="1"/>
  <c r="AX31" i="35"/>
  <c r="AY31" i="35" s="1"/>
  <c r="AX21" i="35"/>
  <c r="AY21" i="35" s="1"/>
  <c r="AX11" i="35"/>
  <c r="AY11" i="35" s="1"/>
  <c r="AX151" i="35"/>
  <c r="AY151" i="35" s="1"/>
  <c r="AX144" i="35"/>
  <c r="AY144" i="35" s="1"/>
  <c r="AX137" i="35"/>
  <c r="AY137" i="35" s="1"/>
  <c r="AX134" i="35"/>
  <c r="AY134" i="35" s="1"/>
  <c r="AX130" i="35"/>
  <c r="AY130" i="35" s="1"/>
  <c r="AX119" i="35"/>
  <c r="AY119" i="35" s="1"/>
  <c r="AN39" i="35"/>
  <c r="AO39" i="35" s="1"/>
  <c r="AN28" i="35"/>
  <c r="AO28" i="35" s="1"/>
  <c r="AS303" i="35"/>
  <c r="AT303" i="35" s="1"/>
  <c r="AS299" i="35"/>
  <c r="AT299" i="35" s="1"/>
  <c r="AS259" i="35"/>
  <c r="AT259" i="35" s="1"/>
  <c r="AS255" i="35"/>
  <c r="AT255" i="35" s="1"/>
  <c r="AS228" i="35"/>
  <c r="AT228" i="35" s="1"/>
  <c r="AS224" i="35"/>
  <c r="AT224" i="35" s="1"/>
  <c r="AS210" i="35"/>
  <c r="AT210" i="35" s="1"/>
  <c r="AS206" i="35"/>
  <c r="AT206" i="35" s="1"/>
  <c r="AS184" i="35"/>
  <c r="AT184" i="35" s="1"/>
  <c r="AS106" i="35"/>
  <c r="AT106" i="35" s="1"/>
  <c r="AS102" i="35"/>
  <c r="AT102" i="35" s="1"/>
  <c r="AS98" i="35"/>
  <c r="AT98" i="35" s="1"/>
  <c r="AS94" i="35"/>
  <c r="AT94" i="35" s="1"/>
  <c r="AS78" i="35"/>
  <c r="AT78" i="35" s="1"/>
  <c r="AS74" i="35"/>
  <c r="AT74" i="35" s="1"/>
  <c r="AS42" i="35"/>
  <c r="AT42" i="35" s="1"/>
  <c r="AS38" i="35"/>
  <c r="AT38" i="35" s="1"/>
  <c r="AS30" i="35"/>
  <c r="AT30" i="35" s="1"/>
  <c r="AX301" i="35"/>
  <c r="AY301" i="35" s="1"/>
  <c r="AX285" i="35"/>
  <c r="AY285" i="35" s="1"/>
  <c r="AX269" i="35"/>
  <c r="AY269" i="35" s="1"/>
  <c r="AX253" i="35"/>
  <c r="AY253" i="35" s="1"/>
  <c r="AX237" i="35"/>
  <c r="AY237" i="35" s="1"/>
  <c r="AX221" i="35"/>
  <c r="AY221" i="35" s="1"/>
  <c r="AX205" i="35"/>
  <c r="AY205" i="35" s="1"/>
  <c r="AX189" i="35"/>
  <c r="AY189" i="35" s="1"/>
  <c r="AX179" i="35"/>
  <c r="AY179" i="35" s="1"/>
  <c r="AX147" i="35"/>
  <c r="AY147" i="35" s="1"/>
  <c r="AN180" i="35"/>
  <c r="AO180" i="35" s="1"/>
  <c r="AN176" i="35"/>
  <c r="AO176" i="35" s="1"/>
  <c r="AN146" i="35"/>
  <c r="AO146" i="35" s="1"/>
  <c r="AN138" i="35"/>
  <c r="AO138" i="35" s="1"/>
  <c r="AN134" i="35"/>
  <c r="AO134" i="35" s="1"/>
  <c r="AN126" i="35"/>
  <c r="AO126" i="35" s="1"/>
  <c r="AN89" i="35"/>
  <c r="AO89" i="35" s="1"/>
  <c r="AN63" i="35"/>
  <c r="AO63" i="35" s="1"/>
  <c r="AN55" i="35"/>
  <c r="AO55" i="35" s="1"/>
  <c r="AN41" i="35"/>
  <c r="AO41" i="35" s="1"/>
  <c r="AN38" i="35"/>
  <c r="AO38" i="35" s="1"/>
  <c r="AN24" i="35"/>
  <c r="AO24" i="35" s="1"/>
  <c r="AN16" i="35"/>
  <c r="AO16" i="35" s="1"/>
  <c r="AS294" i="35"/>
  <c r="AT294" i="35" s="1"/>
  <c r="AS291" i="35"/>
  <c r="AT291" i="35" s="1"/>
  <c r="AS269" i="35"/>
  <c r="AT269" i="35" s="1"/>
  <c r="AS250" i="35"/>
  <c r="AT250" i="35" s="1"/>
  <c r="AS246" i="35"/>
  <c r="AT246" i="35" s="1"/>
  <c r="AS239" i="35"/>
  <c r="AT239" i="35" s="1"/>
  <c r="AS235" i="35"/>
  <c r="AT235" i="35" s="1"/>
  <c r="AS220" i="35"/>
  <c r="AT220" i="35" s="1"/>
  <c r="AS216" i="35"/>
  <c r="AT216" i="35" s="1"/>
  <c r="AS209" i="35"/>
  <c r="AT209" i="35" s="1"/>
  <c r="AS194" i="35"/>
  <c r="AT194" i="35" s="1"/>
  <c r="AS176" i="35"/>
  <c r="AT176" i="35" s="1"/>
  <c r="AS105" i="35"/>
  <c r="AT105" i="35" s="1"/>
  <c r="AS101" i="35"/>
  <c r="AT101" i="35" s="1"/>
  <c r="AS97" i="35"/>
  <c r="AT97" i="35" s="1"/>
  <c r="AS93" i="35"/>
  <c r="AT93" i="35" s="1"/>
  <c r="AS41" i="35"/>
  <c r="AT41" i="35" s="1"/>
  <c r="AS37" i="35"/>
  <c r="AT37" i="35" s="1"/>
  <c r="AS33" i="35"/>
  <c r="AT33" i="35" s="1"/>
  <c r="AX297" i="35"/>
  <c r="AY297" i="35" s="1"/>
  <c r="AX281" i="35"/>
  <c r="AY281" i="35" s="1"/>
  <c r="AX265" i="35"/>
  <c r="AY265" i="35" s="1"/>
  <c r="AX249" i="35"/>
  <c r="AY249" i="35" s="1"/>
  <c r="AX233" i="35"/>
  <c r="AY233" i="35" s="1"/>
  <c r="AX217" i="35"/>
  <c r="AY217" i="35" s="1"/>
  <c r="AX201" i="35"/>
  <c r="AY201" i="35" s="1"/>
  <c r="AX185" i="35"/>
  <c r="AY185" i="35" s="1"/>
  <c r="AX153" i="35"/>
  <c r="AY153" i="35" s="1"/>
  <c r="AX150" i="35"/>
  <c r="AY150" i="35" s="1"/>
  <c r="AX146" i="35"/>
  <c r="AY146" i="35" s="1"/>
  <c r="AX139" i="35"/>
  <c r="AY139" i="35" s="1"/>
  <c r="AX136" i="35"/>
  <c r="AY136" i="35" s="1"/>
  <c r="AX125" i="35"/>
  <c r="AY125" i="35" s="1"/>
  <c r="AX118" i="35"/>
  <c r="AY118" i="35" s="1"/>
  <c r="AX111" i="35"/>
  <c r="AY111" i="35" s="1"/>
  <c r="AX101" i="35"/>
  <c r="AY101" i="35" s="1"/>
  <c r="AX94" i="35"/>
  <c r="AY94" i="35" s="1"/>
  <c r="AX84" i="35"/>
  <c r="AY84" i="35" s="1"/>
  <c r="AX77" i="35"/>
  <c r="AY77" i="35" s="1"/>
  <c r="AX74" i="35"/>
  <c r="AY74" i="35" s="1"/>
  <c r="AX67" i="35"/>
  <c r="AY67" i="35" s="1"/>
  <c r="AX64" i="35"/>
  <c r="AY64" i="35" s="1"/>
  <c r="AX57" i="35"/>
  <c r="AY57" i="35" s="1"/>
  <c r="AX50" i="35"/>
  <c r="AY50" i="35" s="1"/>
  <c r="AX43" i="35"/>
  <c r="AY43" i="35" s="1"/>
  <c r="AX36" i="35"/>
  <c r="AY36" i="35" s="1"/>
  <c r="AX29" i="35"/>
  <c r="AY29" i="35" s="1"/>
  <c r="AX26" i="35"/>
  <c r="AY26" i="35" s="1"/>
  <c r="AX19" i="35"/>
  <c r="AY19" i="35" s="1"/>
  <c r="AX16" i="35"/>
  <c r="AY16" i="35" s="1"/>
  <c r="AX13" i="35"/>
  <c r="AY13" i="35" s="1"/>
  <c r="BK188" i="35"/>
  <c r="BL188" i="35" s="1"/>
  <c r="BK279" i="35"/>
  <c r="BL279" i="35" s="1"/>
  <c r="BK284" i="35"/>
  <c r="BL284" i="35" s="1"/>
  <c r="BK244" i="35"/>
  <c r="BL244" i="35" s="1"/>
  <c r="BK12" i="35"/>
  <c r="BL12" i="35" s="1"/>
  <c r="BK191" i="35"/>
  <c r="BL191" i="35" s="1"/>
  <c r="BK280" i="35"/>
  <c r="BL280" i="35" s="1"/>
  <c r="BK276" i="35"/>
  <c r="BL276" i="35" s="1"/>
  <c r="BK272" i="35"/>
  <c r="BL272" i="35" s="1"/>
  <c r="BK268" i="35"/>
  <c r="BL268" i="35" s="1"/>
  <c r="BK264" i="35"/>
  <c r="BL264" i="35" s="1"/>
  <c r="BK260" i="35"/>
  <c r="BL260" i="35" s="1"/>
  <c r="BK256" i="35"/>
  <c r="BL256" i="35" s="1"/>
  <c r="BK252" i="35"/>
  <c r="BL252" i="35" s="1"/>
  <c r="BK248" i="35"/>
  <c r="BL248" i="35" s="1"/>
  <c r="BK187" i="35"/>
  <c r="BL187" i="35" s="1"/>
  <c r="BK183" i="35"/>
  <c r="BL183" i="35" s="1"/>
  <c r="BK179" i="35"/>
  <c r="BL179" i="35" s="1"/>
  <c r="BK175" i="35"/>
  <c r="BL175" i="35" s="1"/>
  <c r="BK171" i="35"/>
  <c r="BL171" i="35" s="1"/>
  <c r="BK167" i="35"/>
  <c r="BL167" i="35" s="1"/>
  <c r="BK163" i="35"/>
  <c r="BL163" i="35" s="1"/>
  <c r="BK159" i="35"/>
  <c r="BL159" i="35" s="1"/>
  <c r="BK155" i="35"/>
  <c r="BL155" i="35" s="1"/>
  <c r="BK151" i="35"/>
  <c r="BL151" i="35" s="1"/>
  <c r="BK147" i="35"/>
  <c r="BL147" i="35" s="1"/>
  <c r="BK143" i="35"/>
  <c r="BL143" i="35" s="1"/>
  <c r="BK139" i="35"/>
  <c r="BL139" i="35" s="1"/>
  <c r="BK135" i="35"/>
  <c r="BL135" i="35" s="1"/>
  <c r="BK131" i="35"/>
  <c r="BL131" i="35" s="1"/>
  <c r="BK127" i="35"/>
  <c r="BL127" i="35" s="1"/>
  <c r="BK123" i="35"/>
  <c r="BL123" i="35" s="1"/>
  <c r="BK119" i="35"/>
  <c r="BL119" i="35" s="1"/>
  <c r="BK115" i="35"/>
  <c r="BL115" i="35" s="1"/>
  <c r="BK111" i="35"/>
  <c r="BL111" i="35" s="1"/>
  <c r="BK107" i="35"/>
  <c r="BL107" i="35" s="1"/>
  <c r="BK103" i="35"/>
  <c r="BL103" i="35" s="1"/>
  <c r="BK99" i="35"/>
  <c r="BL99" i="35" s="1"/>
  <c r="BK228" i="35"/>
  <c r="BL228" i="35" s="1"/>
  <c r="BK224" i="35"/>
  <c r="BL224" i="35" s="1"/>
  <c r="BK220" i="35"/>
  <c r="BL220" i="35" s="1"/>
  <c r="BK216" i="35"/>
  <c r="BL216" i="35" s="1"/>
  <c r="BK212" i="35"/>
  <c r="BL212" i="35" s="1"/>
  <c r="BK208" i="35"/>
  <c r="BL208" i="35" s="1"/>
  <c r="BK204" i="35"/>
  <c r="BL204" i="35" s="1"/>
  <c r="BK95" i="35"/>
  <c r="BL95" i="35" s="1"/>
  <c r="BK91" i="35"/>
  <c r="BL91" i="35" s="1"/>
  <c r="BK87" i="35"/>
  <c r="BL87" i="35" s="1"/>
  <c r="BK83" i="35"/>
  <c r="BL83" i="35" s="1"/>
  <c r="BK79" i="35"/>
  <c r="BL79" i="35" s="1"/>
  <c r="BK75" i="35"/>
  <c r="BL75" i="35" s="1"/>
  <c r="BK71" i="35"/>
  <c r="BL71" i="35" s="1"/>
  <c r="BK67" i="35"/>
  <c r="BL67" i="35" s="1"/>
  <c r="BK63" i="35"/>
  <c r="BL63" i="35" s="1"/>
  <c r="BK59" i="35"/>
  <c r="BL59" i="35" s="1"/>
  <c r="BK55" i="35"/>
  <c r="BL55" i="35" s="1"/>
  <c r="BK15" i="35"/>
  <c r="BL15" i="35" s="1"/>
  <c r="BK11" i="35"/>
  <c r="BL11" i="35" s="1"/>
  <c r="BK283" i="35"/>
  <c r="BL283" i="35" s="1"/>
  <c r="BK275" i="35"/>
  <c r="BL275" i="35" s="1"/>
  <c r="BK271" i="35"/>
  <c r="BL271" i="35" s="1"/>
  <c r="BK267" i="35"/>
  <c r="BL267" i="35" s="1"/>
  <c r="BK263" i="35"/>
  <c r="BL263" i="35" s="1"/>
  <c r="BK259" i="35"/>
  <c r="BL259" i="35" s="1"/>
  <c r="BK255" i="35"/>
  <c r="BL255" i="35" s="1"/>
  <c r="BK251" i="35"/>
  <c r="BL251" i="35" s="1"/>
  <c r="BK247" i="35"/>
  <c r="BL247" i="35" s="1"/>
  <c r="BK184" i="35"/>
  <c r="BL184" i="35" s="1"/>
  <c r="BK180" i="35"/>
  <c r="BL180" i="35" s="1"/>
  <c r="BK176" i="35"/>
  <c r="BL176" i="35" s="1"/>
  <c r="BK172" i="35"/>
  <c r="BL172" i="35" s="1"/>
  <c r="BK168" i="35"/>
  <c r="BL168" i="35" s="1"/>
  <c r="BK164" i="35"/>
  <c r="BL164" i="35" s="1"/>
  <c r="BK160" i="35"/>
  <c r="BL160" i="35" s="1"/>
  <c r="BK156" i="35"/>
  <c r="BL156" i="35" s="1"/>
  <c r="BK152" i="35"/>
  <c r="BL152" i="35" s="1"/>
  <c r="BK148" i="35"/>
  <c r="BL148" i="35" s="1"/>
  <c r="BK144" i="35"/>
  <c r="BL144" i="35" s="1"/>
  <c r="BK140" i="35"/>
  <c r="BL140" i="35" s="1"/>
  <c r="BK136" i="35"/>
  <c r="BL136" i="35" s="1"/>
  <c r="BK132" i="35"/>
  <c r="BL132" i="35" s="1"/>
  <c r="BK128" i="35"/>
  <c r="BL128" i="35" s="1"/>
  <c r="BK124" i="35"/>
  <c r="BL124" i="35" s="1"/>
  <c r="BK120" i="35"/>
  <c r="BL120" i="35" s="1"/>
  <c r="BK116" i="35"/>
  <c r="BL116" i="35" s="1"/>
  <c r="BK112" i="35"/>
  <c r="BL112" i="35" s="1"/>
  <c r="BK108" i="35"/>
  <c r="BL108" i="35" s="1"/>
  <c r="BK104" i="35"/>
  <c r="BL104" i="35" s="1"/>
  <c r="BK100" i="35"/>
  <c r="BL100" i="35" s="1"/>
  <c r="BK84" i="35"/>
  <c r="BL84" i="35" s="1"/>
  <c r="BK56" i="35"/>
  <c r="BL56" i="35" s="1"/>
  <c r="AA10" i="35"/>
  <c r="AB10" i="35" s="1"/>
  <c r="AS10" i="35"/>
  <c r="AT10" i="35" s="1"/>
  <c r="AS233" i="35"/>
  <c r="AT233" i="35" s="1"/>
  <c r="AS179" i="35"/>
  <c r="AT179" i="35" s="1"/>
  <c r="AS172" i="35"/>
  <c r="AT172" i="35" s="1"/>
  <c r="AS157" i="35"/>
  <c r="AT157" i="35" s="1"/>
  <c r="AS134" i="35"/>
  <c r="AT134" i="35" s="1"/>
  <c r="AS130" i="35"/>
  <c r="AT130" i="35" s="1"/>
  <c r="AS126" i="35"/>
  <c r="AT126" i="35" s="1"/>
  <c r="AS122" i="35"/>
  <c r="AT122" i="35" s="1"/>
  <c r="AS103" i="35"/>
  <c r="AT103" i="35" s="1"/>
  <c r="AS99" i="35"/>
  <c r="AT99" i="35" s="1"/>
  <c r="AS95" i="35"/>
  <c r="AT95" i="35" s="1"/>
  <c r="AS91" i="35"/>
  <c r="AT91" i="35" s="1"/>
  <c r="AS80" i="35"/>
  <c r="AT80" i="35" s="1"/>
  <c r="AS76" i="35"/>
  <c r="AT76" i="35" s="1"/>
  <c r="AS69" i="35"/>
  <c r="AT69" i="35" s="1"/>
  <c r="AS65" i="35"/>
  <c r="AT65" i="35" s="1"/>
  <c r="AS61" i="35"/>
  <c r="AT61" i="35" s="1"/>
  <c r="AS57" i="35"/>
  <c r="AT57" i="35" s="1"/>
  <c r="AS53" i="35"/>
  <c r="AT53" i="35" s="1"/>
  <c r="AS49" i="35"/>
  <c r="AT49" i="35" s="1"/>
  <c r="AS45" i="35"/>
  <c r="AT45" i="35" s="1"/>
  <c r="AS34" i="35"/>
  <c r="AT34" i="35" s="1"/>
  <c r="AS16" i="35"/>
  <c r="AT16" i="35" s="1"/>
  <c r="AS12" i="35"/>
  <c r="AT12" i="35" s="1"/>
  <c r="AS192" i="35"/>
  <c r="AT192" i="35" s="1"/>
  <c r="AS19" i="35"/>
  <c r="AT19" i="35" s="1"/>
  <c r="AS296" i="35"/>
  <c r="AT296" i="35" s="1"/>
  <c r="AS286" i="35"/>
  <c r="AT286" i="35" s="1"/>
  <c r="AS276" i="35"/>
  <c r="AT276" i="35" s="1"/>
  <c r="AS266" i="35"/>
  <c r="AT266" i="35" s="1"/>
  <c r="AS249" i="35"/>
  <c r="AT249" i="35" s="1"/>
  <c r="AS232" i="35"/>
  <c r="AT232" i="35" s="1"/>
  <c r="AS222" i="35"/>
  <c r="AT222" i="35" s="1"/>
  <c r="AS212" i="35"/>
  <c r="AT212" i="35" s="1"/>
  <c r="AS202" i="35"/>
  <c r="AT202" i="35" s="1"/>
  <c r="AS185" i="35"/>
  <c r="AT185" i="35" s="1"/>
  <c r="AS171" i="35"/>
  <c r="AT171" i="35" s="1"/>
  <c r="AS160" i="35"/>
  <c r="AT160" i="35" s="1"/>
  <c r="AS156" i="35"/>
  <c r="AT156" i="35" s="1"/>
  <c r="AS133" i="35"/>
  <c r="AT133" i="35" s="1"/>
  <c r="AS289" i="35"/>
  <c r="AT289" i="35" s="1"/>
  <c r="AS272" i="35"/>
  <c r="AT272" i="35" s="1"/>
  <c r="AS262" i="35"/>
  <c r="AT262" i="35" s="1"/>
  <c r="AS252" i="35"/>
  <c r="AT252" i="35" s="1"/>
  <c r="AS242" i="35"/>
  <c r="AT242" i="35" s="1"/>
  <c r="AS225" i="35"/>
  <c r="AT225" i="35" s="1"/>
  <c r="AS208" i="35"/>
  <c r="AT208" i="35" s="1"/>
  <c r="AS198" i="35"/>
  <c r="AT198" i="35" s="1"/>
  <c r="AS188" i="35"/>
  <c r="AT188" i="35" s="1"/>
  <c r="AS167" i="35"/>
  <c r="AT167" i="35" s="1"/>
  <c r="AS163" i="35"/>
  <c r="AT163" i="35" s="1"/>
  <c r="AS152" i="35"/>
  <c r="AT152" i="35" s="1"/>
  <c r="AS148" i="35"/>
  <c r="AT148" i="35" s="1"/>
  <c r="AS144" i="35"/>
  <c r="AT144" i="35" s="1"/>
  <c r="AS140" i="35"/>
  <c r="AT140" i="35" s="1"/>
  <c r="AS136" i="35"/>
  <c r="AT136" i="35" s="1"/>
  <c r="AS117" i="35"/>
  <c r="AT117" i="35" s="1"/>
  <c r="AS109" i="35"/>
  <c r="AT109" i="35" s="1"/>
  <c r="AS90" i="35"/>
  <c r="AT90" i="35" s="1"/>
  <c r="AS86" i="35"/>
  <c r="AT86" i="35" s="1"/>
  <c r="AS82" i="35"/>
  <c r="AT82" i="35" s="1"/>
  <c r="AS71" i="35"/>
  <c r="AT71" i="35" s="1"/>
  <c r="AS40" i="35"/>
  <c r="AT40" i="35" s="1"/>
  <c r="AS36" i="35"/>
  <c r="AT36" i="35" s="1"/>
  <c r="AS29" i="35"/>
  <c r="AT29" i="35" s="1"/>
  <c r="AS22" i="35"/>
  <c r="AT22" i="35" s="1"/>
  <c r="AS302" i="35"/>
  <c r="AT302" i="35" s="1"/>
  <c r="AS292" i="35"/>
  <c r="AT292" i="35" s="1"/>
  <c r="AS282" i="35"/>
  <c r="AT282" i="35" s="1"/>
  <c r="AS265" i="35"/>
  <c r="AT265" i="35" s="1"/>
  <c r="AS248" i="35"/>
  <c r="AT248" i="35" s="1"/>
  <c r="AS139" i="35"/>
  <c r="AT139" i="35" s="1"/>
  <c r="AS135" i="35"/>
  <c r="AT135" i="35" s="1"/>
  <c r="AS120" i="35"/>
  <c r="AT120" i="35" s="1"/>
  <c r="AS116" i="35"/>
  <c r="AT116" i="35" s="1"/>
  <c r="AS112" i="35"/>
  <c r="AT112" i="35" s="1"/>
  <c r="AS108" i="35"/>
  <c r="AT108" i="35" s="1"/>
  <c r="AS89" i="35"/>
  <c r="AT89" i="35" s="1"/>
  <c r="AS85" i="35"/>
  <c r="AT85" i="35" s="1"/>
  <c r="AS81" i="35"/>
  <c r="AT81" i="35" s="1"/>
  <c r="AS39" i="35"/>
  <c r="AT39" i="35" s="1"/>
  <c r="AS35" i="35"/>
  <c r="AT35" i="35" s="1"/>
  <c r="AS32" i="35"/>
  <c r="AT32" i="35" s="1"/>
  <c r="AS28" i="35"/>
  <c r="AT28" i="35" s="1"/>
  <c r="AS21" i="35"/>
  <c r="AT21" i="35" s="1"/>
  <c r="AS298" i="35"/>
  <c r="AT298" i="35" s="1"/>
  <c r="AS281" i="35"/>
  <c r="AT281" i="35" s="1"/>
  <c r="AS264" i="35"/>
  <c r="AT264" i="35" s="1"/>
  <c r="AS254" i="35"/>
  <c r="AT254" i="35" s="1"/>
  <c r="AS244" i="35"/>
  <c r="AT244" i="35" s="1"/>
  <c r="AS234" i="35"/>
  <c r="AT234" i="35" s="1"/>
  <c r="AS217" i="35"/>
  <c r="AT217" i="35" s="1"/>
  <c r="AS200" i="35"/>
  <c r="AT200" i="35" s="1"/>
  <c r="AS190" i="35"/>
  <c r="AT190" i="35" s="1"/>
  <c r="AS180" i="35"/>
  <c r="AT180" i="35" s="1"/>
  <c r="AS173" i="35"/>
  <c r="AT173" i="35" s="1"/>
  <c r="AS162" i="35"/>
  <c r="AT162" i="35" s="1"/>
  <c r="AS131" i="35"/>
  <c r="AT131" i="35" s="1"/>
  <c r="AS127" i="35"/>
  <c r="AT127" i="35" s="1"/>
  <c r="AS123" i="35"/>
  <c r="AT123" i="35" s="1"/>
  <c r="AS104" i="35"/>
  <c r="AT104" i="35" s="1"/>
  <c r="AS100" i="35"/>
  <c r="AT100" i="35" s="1"/>
  <c r="AS96" i="35"/>
  <c r="AT96" i="35" s="1"/>
  <c r="AS92" i="35"/>
  <c r="AT92" i="35" s="1"/>
  <c r="AS77" i="35"/>
  <c r="AT77" i="35" s="1"/>
  <c r="AS73" i="35"/>
  <c r="AT73" i="35" s="1"/>
  <c r="AS70" i="35"/>
  <c r="AT70" i="35" s="1"/>
  <c r="AS66" i="35"/>
  <c r="AT66" i="35" s="1"/>
  <c r="AS62" i="35"/>
  <c r="AT62" i="35" s="1"/>
  <c r="AS58" i="35"/>
  <c r="AT58" i="35" s="1"/>
  <c r="AS54" i="35"/>
  <c r="AT54" i="35" s="1"/>
  <c r="AS50" i="35"/>
  <c r="AT50" i="35" s="1"/>
  <c r="AS46" i="35"/>
  <c r="AT46" i="35" s="1"/>
  <c r="AS17" i="35"/>
  <c r="AT17" i="35" s="1"/>
  <c r="AS13" i="35"/>
  <c r="AT13" i="35" s="1"/>
  <c r="AA300" i="35"/>
  <c r="AB300" i="35" s="1"/>
  <c r="AA296" i="35"/>
  <c r="AB296" i="35" s="1"/>
  <c r="AA292" i="35"/>
  <c r="AB292" i="35" s="1"/>
  <c r="AA288" i="35"/>
  <c r="AB288" i="35" s="1"/>
  <c r="AA284" i="35"/>
  <c r="AB284" i="35" s="1"/>
  <c r="AA280" i="35"/>
  <c r="AB280" i="35" s="1"/>
  <c r="AA276" i="35"/>
  <c r="AB276" i="35" s="1"/>
  <c r="AA272" i="35"/>
  <c r="AB272" i="35" s="1"/>
  <c r="AA268" i="35"/>
  <c r="AB268" i="35" s="1"/>
  <c r="AA264" i="35"/>
  <c r="AB264" i="35" s="1"/>
  <c r="AA260" i="35"/>
  <c r="AB260" i="35" s="1"/>
  <c r="AA256" i="35"/>
  <c r="AB256" i="35" s="1"/>
  <c r="AA252" i="35"/>
  <c r="AB252" i="35" s="1"/>
  <c r="AA248" i="35"/>
  <c r="AB248" i="35" s="1"/>
  <c r="AA244" i="35"/>
  <c r="AB244" i="35" s="1"/>
  <c r="AA240" i="35"/>
  <c r="AB240" i="35" s="1"/>
  <c r="AA236" i="35"/>
  <c r="AB236" i="35" s="1"/>
  <c r="AA232" i="35"/>
  <c r="AB232" i="35" s="1"/>
  <c r="AA228" i="35"/>
  <c r="AB228" i="35" s="1"/>
  <c r="AA224" i="35"/>
  <c r="AB224" i="35" s="1"/>
  <c r="AA220" i="35"/>
  <c r="AB220" i="35" s="1"/>
  <c r="AA216" i="35"/>
  <c r="AB216" i="35" s="1"/>
  <c r="AA212" i="35"/>
  <c r="AB212" i="35" s="1"/>
  <c r="AA208" i="35"/>
  <c r="AB208" i="35" s="1"/>
  <c r="AA204" i="35"/>
  <c r="AB204" i="35" s="1"/>
  <c r="AA200" i="35"/>
  <c r="AB200" i="35" s="1"/>
  <c r="AN282" i="35"/>
  <c r="AO282" i="35" s="1"/>
  <c r="AA303" i="35"/>
  <c r="AB303" i="35" s="1"/>
  <c r="AA299" i="35"/>
  <c r="AB299" i="35" s="1"/>
  <c r="AA295" i="35"/>
  <c r="AB295" i="35" s="1"/>
  <c r="AA291" i="35"/>
  <c r="AB291" i="35" s="1"/>
  <c r="AA287" i="35"/>
  <c r="AB287" i="35" s="1"/>
  <c r="AA283" i="35"/>
  <c r="AB283" i="35" s="1"/>
  <c r="AA279" i="35"/>
  <c r="AB279" i="35" s="1"/>
  <c r="AA275" i="35"/>
  <c r="AB275" i="35" s="1"/>
  <c r="AA271" i="35"/>
  <c r="AB271" i="35" s="1"/>
  <c r="AA267" i="35"/>
  <c r="AB267" i="35" s="1"/>
  <c r="AA263" i="35"/>
  <c r="AB263" i="35" s="1"/>
  <c r="AA259" i="35"/>
  <c r="AB259" i="35" s="1"/>
  <c r="AA255" i="35"/>
  <c r="AB255" i="35" s="1"/>
  <c r="AA251" i="35"/>
  <c r="AB251" i="35" s="1"/>
  <c r="AA247" i="35"/>
  <c r="AB247" i="35" s="1"/>
  <c r="AA243" i="35"/>
  <c r="AB243" i="35" s="1"/>
  <c r="AA239" i="35"/>
  <c r="AB239" i="35" s="1"/>
  <c r="AA235" i="35"/>
  <c r="AB235" i="35" s="1"/>
  <c r="AA231" i="35"/>
  <c r="AB231" i="35" s="1"/>
  <c r="AA227" i="35"/>
  <c r="AB227" i="35" s="1"/>
  <c r="AA223" i="35"/>
  <c r="AB223" i="35" s="1"/>
  <c r="AA219" i="35"/>
  <c r="AB219" i="35" s="1"/>
  <c r="AA215" i="35"/>
  <c r="AB215" i="35" s="1"/>
  <c r="AA211" i="35"/>
  <c r="AB211" i="35" s="1"/>
  <c r="AA207" i="35"/>
  <c r="AB207" i="35" s="1"/>
  <c r="AA203" i="35"/>
  <c r="AB203" i="35" s="1"/>
  <c r="AA199" i="35"/>
  <c r="AB199" i="35" s="1"/>
  <c r="AN303" i="35"/>
  <c r="AO303" i="35" s="1"/>
  <c r="AN296" i="35"/>
  <c r="AO296" i="35" s="1"/>
  <c r="AN292" i="35"/>
  <c r="AO292" i="35" s="1"/>
  <c r="BC298" i="35"/>
  <c r="BD298" i="35" s="1"/>
  <c r="BC294" i="35"/>
  <c r="BD294" i="35" s="1"/>
  <c r="BC270" i="35"/>
  <c r="BD270" i="35" s="1"/>
  <c r="BC266" i="35"/>
  <c r="BD266" i="35" s="1"/>
  <c r="BC262" i="35"/>
  <c r="BD262" i="35" s="1"/>
  <c r="BC250" i="35"/>
  <c r="BD250" i="35" s="1"/>
  <c r="BC246" i="35"/>
  <c r="BD246" i="35" s="1"/>
  <c r="BC234" i="35"/>
  <c r="BD234" i="35" s="1"/>
  <c r="BC230" i="35"/>
  <c r="BD230" i="35" s="1"/>
  <c r="BC218" i="35"/>
  <c r="BD218" i="35" s="1"/>
  <c r="BC214" i="35"/>
  <c r="BD214" i="35" s="1"/>
  <c r="BC202" i="35"/>
  <c r="BD202" i="35" s="1"/>
  <c r="BC198" i="35"/>
  <c r="BD198" i="35" s="1"/>
  <c r="BC186" i="35"/>
  <c r="BD186" i="35" s="1"/>
  <c r="BC182" i="35"/>
  <c r="BD182" i="35" s="1"/>
  <c r="BC170" i="35"/>
  <c r="BD170" i="35" s="1"/>
  <c r="BC166" i="35"/>
  <c r="BD166" i="35" s="1"/>
  <c r="BC154" i="35"/>
  <c r="BD154" i="35" s="1"/>
  <c r="BC150" i="35"/>
  <c r="BD150" i="35" s="1"/>
  <c r="BC142" i="35"/>
  <c r="BD142" i="35" s="1"/>
  <c r="BC138" i="35"/>
  <c r="BD138" i="35" s="1"/>
  <c r="BC134" i="35"/>
  <c r="BD134" i="35" s="1"/>
  <c r="BC122" i="35"/>
  <c r="BD122" i="35" s="1"/>
  <c r="BC118" i="35"/>
  <c r="BD118" i="35" s="1"/>
  <c r="BC106" i="35"/>
  <c r="BD106" i="35" s="1"/>
  <c r="BC102" i="35"/>
  <c r="BD102" i="35" s="1"/>
  <c r="BC90" i="35"/>
  <c r="BD90" i="35" s="1"/>
  <c r="BC86" i="35"/>
  <c r="BD86" i="35" s="1"/>
  <c r="BC74" i="35"/>
  <c r="BD74" i="35" s="1"/>
  <c r="BC70" i="35"/>
  <c r="BD70" i="35" s="1"/>
  <c r="BC58" i="35"/>
  <c r="BD58" i="35" s="1"/>
  <c r="BC54" i="35"/>
  <c r="BD54" i="35" s="1"/>
  <c r="BC42" i="35"/>
  <c r="BD42" i="35" s="1"/>
  <c r="BC38" i="35"/>
  <c r="BD38" i="35" s="1"/>
  <c r="BC26" i="35"/>
  <c r="BD26" i="35" s="1"/>
  <c r="BC22" i="35"/>
  <c r="BD22" i="35" s="1"/>
  <c r="BC14" i="35"/>
  <c r="BD14" i="35" s="1"/>
  <c r="BC281" i="35"/>
  <c r="BD281" i="35" s="1"/>
  <c r="BC277" i="35"/>
  <c r="BD277" i="35" s="1"/>
  <c r="BC265" i="35"/>
  <c r="BD265" i="35" s="1"/>
  <c r="BC261" i="35"/>
  <c r="BD261" i="35" s="1"/>
  <c r="BC257" i="35"/>
  <c r="BD257" i="35" s="1"/>
  <c r="BC253" i="35"/>
  <c r="BD253" i="35" s="1"/>
  <c r="BC249" i="35"/>
  <c r="BD249" i="35" s="1"/>
  <c r="BC245" i="35"/>
  <c r="BD245" i="35" s="1"/>
  <c r="BC233" i="35"/>
  <c r="BD233" i="35" s="1"/>
  <c r="BC229" i="35"/>
  <c r="BD229" i="35" s="1"/>
  <c r="BC225" i="35"/>
  <c r="BD225" i="35" s="1"/>
  <c r="BC217" i="35"/>
  <c r="BD217" i="35" s="1"/>
  <c r="BC213" i="35"/>
  <c r="BD213" i="35" s="1"/>
  <c r="BC201" i="35"/>
  <c r="BD201" i="35" s="1"/>
  <c r="BC197" i="35"/>
  <c r="BD197" i="35" s="1"/>
  <c r="BC193" i="35"/>
  <c r="BD193" i="35" s="1"/>
  <c r="BC181" i="35"/>
  <c r="BD181" i="35" s="1"/>
  <c r="BC165" i="35"/>
  <c r="BD165" i="35" s="1"/>
  <c r="BC153" i="35"/>
  <c r="BD153" i="35" s="1"/>
  <c r="BC149" i="35"/>
  <c r="BD149" i="35" s="1"/>
  <c r="BC145" i="35"/>
  <c r="BD145" i="35" s="1"/>
  <c r="BC137" i="35"/>
  <c r="BD137" i="35" s="1"/>
  <c r="BC133" i="35"/>
  <c r="BD133" i="35" s="1"/>
  <c r="BC121" i="35"/>
  <c r="BD121" i="35" s="1"/>
  <c r="BC117" i="35"/>
  <c r="BD117" i="35" s="1"/>
  <c r="BC109" i="35"/>
  <c r="BD109" i="35" s="1"/>
  <c r="BC105" i="35"/>
  <c r="BD105" i="35" s="1"/>
  <c r="BC101" i="35"/>
  <c r="BD101" i="35" s="1"/>
  <c r="BC89" i="35"/>
  <c r="BD89" i="35" s="1"/>
  <c r="BC85" i="35"/>
  <c r="BD85" i="35" s="1"/>
  <c r="BC81" i="35"/>
  <c r="BD81" i="35" s="1"/>
  <c r="BC77" i="35"/>
  <c r="BD77" i="35" s="1"/>
  <c r="BC73" i="35"/>
  <c r="BD73" i="35" s="1"/>
  <c r="BC69" i="35"/>
  <c r="BD69" i="35" s="1"/>
  <c r="BC57" i="35"/>
  <c r="BD57" i="35" s="1"/>
  <c r="BC53" i="35"/>
  <c r="BD53" i="35" s="1"/>
  <c r="BC49" i="35"/>
  <c r="BD49" i="35" s="1"/>
  <c r="AN258" i="35"/>
  <c r="AO258" i="35" s="1"/>
  <c r="AN84" i="35"/>
  <c r="AO84" i="35" s="1"/>
  <c r="AN64" i="35"/>
  <c r="AO64" i="35" s="1"/>
  <c r="AN58" i="35"/>
  <c r="AO58" i="35" s="1"/>
  <c r="AN37" i="35"/>
  <c r="AO37" i="35" s="1"/>
  <c r="AN25" i="35"/>
  <c r="AO25" i="35" s="1"/>
  <c r="AN22" i="35"/>
  <c r="AO22" i="35" s="1"/>
  <c r="AN290" i="35"/>
  <c r="AO290" i="35" s="1"/>
  <c r="AN283" i="35"/>
  <c r="AO283" i="35" s="1"/>
  <c r="AN276" i="35"/>
  <c r="AO276" i="35" s="1"/>
  <c r="AN262" i="35"/>
  <c r="AO262" i="35" s="1"/>
  <c r="AN252" i="35"/>
  <c r="AO252" i="35" s="1"/>
  <c r="AN238" i="35"/>
  <c r="AO238" i="35" s="1"/>
  <c r="AN228" i="35"/>
  <c r="AO228" i="35" s="1"/>
  <c r="AN221" i="35"/>
  <c r="AO221" i="35" s="1"/>
  <c r="AN214" i="35"/>
  <c r="AO214" i="35" s="1"/>
  <c r="AN200" i="35"/>
  <c r="AO200" i="35" s="1"/>
  <c r="AN190" i="35"/>
  <c r="AO190" i="35" s="1"/>
  <c r="AN186" i="35"/>
  <c r="AO186" i="35" s="1"/>
  <c r="AN168" i="35"/>
  <c r="AO168" i="35" s="1"/>
  <c r="AN164" i="35"/>
  <c r="AO164" i="35" s="1"/>
  <c r="AN157" i="35"/>
  <c r="AO157" i="35" s="1"/>
  <c r="AN153" i="35"/>
  <c r="AO153" i="35" s="1"/>
  <c r="AN150" i="35"/>
  <c r="AO150" i="35" s="1"/>
  <c r="AN121" i="35"/>
  <c r="AO121" i="35" s="1"/>
  <c r="AN117" i="35"/>
  <c r="AO117" i="35" s="1"/>
  <c r="AN97" i="35"/>
  <c r="AO97" i="35" s="1"/>
  <c r="AN94" i="35"/>
  <c r="AO94" i="35" s="1"/>
  <c r="AN80" i="35"/>
  <c r="AO80" i="35" s="1"/>
  <c r="AN12" i="35"/>
  <c r="AO12" i="35" s="1"/>
  <c r="AN255" i="35"/>
  <c r="AO255" i="35" s="1"/>
  <c r="AN248" i="35"/>
  <c r="AO248" i="35" s="1"/>
  <c r="AN234" i="35"/>
  <c r="AO234" i="35" s="1"/>
  <c r="AN207" i="35"/>
  <c r="AO207" i="35" s="1"/>
  <c r="AN203" i="35"/>
  <c r="AO203" i="35" s="1"/>
  <c r="AN179" i="35"/>
  <c r="AO179" i="35" s="1"/>
  <c r="AN175" i="35"/>
  <c r="AO175" i="35" s="1"/>
  <c r="AN160" i="35"/>
  <c r="AO160" i="35" s="1"/>
  <c r="AN135" i="35"/>
  <c r="AO135" i="35" s="1"/>
  <c r="AN131" i="35"/>
  <c r="AO131" i="35" s="1"/>
  <c r="AN127" i="35"/>
  <c r="AO127" i="35" s="1"/>
  <c r="AN113" i="35"/>
  <c r="AO113" i="35" s="1"/>
  <c r="AN110" i="35"/>
  <c r="AO110" i="35" s="1"/>
  <c r="AN90" i="35"/>
  <c r="AO90" i="35" s="1"/>
  <c r="AN83" i="35"/>
  <c r="AO83" i="35" s="1"/>
  <c r="AN67" i="35"/>
  <c r="AO67" i="35" s="1"/>
  <c r="AN48" i="35"/>
  <c r="AO48" i="35" s="1"/>
  <c r="AN36" i="35"/>
  <c r="AO36" i="35" s="1"/>
  <c r="AN21" i="35"/>
  <c r="AO21" i="35" s="1"/>
  <c r="AN251" i="35"/>
  <c r="AO251" i="35" s="1"/>
  <c r="AN244" i="35"/>
  <c r="AO244" i="35" s="1"/>
  <c r="AN224" i="35"/>
  <c r="AO224" i="35" s="1"/>
  <c r="AN220" i="35"/>
  <c r="AO220" i="35" s="1"/>
  <c r="AN210" i="35"/>
  <c r="AO210" i="35" s="1"/>
  <c r="AN196" i="35"/>
  <c r="AO196" i="35" s="1"/>
  <c r="AN189" i="35"/>
  <c r="AO189" i="35" s="1"/>
  <c r="AN182" i="35"/>
  <c r="AO182" i="35" s="1"/>
  <c r="AN171" i="35"/>
  <c r="AO171" i="35" s="1"/>
  <c r="AN163" i="35"/>
  <c r="AO163" i="35" s="1"/>
  <c r="AN156" i="35"/>
  <c r="AO156" i="35" s="1"/>
  <c r="AN149" i="35"/>
  <c r="AO149" i="35" s="1"/>
  <c r="AN142" i="35"/>
  <c r="AO142" i="35" s="1"/>
  <c r="AN120" i="35"/>
  <c r="AO120" i="35" s="1"/>
  <c r="AN103" i="35"/>
  <c r="AO103" i="35" s="1"/>
  <c r="AN93" i="35"/>
  <c r="AO93" i="35" s="1"/>
  <c r="AN79" i="35"/>
  <c r="AO79" i="35" s="1"/>
  <c r="AN76" i="35"/>
  <c r="AO76" i="35" s="1"/>
  <c r="AN54" i="35"/>
  <c r="AO54" i="35" s="1"/>
  <c r="AN44" i="35"/>
  <c r="AO44" i="35" s="1"/>
  <c r="AN11" i="35"/>
  <c r="AO11" i="35" s="1"/>
  <c r="AN247" i="35"/>
  <c r="AO247" i="35" s="1"/>
  <c r="AN230" i="35"/>
  <c r="AO230" i="35" s="1"/>
  <c r="AN216" i="35"/>
  <c r="AO216" i="35" s="1"/>
  <c r="AN206" i="35"/>
  <c r="AO206" i="35" s="1"/>
  <c r="AN202" i="35"/>
  <c r="AO202" i="35" s="1"/>
  <c r="AN32" i="35"/>
  <c r="AO32" i="35" s="1"/>
  <c r="AN29" i="35"/>
  <c r="AO29" i="35" s="1"/>
  <c r="BC41" i="35"/>
  <c r="BD41" i="35" s="1"/>
  <c r="BC37" i="35"/>
  <c r="BD37" i="35" s="1"/>
  <c r="BC33" i="35"/>
  <c r="BD33" i="35" s="1"/>
  <c r="BC25" i="35"/>
  <c r="BD25" i="35" s="1"/>
  <c r="BC21" i="35"/>
  <c r="BD21" i="35" s="1"/>
  <c r="AN298" i="35"/>
  <c r="AO298" i="35" s="1"/>
  <c r="AN288" i="35"/>
  <c r="AO288" i="35" s="1"/>
  <c r="AN274" i="35"/>
  <c r="AO274" i="35" s="1"/>
  <c r="AN267" i="35"/>
  <c r="AO267" i="35" s="1"/>
  <c r="AN260" i="35"/>
  <c r="AO260" i="35" s="1"/>
  <c r="AN246" i="35"/>
  <c r="AO246" i="35" s="1"/>
  <c r="AN236" i="35"/>
  <c r="AO236" i="35" s="1"/>
  <c r="AN226" i="35"/>
  <c r="AO226" i="35" s="1"/>
  <c r="AN212" i="35"/>
  <c r="AO212" i="35" s="1"/>
  <c r="AN205" i="35"/>
  <c r="AO205" i="35" s="1"/>
  <c r="AN198" i="35"/>
  <c r="AO198" i="35" s="1"/>
  <c r="AN184" i="35"/>
  <c r="AO184" i="35" s="1"/>
  <c r="AN177" i="35"/>
  <c r="AO177" i="35" s="1"/>
  <c r="AN173" i="35"/>
  <c r="AO173" i="35" s="1"/>
  <c r="AN144" i="35"/>
  <c r="AO144" i="35" s="1"/>
  <c r="AN137" i="35"/>
  <c r="AO137" i="35" s="1"/>
  <c r="AN133" i="35"/>
  <c r="AO133" i="35" s="1"/>
  <c r="AN129" i="35"/>
  <c r="AO129" i="35" s="1"/>
  <c r="AN115" i="35"/>
  <c r="AO115" i="35" s="1"/>
  <c r="AN105" i="35"/>
  <c r="AO105" i="35" s="1"/>
  <c r="AN85" i="35"/>
  <c r="AO85" i="35" s="1"/>
  <c r="AN65" i="35"/>
  <c r="AO65" i="35" s="1"/>
  <c r="AN59" i="35"/>
  <c r="AO59" i="35" s="1"/>
  <c r="BB10" i="35"/>
  <c r="BC10" i="35" s="1"/>
  <c r="BD10" i="35" s="1"/>
  <c r="BC293" i="35"/>
  <c r="BD293" i="35" s="1"/>
  <c r="BC285" i="35"/>
  <c r="BD285" i="35" s="1"/>
  <c r="BB260" i="35"/>
  <c r="BC260" i="35" s="1"/>
  <c r="BD260" i="35" s="1"/>
  <c r="BB259" i="35"/>
  <c r="BC259" i="35" s="1"/>
  <c r="BD259" i="35" s="1"/>
  <c r="BB252" i="35"/>
  <c r="BC252" i="35" s="1"/>
  <c r="BD252" i="35" s="1"/>
  <c r="BB251" i="35"/>
  <c r="BC251" i="35" s="1"/>
  <c r="BD251" i="35" s="1"/>
  <c r="BB212" i="35"/>
  <c r="BC212" i="35" s="1"/>
  <c r="BD212" i="35" s="1"/>
  <c r="BB207" i="35"/>
  <c r="BC207" i="35" s="1"/>
  <c r="BD207" i="35" s="1"/>
  <c r="BB279" i="35"/>
  <c r="BC279" i="35" s="1"/>
  <c r="BD279" i="35" s="1"/>
  <c r="BC278" i="35"/>
  <c r="BD278" i="35" s="1"/>
  <c r="BB244" i="35"/>
  <c r="BC244" i="35" s="1"/>
  <c r="BD244" i="35" s="1"/>
  <c r="BB243" i="35"/>
  <c r="BC243" i="35" s="1"/>
  <c r="BD243" i="35" s="1"/>
  <c r="BB211" i="35"/>
  <c r="BC211" i="35" s="1"/>
  <c r="BD211" i="35" s="1"/>
  <c r="AN158" i="35"/>
  <c r="AO158" i="35" s="1"/>
  <c r="BB303" i="35"/>
  <c r="BC303" i="35" s="1"/>
  <c r="BD303" i="35" s="1"/>
  <c r="BB296" i="35"/>
  <c r="BC296" i="35" s="1"/>
  <c r="BD296" i="35" s="1"/>
  <c r="BB295" i="35"/>
  <c r="BC295" i="35" s="1"/>
  <c r="BD295" i="35" s="1"/>
  <c r="BB288" i="35"/>
  <c r="BC288" i="35" s="1"/>
  <c r="BD288" i="35" s="1"/>
  <c r="BB287" i="35"/>
  <c r="BC287" i="35" s="1"/>
  <c r="BD287" i="35" s="1"/>
  <c r="BB280" i="35"/>
  <c r="BC280" i="35" s="1"/>
  <c r="BD280" i="35" s="1"/>
  <c r="BB236" i="35"/>
  <c r="BC236" i="35" s="1"/>
  <c r="BD236" i="35" s="1"/>
  <c r="BB235" i="35"/>
  <c r="BC235" i="35" s="1"/>
  <c r="BD235" i="35" s="1"/>
  <c r="BB228" i="35"/>
  <c r="BC228" i="35" s="1"/>
  <c r="BD228" i="35" s="1"/>
  <c r="BB227" i="35"/>
  <c r="BC227" i="35" s="1"/>
  <c r="BD227" i="35" s="1"/>
  <c r="BB216" i="35"/>
  <c r="BC216" i="35" s="1"/>
  <c r="BD216" i="35" s="1"/>
  <c r="BB215" i="35"/>
  <c r="BC215" i="35" s="1"/>
  <c r="BD215" i="35" s="1"/>
  <c r="AA196" i="35"/>
  <c r="AB196" i="35" s="1"/>
  <c r="BB196" i="35"/>
  <c r="BC196" i="35" s="1"/>
  <c r="BD196" i="35" s="1"/>
  <c r="AA192" i="35"/>
  <c r="AB192" i="35" s="1"/>
  <c r="BB192" i="35"/>
  <c r="AA188" i="35"/>
  <c r="AB188" i="35" s="1"/>
  <c r="BB188" i="35"/>
  <c r="BC188" i="35" s="1"/>
  <c r="BD188" i="35" s="1"/>
  <c r="AA184" i="35"/>
  <c r="AB184" i="35" s="1"/>
  <c r="BB184" i="35"/>
  <c r="BC184" i="35" s="1"/>
  <c r="BD184" i="35" s="1"/>
  <c r="AA180" i="35"/>
  <c r="AB180" i="35" s="1"/>
  <c r="BB180" i="35"/>
  <c r="BC180" i="35" s="1"/>
  <c r="BD180" i="35" s="1"/>
  <c r="AA176" i="35"/>
  <c r="AB176" i="35" s="1"/>
  <c r="BB176" i="35"/>
  <c r="BC176" i="35" s="1"/>
  <c r="BD176" i="35" s="1"/>
  <c r="AA172" i="35"/>
  <c r="AB172" i="35" s="1"/>
  <c r="BB172" i="35"/>
  <c r="BC172" i="35" s="1"/>
  <c r="BD172" i="35" s="1"/>
  <c r="AA168" i="35"/>
  <c r="AB168" i="35" s="1"/>
  <c r="BB168" i="35"/>
  <c r="BC168" i="35" s="1"/>
  <c r="BD168" i="35" s="1"/>
  <c r="AA164" i="35"/>
  <c r="AB164" i="35" s="1"/>
  <c r="BB164" i="35"/>
  <c r="BC164" i="35" s="1"/>
  <c r="BD164" i="35" s="1"/>
  <c r="AA160" i="35"/>
  <c r="AB160" i="35" s="1"/>
  <c r="BB160" i="35"/>
  <c r="BC160" i="35" s="1"/>
  <c r="BD160" i="35" s="1"/>
  <c r="AA156" i="35"/>
  <c r="AB156" i="35" s="1"/>
  <c r="BB156" i="35"/>
  <c r="BC156" i="35" s="1"/>
  <c r="BD156" i="35" s="1"/>
  <c r="AA152" i="35"/>
  <c r="AB152" i="35" s="1"/>
  <c r="BB152" i="35"/>
  <c r="BC152" i="35" s="1"/>
  <c r="BD152" i="35" s="1"/>
  <c r="AA148" i="35"/>
  <c r="AB148" i="35" s="1"/>
  <c r="BB148" i="35"/>
  <c r="BC148" i="35" s="1"/>
  <c r="BD148" i="35" s="1"/>
  <c r="AA144" i="35"/>
  <c r="AB144" i="35" s="1"/>
  <c r="BB144" i="35"/>
  <c r="BC144" i="35" s="1"/>
  <c r="BD144" i="35" s="1"/>
  <c r="AA140" i="35"/>
  <c r="AB140" i="35" s="1"/>
  <c r="BB140" i="35"/>
  <c r="BC140" i="35" s="1"/>
  <c r="BD140" i="35" s="1"/>
  <c r="AA136" i="35"/>
  <c r="AB136" i="35" s="1"/>
  <c r="BB136" i="35"/>
  <c r="BC136" i="35" s="1"/>
  <c r="BD136" i="35" s="1"/>
  <c r="AA132" i="35"/>
  <c r="AB132" i="35" s="1"/>
  <c r="BB132" i="35"/>
  <c r="BC132" i="35" s="1"/>
  <c r="BD132" i="35" s="1"/>
  <c r="AA128" i="35"/>
  <c r="AB128" i="35" s="1"/>
  <c r="BB128" i="35"/>
  <c r="BC128" i="35" s="1"/>
  <c r="BD128" i="35" s="1"/>
  <c r="AA124" i="35"/>
  <c r="AB124" i="35" s="1"/>
  <c r="BB124" i="35"/>
  <c r="BC124" i="35" s="1"/>
  <c r="BD124" i="35" s="1"/>
  <c r="AA120" i="35"/>
  <c r="AB120" i="35" s="1"/>
  <c r="BB120" i="35"/>
  <c r="BC120" i="35" s="1"/>
  <c r="BD120" i="35" s="1"/>
  <c r="AA116" i="35"/>
  <c r="AB116" i="35" s="1"/>
  <c r="BB116" i="35"/>
  <c r="BC116" i="35" s="1"/>
  <c r="BD116" i="35" s="1"/>
  <c r="AA112" i="35"/>
  <c r="AB112" i="35" s="1"/>
  <c r="BB112" i="35"/>
  <c r="BC112" i="35" s="1"/>
  <c r="BD112" i="35" s="1"/>
  <c r="AA108" i="35"/>
  <c r="AB108" i="35" s="1"/>
  <c r="BB108" i="35"/>
  <c r="BC108" i="35" s="1"/>
  <c r="BD108" i="35" s="1"/>
  <c r="AA104" i="35"/>
  <c r="AB104" i="35" s="1"/>
  <c r="BB104" i="35"/>
  <c r="BC104" i="35" s="1"/>
  <c r="BD104" i="35" s="1"/>
  <c r="AA100" i="35"/>
  <c r="AB100" i="35" s="1"/>
  <c r="BB100" i="35"/>
  <c r="BC100" i="35" s="1"/>
  <c r="BD100" i="35" s="1"/>
  <c r="AA96" i="35"/>
  <c r="AB96" i="35" s="1"/>
  <c r="BB96" i="35"/>
  <c r="BC96" i="35" s="1"/>
  <c r="BD96" i="35" s="1"/>
  <c r="AA92" i="35"/>
  <c r="AB92" i="35" s="1"/>
  <c r="BB92" i="35"/>
  <c r="BC92" i="35" s="1"/>
  <c r="BD92" i="35" s="1"/>
  <c r="AA88" i="35"/>
  <c r="AB88" i="35" s="1"/>
  <c r="BB88" i="35"/>
  <c r="BC88" i="35" s="1"/>
  <c r="BD88" i="35" s="1"/>
  <c r="AA84" i="35"/>
  <c r="AB84" i="35" s="1"/>
  <c r="BB84" i="35"/>
  <c r="BC84" i="35" s="1"/>
  <c r="BD84" i="35" s="1"/>
  <c r="AA80" i="35"/>
  <c r="AB80" i="35" s="1"/>
  <c r="BB80" i="35"/>
  <c r="BC80" i="35" s="1"/>
  <c r="BD80" i="35" s="1"/>
  <c r="AA76" i="35"/>
  <c r="AB76" i="35" s="1"/>
  <c r="BB76" i="35"/>
  <c r="BC76" i="35" s="1"/>
  <c r="BD76" i="35" s="1"/>
  <c r="AA72" i="35"/>
  <c r="AB72" i="35" s="1"/>
  <c r="BB72" i="35"/>
  <c r="BC72" i="35" s="1"/>
  <c r="BD72" i="35" s="1"/>
  <c r="AA68" i="35"/>
  <c r="AB68" i="35" s="1"/>
  <c r="BB68" i="35"/>
  <c r="BC68" i="35" s="1"/>
  <c r="BD68" i="35" s="1"/>
  <c r="AA64" i="35"/>
  <c r="AB64" i="35" s="1"/>
  <c r="BB64" i="35"/>
  <c r="BC64" i="35" s="1"/>
  <c r="BD64" i="35" s="1"/>
  <c r="AA60" i="35"/>
  <c r="AB60" i="35" s="1"/>
  <c r="BB60" i="35"/>
  <c r="BC60" i="35" s="1"/>
  <c r="BD60" i="35" s="1"/>
  <c r="AA56" i="35"/>
  <c r="AB56" i="35" s="1"/>
  <c r="BB56" i="35"/>
  <c r="BC56" i="35" s="1"/>
  <c r="BD56" i="35" s="1"/>
  <c r="AA52" i="35"/>
  <c r="AB52" i="35" s="1"/>
  <c r="BB52" i="35"/>
  <c r="BC52" i="35" s="1"/>
  <c r="BD52" i="35" s="1"/>
  <c r="AA48" i="35"/>
  <c r="AB48" i="35" s="1"/>
  <c r="BB48" i="35"/>
  <c r="BC48" i="35" s="1"/>
  <c r="BD48" i="35" s="1"/>
  <c r="AA44" i="35"/>
  <c r="AB44" i="35" s="1"/>
  <c r="BB44" i="35"/>
  <c r="BC44" i="35" s="1"/>
  <c r="BD44" i="35" s="1"/>
  <c r="AA40" i="35"/>
  <c r="AB40" i="35" s="1"/>
  <c r="BB40" i="35"/>
  <c r="BC40" i="35" s="1"/>
  <c r="BD40" i="35" s="1"/>
  <c r="AA36" i="35"/>
  <c r="AB36" i="35" s="1"/>
  <c r="BB36" i="35"/>
  <c r="BC36" i="35" s="1"/>
  <c r="BD36" i="35" s="1"/>
  <c r="AA32" i="35"/>
  <c r="AB32" i="35" s="1"/>
  <c r="BB32" i="35"/>
  <c r="BC32" i="35" s="1"/>
  <c r="BD32" i="35" s="1"/>
  <c r="AA28" i="35"/>
  <c r="AB28" i="35" s="1"/>
  <c r="BB28" i="35"/>
  <c r="BC28" i="35" s="1"/>
  <c r="BD28" i="35" s="1"/>
  <c r="AA24" i="35"/>
  <c r="AB24" i="35" s="1"/>
  <c r="BB24" i="35"/>
  <c r="BC24" i="35" s="1"/>
  <c r="BD24" i="35" s="1"/>
  <c r="AA20" i="35"/>
  <c r="AB20" i="35" s="1"/>
  <c r="BB20" i="35"/>
  <c r="BC20" i="35" s="1"/>
  <c r="BD20" i="35" s="1"/>
  <c r="AA16" i="35"/>
  <c r="AB16" i="35" s="1"/>
  <c r="BB16" i="35"/>
  <c r="BC16" i="35" s="1"/>
  <c r="BD16" i="35" s="1"/>
  <c r="AA12" i="35"/>
  <c r="AB12" i="35" s="1"/>
  <c r="BB12" i="35"/>
  <c r="BC12" i="35" s="1"/>
  <c r="BD12" i="35" s="1"/>
  <c r="BB272" i="35"/>
  <c r="BC272" i="35" s="1"/>
  <c r="BD272" i="35" s="1"/>
  <c r="BB271" i="35"/>
  <c r="BC271" i="35" s="1"/>
  <c r="BD271" i="35" s="1"/>
  <c r="BB264" i="35"/>
  <c r="BC264" i="35" s="1"/>
  <c r="BD264" i="35" s="1"/>
  <c r="BB263" i="35"/>
  <c r="BC263" i="35" s="1"/>
  <c r="BD263" i="35" s="1"/>
  <c r="AN167" i="35"/>
  <c r="AO167" i="35" s="1"/>
  <c r="BC297" i="35"/>
  <c r="BD297" i="35" s="1"/>
  <c r="BC289" i="35"/>
  <c r="BD289" i="35" s="1"/>
  <c r="BB256" i="35"/>
  <c r="BC256" i="35" s="1"/>
  <c r="BD256" i="35" s="1"/>
  <c r="BB255" i="35"/>
  <c r="BC255" i="35" s="1"/>
  <c r="BD255" i="35" s="1"/>
  <c r="BB248" i="35"/>
  <c r="BC248" i="35" s="1"/>
  <c r="BD248" i="35" s="1"/>
  <c r="BB247" i="35"/>
  <c r="BC247" i="35" s="1"/>
  <c r="BD247" i="35" s="1"/>
  <c r="BB220" i="35"/>
  <c r="BC220" i="35" s="1"/>
  <c r="BD220" i="35" s="1"/>
  <c r="BB219" i="35"/>
  <c r="BC219" i="35" s="1"/>
  <c r="BD219" i="35" s="1"/>
  <c r="AA195" i="35"/>
  <c r="AB195" i="35" s="1"/>
  <c r="BB195" i="35"/>
  <c r="BC195" i="35" s="1"/>
  <c r="BD195" i="35" s="1"/>
  <c r="AA191" i="35"/>
  <c r="AB191" i="35" s="1"/>
  <c r="BB191" i="35"/>
  <c r="BC191" i="35" s="1"/>
  <c r="BD191" i="35" s="1"/>
  <c r="AA187" i="35"/>
  <c r="AB187" i="35" s="1"/>
  <c r="BB187" i="35"/>
  <c r="BC187" i="35" s="1"/>
  <c r="BD187" i="35" s="1"/>
  <c r="AA183" i="35"/>
  <c r="AB183" i="35" s="1"/>
  <c r="BB183" i="35"/>
  <c r="BC183" i="35" s="1"/>
  <c r="BD183" i="35" s="1"/>
  <c r="AA179" i="35"/>
  <c r="AB179" i="35" s="1"/>
  <c r="BB179" i="35"/>
  <c r="BC179" i="35" s="1"/>
  <c r="BD179" i="35" s="1"/>
  <c r="AA175" i="35"/>
  <c r="AB175" i="35" s="1"/>
  <c r="BB175" i="35"/>
  <c r="BC175" i="35" s="1"/>
  <c r="BD175" i="35" s="1"/>
  <c r="AA171" i="35"/>
  <c r="AB171" i="35" s="1"/>
  <c r="BB171" i="35"/>
  <c r="BC171" i="35" s="1"/>
  <c r="BD171" i="35" s="1"/>
  <c r="AA167" i="35"/>
  <c r="AB167" i="35" s="1"/>
  <c r="BB167" i="35"/>
  <c r="BC167" i="35" s="1"/>
  <c r="BD167" i="35" s="1"/>
  <c r="AA163" i="35"/>
  <c r="AB163" i="35" s="1"/>
  <c r="BB163" i="35"/>
  <c r="BC163" i="35" s="1"/>
  <c r="BD163" i="35" s="1"/>
  <c r="AA159" i="35"/>
  <c r="AB159" i="35" s="1"/>
  <c r="BB159" i="35"/>
  <c r="BC159" i="35" s="1"/>
  <c r="BD159" i="35" s="1"/>
  <c r="AA155" i="35"/>
  <c r="AB155" i="35" s="1"/>
  <c r="BB155" i="35"/>
  <c r="BC155" i="35" s="1"/>
  <c r="BD155" i="35" s="1"/>
  <c r="AA151" i="35"/>
  <c r="AB151" i="35" s="1"/>
  <c r="BB151" i="35"/>
  <c r="BC151" i="35" s="1"/>
  <c r="BD151" i="35" s="1"/>
  <c r="AA147" i="35"/>
  <c r="AB147" i="35" s="1"/>
  <c r="BB147" i="35"/>
  <c r="BC147" i="35" s="1"/>
  <c r="BD147" i="35" s="1"/>
  <c r="AA143" i="35"/>
  <c r="AB143" i="35" s="1"/>
  <c r="BB143" i="35"/>
  <c r="BC143" i="35" s="1"/>
  <c r="BD143" i="35" s="1"/>
  <c r="AA139" i="35"/>
  <c r="AB139" i="35" s="1"/>
  <c r="BB139" i="35"/>
  <c r="BC139" i="35" s="1"/>
  <c r="BD139" i="35" s="1"/>
  <c r="AA135" i="35"/>
  <c r="AB135" i="35" s="1"/>
  <c r="BB135" i="35"/>
  <c r="BC135" i="35" s="1"/>
  <c r="BD135" i="35" s="1"/>
  <c r="AA131" i="35"/>
  <c r="AB131" i="35" s="1"/>
  <c r="BB131" i="35"/>
  <c r="BC131" i="35" s="1"/>
  <c r="BD131" i="35" s="1"/>
  <c r="AA127" i="35"/>
  <c r="AB127" i="35" s="1"/>
  <c r="BB127" i="35"/>
  <c r="BC127" i="35" s="1"/>
  <c r="BD127" i="35" s="1"/>
  <c r="AA123" i="35"/>
  <c r="AB123" i="35" s="1"/>
  <c r="BB123" i="35"/>
  <c r="BC123" i="35" s="1"/>
  <c r="BD123" i="35" s="1"/>
  <c r="AA119" i="35"/>
  <c r="AB119" i="35" s="1"/>
  <c r="BB119" i="35"/>
  <c r="BC119" i="35" s="1"/>
  <c r="BD119" i="35" s="1"/>
  <c r="AA115" i="35"/>
  <c r="AB115" i="35" s="1"/>
  <c r="BB115" i="35"/>
  <c r="BC115" i="35" s="1"/>
  <c r="BD115" i="35" s="1"/>
  <c r="AA111" i="35"/>
  <c r="AB111" i="35" s="1"/>
  <c r="BB111" i="35"/>
  <c r="BC111" i="35" s="1"/>
  <c r="BD111" i="35" s="1"/>
  <c r="AA107" i="35"/>
  <c r="AB107" i="35" s="1"/>
  <c r="BB107" i="35"/>
  <c r="BC107" i="35" s="1"/>
  <c r="BD107" i="35" s="1"/>
  <c r="AA103" i="35"/>
  <c r="AB103" i="35" s="1"/>
  <c r="BB103" i="35"/>
  <c r="BC103" i="35" s="1"/>
  <c r="BD103" i="35" s="1"/>
  <c r="AA99" i="35"/>
  <c r="AB99" i="35" s="1"/>
  <c r="BB99" i="35"/>
  <c r="BC99" i="35" s="1"/>
  <c r="BD99" i="35" s="1"/>
  <c r="AA95" i="35"/>
  <c r="AB95" i="35" s="1"/>
  <c r="BB95" i="35"/>
  <c r="BC95" i="35" s="1"/>
  <c r="BD95" i="35" s="1"/>
  <c r="AA91" i="35"/>
  <c r="AB91" i="35" s="1"/>
  <c r="BB91" i="35"/>
  <c r="BC91" i="35" s="1"/>
  <c r="BD91" i="35" s="1"/>
  <c r="AA87" i="35"/>
  <c r="AB87" i="35" s="1"/>
  <c r="BB87" i="35"/>
  <c r="BC87" i="35" s="1"/>
  <c r="BD87" i="35" s="1"/>
  <c r="AA83" i="35"/>
  <c r="AB83" i="35" s="1"/>
  <c r="BB83" i="35"/>
  <c r="BC83" i="35" s="1"/>
  <c r="BD83" i="35" s="1"/>
  <c r="AA79" i="35"/>
  <c r="AB79" i="35" s="1"/>
  <c r="BB79" i="35"/>
  <c r="BC79" i="35" s="1"/>
  <c r="BD79" i="35" s="1"/>
  <c r="AA75" i="35"/>
  <c r="AB75" i="35" s="1"/>
  <c r="BB75" i="35"/>
  <c r="BC75" i="35" s="1"/>
  <c r="BD75" i="35" s="1"/>
  <c r="AA71" i="35"/>
  <c r="AB71" i="35" s="1"/>
  <c r="BB71" i="35"/>
  <c r="BC71" i="35" s="1"/>
  <c r="BD71" i="35" s="1"/>
  <c r="AA67" i="35"/>
  <c r="AB67" i="35" s="1"/>
  <c r="BB67" i="35"/>
  <c r="BC67" i="35" s="1"/>
  <c r="BD67" i="35" s="1"/>
  <c r="AA63" i="35"/>
  <c r="AB63" i="35" s="1"/>
  <c r="BB63" i="35"/>
  <c r="BC63" i="35" s="1"/>
  <c r="BD63" i="35" s="1"/>
  <c r="AA59" i="35"/>
  <c r="AB59" i="35" s="1"/>
  <c r="BB59" i="35"/>
  <c r="BC59" i="35" s="1"/>
  <c r="BD59" i="35" s="1"/>
  <c r="AA55" i="35"/>
  <c r="AB55" i="35" s="1"/>
  <c r="BB55" i="35"/>
  <c r="AA51" i="35"/>
  <c r="AB51" i="35" s="1"/>
  <c r="BB51" i="35"/>
  <c r="BC51" i="35" s="1"/>
  <c r="BD51" i="35" s="1"/>
  <c r="AA47" i="35"/>
  <c r="AB47" i="35" s="1"/>
  <c r="BB47" i="35"/>
  <c r="BC47" i="35" s="1"/>
  <c r="BD47" i="35" s="1"/>
  <c r="AA43" i="35"/>
  <c r="AB43" i="35" s="1"/>
  <c r="BB43" i="35"/>
  <c r="BC43" i="35" s="1"/>
  <c r="BD43" i="35" s="1"/>
  <c r="AA39" i="35"/>
  <c r="AB39" i="35" s="1"/>
  <c r="BB39" i="35"/>
  <c r="BC39" i="35" s="1"/>
  <c r="BD39" i="35" s="1"/>
  <c r="AA35" i="35"/>
  <c r="AB35" i="35" s="1"/>
  <c r="BB35" i="35"/>
  <c r="BC35" i="35" s="1"/>
  <c r="BD35" i="35" s="1"/>
  <c r="AA31" i="35"/>
  <c r="AB31" i="35" s="1"/>
  <c r="BB31" i="35"/>
  <c r="BC31" i="35" s="1"/>
  <c r="BD31" i="35" s="1"/>
  <c r="AA27" i="35"/>
  <c r="AB27" i="35" s="1"/>
  <c r="BB27" i="35"/>
  <c r="BC27" i="35" s="1"/>
  <c r="BD27" i="35" s="1"/>
  <c r="AA23" i="35"/>
  <c r="AB23" i="35" s="1"/>
  <c r="BB23" i="35"/>
  <c r="BC23" i="35" s="1"/>
  <c r="BD23" i="35" s="1"/>
  <c r="AA19" i="35"/>
  <c r="AB19" i="35" s="1"/>
  <c r="BB19" i="35"/>
  <c r="BC19" i="35" s="1"/>
  <c r="BD19" i="35" s="1"/>
  <c r="AA15" i="35"/>
  <c r="AB15" i="35" s="1"/>
  <c r="BB15" i="35"/>
  <c r="BC15" i="35" s="1"/>
  <c r="BD15" i="35" s="1"/>
  <c r="AA11" i="35"/>
  <c r="AB11" i="35" s="1"/>
  <c r="BB11" i="35"/>
  <c r="BC11" i="35" s="1"/>
  <c r="BD11" i="35" s="1"/>
  <c r="BC282" i="35"/>
  <c r="BD282" i="35" s="1"/>
  <c r="BB200" i="35"/>
  <c r="BB199" i="35"/>
  <c r="BC199" i="35" s="1"/>
  <c r="BD199" i="35" s="1"/>
  <c r="BB300" i="35"/>
  <c r="BB299" i="35"/>
  <c r="BC299" i="35" s="1"/>
  <c r="BD299" i="35" s="1"/>
  <c r="BB292" i="35"/>
  <c r="BC292" i="35" s="1"/>
  <c r="BD292" i="35" s="1"/>
  <c r="BB291" i="35"/>
  <c r="BC291" i="35" s="1"/>
  <c r="BD291" i="35" s="1"/>
  <c r="BB284" i="35"/>
  <c r="BC284" i="35" s="1"/>
  <c r="BD284" i="35" s="1"/>
  <c r="BB283" i="35"/>
  <c r="BC283" i="35" s="1"/>
  <c r="BD283" i="35" s="1"/>
  <c r="BB276" i="35"/>
  <c r="BC276" i="35" s="1"/>
  <c r="BD276" i="35" s="1"/>
  <c r="BB275" i="35"/>
  <c r="BC275" i="35" s="1"/>
  <c r="BD275" i="35" s="1"/>
  <c r="BB240" i="35"/>
  <c r="BC240" i="35" s="1"/>
  <c r="BD240" i="35" s="1"/>
  <c r="BB239" i="35"/>
  <c r="BC239" i="35" s="1"/>
  <c r="BD239" i="35" s="1"/>
  <c r="BB232" i="35"/>
  <c r="BC232" i="35" s="1"/>
  <c r="BD232" i="35" s="1"/>
  <c r="BB231" i="35"/>
  <c r="BC231" i="35" s="1"/>
  <c r="BD231" i="35" s="1"/>
  <c r="BB224" i="35"/>
  <c r="BC224" i="35" s="1"/>
  <c r="BD224" i="35" s="1"/>
  <c r="BB223" i="35"/>
  <c r="BC223" i="35" s="1"/>
  <c r="BD223" i="35" s="1"/>
  <c r="BB204" i="35"/>
  <c r="BC204" i="35" s="1"/>
  <c r="BD204" i="35" s="1"/>
  <c r="BC200" i="35"/>
  <c r="BD200" i="35" s="1"/>
  <c r="BC300" i="35"/>
  <c r="BD300" i="35" s="1"/>
  <c r="BB268" i="35"/>
  <c r="BC268" i="35" s="1"/>
  <c r="BD268" i="35" s="1"/>
  <c r="BB267" i="35"/>
  <c r="BC267" i="35" s="1"/>
  <c r="BD267" i="35" s="1"/>
  <c r="BB208" i="35"/>
  <c r="BC208" i="35" s="1"/>
  <c r="BD208" i="35" s="1"/>
  <c r="BB203" i="35"/>
  <c r="BC203" i="35" s="1"/>
  <c r="BD203" i="35" s="1"/>
  <c r="BC192" i="35"/>
  <c r="BD192" i="35" s="1"/>
  <c r="BC55" i="35"/>
  <c r="BD55" i="35" s="1"/>
  <c r="BC169" i="35"/>
  <c r="BD169" i="35" s="1"/>
  <c r="BC185" i="35"/>
  <c r="BD185" i="35" s="1"/>
  <c r="L10" i="3"/>
  <c r="O10" i="3" s="1"/>
  <c r="D10" i="3"/>
  <c r="H10" i="3"/>
  <c r="J10" i="3"/>
  <c r="AX166" i="35"/>
  <c r="AY166" i="35" s="1"/>
  <c r="AX159" i="35"/>
  <c r="AY159" i="35" s="1"/>
  <c r="AX156" i="35"/>
  <c r="AY156" i="35" s="1"/>
  <c r="AX124" i="35"/>
  <c r="AY124" i="35" s="1"/>
  <c r="AX178" i="35"/>
  <c r="AY178" i="35" s="1"/>
  <c r="AX120" i="35"/>
  <c r="AY120" i="35" s="1"/>
  <c r="AX177" i="35"/>
  <c r="AY177" i="35" s="1"/>
  <c r="AX174" i="35"/>
  <c r="AY174" i="35" s="1"/>
  <c r="AX161" i="35"/>
  <c r="AY161" i="35" s="1"/>
  <c r="AX158" i="35"/>
  <c r="AY158" i="35" s="1"/>
  <c r="AX145" i="35"/>
  <c r="AY145" i="35" s="1"/>
  <c r="AX142" i="35"/>
  <c r="AY142" i="35" s="1"/>
  <c r="AX129" i="35"/>
  <c r="AY129" i="35" s="1"/>
  <c r="AX126" i="35"/>
  <c r="AY126" i="35" s="1"/>
  <c r="AX113" i="35"/>
  <c r="AY113" i="35" s="1"/>
  <c r="AS154" i="35"/>
  <c r="AT154" i="35" s="1"/>
  <c r="AS169" i="35"/>
  <c r="AT169" i="35" s="1"/>
  <c r="AS166" i="35"/>
  <c r="AT166" i="35" s="1"/>
  <c r="AS153" i="35"/>
  <c r="AT153" i="35" s="1"/>
  <c r="AS150" i="35"/>
  <c r="AT150" i="35" s="1"/>
  <c r="AS137" i="35"/>
  <c r="AT137" i="35" s="1"/>
  <c r="AS121" i="35"/>
  <c r="AT121" i="35" s="1"/>
  <c r="AS146" i="35"/>
  <c r="AT146" i="35" s="1"/>
  <c r="AS178" i="35"/>
  <c r="AT178" i="35" s="1"/>
  <c r="AS161" i="35"/>
  <c r="AT161" i="35" s="1"/>
  <c r="AS158" i="35"/>
  <c r="AT158" i="35" s="1"/>
  <c r="AS145" i="35"/>
  <c r="AT145" i="35" s="1"/>
  <c r="AS142" i="35"/>
  <c r="AT142" i="35" s="1"/>
  <c r="AS129" i="35"/>
  <c r="AT129" i="35" s="1"/>
  <c r="AS113" i="35"/>
  <c r="AT113" i="35" s="1"/>
  <c r="AA301" i="35"/>
  <c r="AB301" i="35" s="1"/>
  <c r="AA297" i="35"/>
  <c r="AB297" i="35" s="1"/>
  <c r="AA293" i="35"/>
  <c r="AB293" i="35" s="1"/>
  <c r="AA289" i="35"/>
  <c r="AB289" i="35" s="1"/>
  <c r="AA285" i="35"/>
  <c r="AB285" i="35" s="1"/>
  <c r="AA281" i="35"/>
  <c r="AB281" i="35" s="1"/>
  <c r="AA277" i="35"/>
  <c r="AB277" i="35" s="1"/>
  <c r="AA273" i="35"/>
  <c r="AB273" i="35" s="1"/>
  <c r="AA269" i="35"/>
  <c r="AB269" i="35" s="1"/>
  <c r="AA265" i="35"/>
  <c r="AB265" i="35" s="1"/>
  <c r="AA261" i="35"/>
  <c r="AB261" i="35" s="1"/>
  <c r="AA257" i="35"/>
  <c r="AB257" i="35" s="1"/>
  <c r="AA253" i="35"/>
  <c r="AB253" i="35" s="1"/>
  <c r="AA249" i="35"/>
  <c r="AB249" i="35" s="1"/>
  <c r="AA245" i="35"/>
  <c r="AB245" i="35" s="1"/>
  <c r="AA241" i="35"/>
  <c r="AB241" i="35" s="1"/>
  <c r="AA237" i="35"/>
  <c r="AB237" i="35" s="1"/>
  <c r="AA233" i="35"/>
  <c r="AB233" i="35" s="1"/>
  <c r="AA229" i="35"/>
  <c r="AB229" i="35" s="1"/>
  <c r="AA225" i="35"/>
  <c r="AB225" i="35" s="1"/>
  <c r="AA221" i="35"/>
  <c r="AB221" i="35" s="1"/>
  <c r="AA217" i="35"/>
  <c r="AB217" i="35" s="1"/>
  <c r="AA213" i="35"/>
  <c r="AB213" i="35" s="1"/>
  <c r="AA209" i="35"/>
  <c r="AB209" i="35" s="1"/>
  <c r="AA205" i="35"/>
  <c r="AB205" i="35" s="1"/>
  <c r="AA201" i="35"/>
  <c r="AB201" i="35" s="1"/>
  <c r="AA197" i="35"/>
  <c r="AB197" i="35" s="1"/>
  <c r="AA193" i="35"/>
  <c r="AB193" i="35" s="1"/>
  <c r="AA189" i="35"/>
  <c r="AB189" i="35" s="1"/>
  <c r="AA185" i="35"/>
  <c r="AB185" i="35" s="1"/>
  <c r="AA181" i="35"/>
  <c r="AB181" i="35" s="1"/>
  <c r="AA177" i="35"/>
  <c r="AB177" i="35" s="1"/>
  <c r="AA173" i="35"/>
  <c r="AB173" i="35" s="1"/>
  <c r="AA169" i="35"/>
  <c r="AB169" i="35" s="1"/>
  <c r="AA165" i="35"/>
  <c r="AB165" i="35" s="1"/>
  <c r="AA161" i="35"/>
  <c r="AB161" i="35" s="1"/>
  <c r="AA157" i="35"/>
  <c r="AB157" i="35" s="1"/>
  <c r="AA153" i="35"/>
  <c r="AB153" i="35" s="1"/>
  <c r="AA149" i="35"/>
  <c r="AB149" i="35" s="1"/>
  <c r="AA145" i="35"/>
  <c r="AB145" i="35" s="1"/>
  <c r="AA141" i="35"/>
  <c r="AB141" i="35" s="1"/>
  <c r="AA137" i="35"/>
  <c r="AB137" i="35" s="1"/>
  <c r="AA133" i="35"/>
  <c r="AB133" i="35" s="1"/>
  <c r="AA129" i="35"/>
  <c r="AB129" i="35" s="1"/>
  <c r="AA125" i="35"/>
  <c r="AB125" i="35" s="1"/>
  <c r="AA121" i="35"/>
  <c r="AB121" i="35" s="1"/>
  <c r="AA117" i="35"/>
  <c r="AB117" i="35" s="1"/>
  <c r="AA113" i="35"/>
  <c r="AB113" i="35" s="1"/>
  <c r="AA109" i="35"/>
  <c r="AB109" i="35" s="1"/>
  <c r="AA105" i="35"/>
  <c r="AB105" i="35" s="1"/>
  <c r="AA101" i="35"/>
  <c r="AB101" i="35" s="1"/>
  <c r="AA97" i="35"/>
  <c r="AB97" i="35" s="1"/>
  <c r="AA93" i="35"/>
  <c r="AB93" i="35" s="1"/>
  <c r="AA89" i="35"/>
  <c r="AB89" i="35" s="1"/>
  <c r="AA85" i="35"/>
  <c r="AB85" i="35" s="1"/>
  <c r="AA81" i="35"/>
  <c r="AB81" i="35" s="1"/>
  <c r="AA77" i="35"/>
  <c r="AB77" i="35" s="1"/>
  <c r="AA73" i="35"/>
  <c r="AB73" i="35" s="1"/>
  <c r="AA69" i="35"/>
  <c r="AB69" i="35" s="1"/>
  <c r="AA65" i="35"/>
  <c r="AB65" i="35" s="1"/>
  <c r="AA61" i="35"/>
  <c r="AB61" i="35" s="1"/>
  <c r="AA57" i="35"/>
  <c r="AB57" i="35" s="1"/>
  <c r="AA53" i="35"/>
  <c r="AB53" i="35" s="1"/>
  <c r="AA49" i="35"/>
  <c r="AB49" i="35" s="1"/>
  <c r="AA45" i="35"/>
  <c r="AB45" i="35" s="1"/>
  <c r="AA41" i="35"/>
  <c r="AB41" i="35" s="1"/>
  <c r="AA37" i="35"/>
  <c r="AB37" i="35" s="1"/>
  <c r="AA33" i="35"/>
  <c r="AB33" i="35" s="1"/>
  <c r="AA29" i="35"/>
  <c r="AB29" i="35" s="1"/>
  <c r="AA25" i="35"/>
  <c r="AB25" i="35" s="1"/>
  <c r="AA21" i="35"/>
  <c r="AB21" i="35" s="1"/>
  <c r="AA17" i="35"/>
  <c r="AB17" i="35" s="1"/>
  <c r="AA13" i="35"/>
  <c r="AB13" i="35" s="1"/>
  <c r="AA302" i="35"/>
  <c r="AB302" i="35" s="1"/>
  <c r="AA298" i="35"/>
  <c r="AB298" i="35" s="1"/>
  <c r="AA294" i="35"/>
  <c r="AB294" i="35" s="1"/>
  <c r="AA290" i="35"/>
  <c r="AB290" i="35" s="1"/>
  <c r="AA286" i="35"/>
  <c r="AB286" i="35" s="1"/>
  <c r="AA282" i="35"/>
  <c r="AB282" i="35" s="1"/>
  <c r="AA278" i="35"/>
  <c r="AB278" i="35" s="1"/>
  <c r="AA274" i="35"/>
  <c r="AB274" i="35" s="1"/>
  <c r="AA270" i="35"/>
  <c r="AB270" i="35" s="1"/>
  <c r="AA266" i="35"/>
  <c r="AB266" i="35" s="1"/>
  <c r="AA262" i="35"/>
  <c r="AB262" i="35" s="1"/>
  <c r="AA258" i="35"/>
  <c r="AB258" i="35" s="1"/>
  <c r="AA254" i="35"/>
  <c r="AB254" i="35" s="1"/>
  <c r="AA250" i="35"/>
  <c r="AB250" i="35" s="1"/>
  <c r="AA246" i="35"/>
  <c r="AB246" i="35" s="1"/>
  <c r="AA242" i="35"/>
  <c r="AB242" i="35" s="1"/>
  <c r="AA238" i="35"/>
  <c r="AB238" i="35" s="1"/>
  <c r="AA234" i="35"/>
  <c r="AB234" i="35" s="1"/>
  <c r="AA230" i="35"/>
  <c r="AB230" i="35" s="1"/>
  <c r="AA226" i="35"/>
  <c r="AB226" i="35" s="1"/>
  <c r="AA222" i="35"/>
  <c r="AB222" i="35" s="1"/>
  <c r="AA218" i="35"/>
  <c r="AB218" i="35" s="1"/>
  <c r="AA214" i="35"/>
  <c r="AB214" i="35" s="1"/>
  <c r="AA210" i="35"/>
  <c r="AB210" i="35" s="1"/>
  <c r="AA206" i="35"/>
  <c r="AB206" i="35" s="1"/>
  <c r="AA202" i="35"/>
  <c r="AB202" i="35" s="1"/>
  <c r="AA198" i="35"/>
  <c r="AB198" i="35" s="1"/>
  <c r="AA194" i="35"/>
  <c r="AB194" i="35" s="1"/>
  <c r="AA190" i="35"/>
  <c r="AB190" i="35" s="1"/>
  <c r="AA186" i="35"/>
  <c r="AB186" i="35" s="1"/>
  <c r="AA182" i="35"/>
  <c r="AB182" i="35" s="1"/>
  <c r="AA178" i="35"/>
  <c r="AB178" i="35" s="1"/>
  <c r="AA174" i="35"/>
  <c r="AB174" i="35" s="1"/>
  <c r="AA170" i="35"/>
  <c r="AB170" i="35" s="1"/>
  <c r="AA166" i="35"/>
  <c r="AB166" i="35" s="1"/>
  <c r="AA162" i="35"/>
  <c r="AB162" i="35" s="1"/>
  <c r="AA158" i="35"/>
  <c r="AB158" i="35" s="1"/>
  <c r="AA154" i="35"/>
  <c r="AB154" i="35" s="1"/>
  <c r="AA150" i="35"/>
  <c r="AB150" i="35" s="1"/>
  <c r="AA146" i="35"/>
  <c r="AB146" i="35" s="1"/>
  <c r="AA142" i="35"/>
  <c r="AB142" i="35" s="1"/>
  <c r="AA138" i="35"/>
  <c r="AB138" i="35" s="1"/>
  <c r="AA134" i="35"/>
  <c r="AB134" i="35" s="1"/>
  <c r="AA130" i="35"/>
  <c r="AB130" i="35" s="1"/>
  <c r="AA126" i="35"/>
  <c r="AB126" i="35" s="1"/>
  <c r="AA122" i="35"/>
  <c r="AB122" i="35" s="1"/>
  <c r="AA118" i="35"/>
  <c r="AB118" i="35" s="1"/>
  <c r="AA114" i="35"/>
  <c r="AB114" i="35" s="1"/>
  <c r="AA110" i="35"/>
  <c r="AB110" i="35" s="1"/>
  <c r="AA106" i="35"/>
  <c r="AB106" i="35" s="1"/>
  <c r="AA102" i="35"/>
  <c r="AB102" i="35" s="1"/>
  <c r="AA98" i="35"/>
  <c r="AB98" i="35" s="1"/>
  <c r="AA94" i="35"/>
  <c r="AB94" i="35" s="1"/>
  <c r="AA90" i="35"/>
  <c r="AB90" i="35" s="1"/>
  <c r="AA86" i="35"/>
  <c r="AB86" i="35" s="1"/>
  <c r="AA82" i="35"/>
  <c r="AB82" i="35" s="1"/>
  <c r="AA78" i="35"/>
  <c r="AB78" i="35" s="1"/>
  <c r="AA74" i="35"/>
  <c r="AB74" i="35" s="1"/>
  <c r="AA70" i="35"/>
  <c r="AB70" i="35" s="1"/>
  <c r="AA66" i="35"/>
  <c r="AB66" i="35" s="1"/>
  <c r="AA62" i="35"/>
  <c r="AB62" i="35" s="1"/>
  <c r="AA58" i="35"/>
  <c r="AB58" i="35" s="1"/>
  <c r="AA54" i="35"/>
  <c r="AB54" i="35" s="1"/>
  <c r="AA50" i="35"/>
  <c r="AB50" i="35" s="1"/>
  <c r="AA46" i="35"/>
  <c r="AB46" i="35" s="1"/>
  <c r="AA42" i="35"/>
  <c r="AB42" i="35" s="1"/>
  <c r="AA38" i="35"/>
  <c r="AB38" i="35" s="1"/>
  <c r="AA34" i="35"/>
  <c r="AB34" i="35" s="1"/>
  <c r="AA30" i="35"/>
  <c r="AB30" i="35" s="1"/>
  <c r="AA26" i="35"/>
  <c r="AB26" i="35" s="1"/>
  <c r="AA22" i="35"/>
  <c r="AB22" i="35" s="1"/>
  <c r="AA18" i="35"/>
  <c r="AB18" i="35" s="1"/>
  <c r="AA14" i="35"/>
  <c r="AB14" i="35" s="1"/>
  <c r="BJ53" i="35" l="1"/>
  <c r="BK53" i="35" s="1"/>
  <c r="BL53" i="35" s="1"/>
  <c r="AI53" i="35"/>
  <c r="AJ53" i="35" s="1"/>
  <c r="BJ133" i="35"/>
  <c r="BK133" i="35" s="1"/>
  <c r="BL133" i="35" s="1"/>
  <c r="AI133" i="35"/>
  <c r="AJ133" i="35" s="1"/>
  <c r="BJ229" i="35"/>
  <c r="BK229" i="35" s="1"/>
  <c r="BL229" i="35" s="1"/>
  <c r="AI229" i="35"/>
  <c r="AJ229" i="35" s="1"/>
  <c r="BJ22" i="35"/>
  <c r="BK22" i="35" s="1"/>
  <c r="BL22" i="35" s="1"/>
  <c r="AI22" i="35"/>
  <c r="AJ22" i="35" s="1"/>
  <c r="BJ38" i="35"/>
  <c r="BK38" i="35" s="1"/>
  <c r="BL38" i="35" s="1"/>
  <c r="AI38" i="35"/>
  <c r="AJ38" i="35" s="1"/>
  <c r="BJ54" i="35"/>
  <c r="BK54" i="35" s="1"/>
  <c r="BL54" i="35" s="1"/>
  <c r="AI54" i="35"/>
  <c r="AJ54" i="35" s="1"/>
  <c r="BJ70" i="35"/>
  <c r="BK70" i="35" s="1"/>
  <c r="BL70" i="35" s="1"/>
  <c r="AI70" i="35"/>
  <c r="AJ70" i="35" s="1"/>
  <c r="BJ86" i="35"/>
  <c r="BK86" i="35" s="1"/>
  <c r="BL86" i="35" s="1"/>
  <c r="AI86" i="35"/>
  <c r="AJ86" i="35" s="1"/>
  <c r="BJ102" i="35"/>
  <c r="BK102" i="35" s="1"/>
  <c r="BL102" i="35" s="1"/>
  <c r="AI102" i="35"/>
  <c r="AJ102" i="35" s="1"/>
  <c r="BJ118" i="35"/>
  <c r="BK118" i="35" s="1"/>
  <c r="BL118" i="35" s="1"/>
  <c r="AI118" i="35"/>
  <c r="AJ118" i="35" s="1"/>
  <c r="BJ134" i="35"/>
  <c r="BK134" i="35" s="1"/>
  <c r="BL134" i="35" s="1"/>
  <c r="AI134" i="35"/>
  <c r="AJ134" i="35" s="1"/>
  <c r="BJ150" i="35"/>
  <c r="BK150" i="35" s="1"/>
  <c r="BL150" i="35" s="1"/>
  <c r="AI150" i="35"/>
  <c r="AJ150" i="35" s="1"/>
  <c r="BJ166" i="35"/>
  <c r="BK166" i="35" s="1"/>
  <c r="BL166" i="35" s="1"/>
  <c r="AI166" i="35"/>
  <c r="AJ166" i="35" s="1"/>
  <c r="BJ182" i="35"/>
  <c r="BK182" i="35" s="1"/>
  <c r="BL182" i="35" s="1"/>
  <c r="AI182" i="35"/>
  <c r="AJ182" i="35" s="1"/>
  <c r="BJ198" i="35"/>
  <c r="BK198" i="35" s="1"/>
  <c r="BL198" i="35" s="1"/>
  <c r="AI198" i="35"/>
  <c r="AJ198" i="35" s="1"/>
  <c r="BJ214" i="35"/>
  <c r="BK214" i="35" s="1"/>
  <c r="BL214" i="35" s="1"/>
  <c r="AI214" i="35"/>
  <c r="AJ214" i="35" s="1"/>
  <c r="BJ230" i="35"/>
  <c r="BK230" i="35" s="1"/>
  <c r="BL230" i="35" s="1"/>
  <c r="AI230" i="35"/>
  <c r="AJ230" i="35" s="1"/>
  <c r="BJ246" i="35"/>
  <c r="BK246" i="35" s="1"/>
  <c r="BL246" i="35" s="1"/>
  <c r="AI246" i="35"/>
  <c r="AJ246" i="35" s="1"/>
  <c r="BJ262" i="35"/>
  <c r="BK262" i="35" s="1"/>
  <c r="BL262" i="35" s="1"/>
  <c r="AI262" i="35"/>
  <c r="AJ262" i="35" s="1"/>
  <c r="BJ278" i="35"/>
  <c r="BK278" i="35" s="1"/>
  <c r="BL278" i="35" s="1"/>
  <c r="AI278" i="35"/>
  <c r="AJ278" i="35" s="1"/>
  <c r="BJ294" i="35"/>
  <c r="BK294" i="35" s="1"/>
  <c r="BL294" i="35" s="1"/>
  <c r="AI294" i="35"/>
  <c r="AJ294" i="35" s="1"/>
  <c r="BJ181" i="35"/>
  <c r="BK181" i="35" s="1"/>
  <c r="BL181" i="35" s="1"/>
  <c r="AI181" i="35"/>
  <c r="AJ181" i="35" s="1"/>
  <c r="BJ25" i="35"/>
  <c r="BK25" i="35" s="1"/>
  <c r="BL25" i="35" s="1"/>
  <c r="AI25" i="35"/>
  <c r="AJ25" i="35" s="1"/>
  <c r="BJ41" i="35"/>
  <c r="BK41" i="35" s="1"/>
  <c r="BL41" i="35" s="1"/>
  <c r="AI41" i="35"/>
  <c r="AJ41" i="35" s="1"/>
  <c r="BJ57" i="35"/>
  <c r="BK57" i="35" s="1"/>
  <c r="BL57" i="35" s="1"/>
  <c r="AI57" i="35"/>
  <c r="AJ57" i="35" s="1"/>
  <c r="BJ73" i="35"/>
  <c r="BK73" i="35" s="1"/>
  <c r="BL73" i="35" s="1"/>
  <c r="AI73" i="35"/>
  <c r="AJ73" i="35" s="1"/>
  <c r="BJ89" i="35"/>
  <c r="BK89" i="35" s="1"/>
  <c r="BL89" i="35" s="1"/>
  <c r="AI89" i="35"/>
  <c r="AJ89" i="35" s="1"/>
  <c r="BJ105" i="35"/>
  <c r="BK105" i="35" s="1"/>
  <c r="BL105" i="35" s="1"/>
  <c r="AI105" i="35"/>
  <c r="AJ105" i="35" s="1"/>
  <c r="BJ121" i="35"/>
  <c r="BK121" i="35" s="1"/>
  <c r="BL121" i="35" s="1"/>
  <c r="AI121" i="35"/>
  <c r="AJ121" i="35" s="1"/>
  <c r="BJ137" i="35"/>
  <c r="BK137" i="35" s="1"/>
  <c r="BL137" i="35" s="1"/>
  <c r="AI137" i="35"/>
  <c r="AJ137" i="35" s="1"/>
  <c r="BJ153" i="35"/>
  <c r="BK153" i="35" s="1"/>
  <c r="BL153" i="35" s="1"/>
  <c r="AI153" i="35"/>
  <c r="AJ153" i="35" s="1"/>
  <c r="BJ169" i="35"/>
  <c r="BK169" i="35" s="1"/>
  <c r="BL169" i="35" s="1"/>
  <c r="AI169" i="35"/>
  <c r="AJ169" i="35" s="1"/>
  <c r="BJ185" i="35"/>
  <c r="BK185" i="35" s="1"/>
  <c r="BL185" i="35" s="1"/>
  <c r="AI185" i="35"/>
  <c r="AJ185" i="35" s="1"/>
  <c r="BJ201" i="35"/>
  <c r="BK201" i="35" s="1"/>
  <c r="BL201" i="35" s="1"/>
  <c r="AI201" i="35"/>
  <c r="AJ201" i="35" s="1"/>
  <c r="BJ217" i="35"/>
  <c r="BK217" i="35" s="1"/>
  <c r="BL217" i="35" s="1"/>
  <c r="AI217" i="35"/>
  <c r="AJ217" i="35" s="1"/>
  <c r="BJ233" i="35"/>
  <c r="BK233" i="35" s="1"/>
  <c r="BL233" i="35" s="1"/>
  <c r="AI233" i="35"/>
  <c r="AJ233" i="35" s="1"/>
  <c r="BJ249" i="35"/>
  <c r="BK249" i="35" s="1"/>
  <c r="BL249" i="35" s="1"/>
  <c r="AI249" i="35"/>
  <c r="AJ249" i="35" s="1"/>
  <c r="BJ265" i="35"/>
  <c r="BK265" i="35" s="1"/>
  <c r="BL265" i="35" s="1"/>
  <c r="AI265" i="35"/>
  <c r="AJ265" i="35" s="1"/>
  <c r="BJ281" i="35"/>
  <c r="BK281" i="35" s="1"/>
  <c r="BL281" i="35" s="1"/>
  <c r="AI281" i="35"/>
  <c r="AJ281" i="35" s="1"/>
  <c r="BJ297" i="35"/>
  <c r="BK297" i="35" s="1"/>
  <c r="BL297" i="35" s="1"/>
  <c r="AI297" i="35"/>
  <c r="AJ297" i="35" s="1"/>
  <c r="BJ213" i="35"/>
  <c r="BK213" i="35" s="1"/>
  <c r="BL213" i="35" s="1"/>
  <c r="AI213" i="35"/>
  <c r="AJ213" i="35" s="1"/>
  <c r="BJ26" i="35"/>
  <c r="BK26" i="35" s="1"/>
  <c r="BL26" i="35" s="1"/>
  <c r="AI26" i="35"/>
  <c r="AJ26" i="35" s="1"/>
  <c r="BJ42" i="35"/>
  <c r="BK42" i="35" s="1"/>
  <c r="BL42" i="35" s="1"/>
  <c r="AI42" i="35"/>
  <c r="AJ42" i="35" s="1"/>
  <c r="BJ58" i="35"/>
  <c r="BK58" i="35" s="1"/>
  <c r="BL58" i="35" s="1"/>
  <c r="AI58" i="35"/>
  <c r="AJ58" i="35" s="1"/>
  <c r="BJ74" i="35"/>
  <c r="BK74" i="35" s="1"/>
  <c r="BL74" i="35" s="1"/>
  <c r="AI74" i="35"/>
  <c r="AJ74" i="35" s="1"/>
  <c r="BJ90" i="35"/>
  <c r="BK90" i="35" s="1"/>
  <c r="BL90" i="35" s="1"/>
  <c r="AI90" i="35"/>
  <c r="AJ90" i="35" s="1"/>
  <c r="BJ106" i="35"/>
  <c r="BK106" i="35" s="1"/>
  <c r="BL106" i="35" s="1"/>
  <c r="AI106" i="35"/>
  <c r="AJ106" i="35" s="1"/>
  <c r="BJ122" i="35"/>
  <c r="BK122" i="35" s="1"/>
  <c r="BL122" i="35" s="1"/>
  <c r="AI122" i="35"/>
  <c r="AJ122" i="35" s="1"/>
  <c r="BJ138" i="35"/>
  <c r="BK138" i="35" s="1"/>
  <c r="BL138" i="35" s="1"/>
  <c r="AI138" i="35"/>
  <c r="AJ138" i="35" s="1"/>
  <c r="BJ154" i="35"/>
  <c r="BK154" i="35" s="1"/>
  <c r="BL154" i="35" s="1"/>
  <c r="AI154" i="35"/>
  <c r="AJ154" i="35" s="1"/>
  <c r="BJ170" i="35"/>
  <c r="BK170" i="35" s="1"/>
  <c r="BL170" i="35" s="1"/>
  <c r="AI170" i="35"/>
  <c r="AJ170" i="35" s="1"/>
  <c r="BJ186" i="35"/>
  <c r="BK186" i="35" s="1"/>
  <c r="BL186" i="35" s="1"/>
  <c r="AI186" i="35"/>
  <c r="AJ186" i="35" s="1"/>
  <c r="BJ202" i="35"/>
  <c r="BK202" i="35" s="1"/>
  <c r="BL202" i="35" s="1"/>
  <c r="AI202" i="35"/>
  <c r="AJ202" i="35" s="1"/>
  <c r="BJ218" i="35"/>
  <c r="BK218" i="35" s="1"/>
  <c r="BL218" i="35" s="1"/>
  <c r="AI218" i="35"/>
  <c r="AJ218" i="35" s="1"/>
  <c r="BJ234" i="35"/>
  <c r="BK234" i="35" s="1"/>
  <c r="BL234" i="35" s="1"/>
  <c r="AI234" i="35"/>
  <c r="AJ234" i="35" s="1"/>
  <c r="BJ250" i="35"/>
  <c r="BK250" i="35" s="1"/>
  <c r="BL250" i="35" s="1"/>
  <c r="AI250" i="35"/>
  <c r="AJ250" i="35" s="1"/>
  <c r="BJ266" i="35"/>
  <c r="BK266" i="35" s="1"/>
  <c r="BL266" i="35" s="1"/>
  <c r="AI266" i="35"/>
  <c r="AJ266" i="35" s="1"/>
  <c r="BJ282" i="35"/>
  <c r="BK282" i="35" s="1"/>
  <c r="BL282" i="35" s="1"/>
  <c r="AI282" i="35"/>
  <c r="AJ282" i="35" s="1"/>
  <c r="BJ298" i="35"/>
  <c r="BK298" i="35" s="1"/>
  <c r="BL298" i="35" s="1"/>
  <c r="AI298" i="35"/>
  <c r="AJ298" i="35" s="1"/>
  <c r="BJ37" i="35"/>
  <c r="BK37" i="35" s="1"/>
  <c r="BL37" i="35" s="1"/>
  <c r="AI37" i="35"/>
  <c r="AJ37" i="35" s="1"/>
  <c r="BJ101" i="35"/>
  <c r="BK101" i="35" s="1"/>
  <c r="BL101" i="35" s="1"/>
  <c r="AI101" i="35"/>
  <c r="AJ101" i="35" s="1"/>
  <c r="BJ165" i="35"/>
  <c r="BK165" i="35" s="1"/>
  <c r="BL165" i="35" s="1"/>
  <c r="AI165" i="35"/>
  <c r="AJ165" i="35" s="1"/>
  <c r="BJ277" i="35"/>
  <c r="BK277" i="35" s="1"/>
  <c r="BL277" i="35" s="1"/>
  <c r="AI277" i="35"/>
  <c r="AJ277" i="35" s="1"/>
  <c r="BJ13" i="35"/>
  <c r="BK13" i="35" s="1"/>
  <c r="BL13" i="35" s="1"/>
  <c r="AI13" i="35"/>
  <c r="AJ13" i="35" s="1"/>
  <c r="BJ29" i="35"/>
  <c r="BK29" i="35" s="1"/>
  <c r="BL29" i="35" s="1"/>
  <c r="AI29" i="35"/>
  <c r="AJ29" i="35" s="1"/>
  <c r="BJ45" i="35"/>
  <c r="BK45" i="35" s="1"/>
  <c r="BL45" i="35" s="1"/>
  <c r="AI45" i="35"/>
  <c r="AJ45" i="35" s="1"/>
  <c r="BJ61" i="35"/>
  <c r="BK61" i="35" s="1"/>
  <c r="BL61" i="35" s="1"/>
  <c r="AI61" i="35"/>
  <c r="AJ61" i="35" s="1"/>
  <c r="BJ77" i="35"/>
  <c r="BK77" i="35" s="1"/>
  <c r="BL77" i="35" s="1"/>
  <c r="AI77" i="35"/>
  <c r="AJ77" i="35" s="1"/>
  <c r="BJ93" i="35"/>
  <c r="BK93" i="35" s="1"/>
  <c r="BL93" i="35" s="1"/>
  <c r="AI93" i="35"/>
  <c r="AJ93" i="35" s="1"/>
  <c r="BJ109" i="35"/>
  <c r="BK109" i="35" s="1"/>
  <c r="BL109" i="35" s="1"/>
  <c r="AI109" i="35"/>
  <c r="AJ109" i="35" s="1"/>
  <c r="BJ125" i="35"/>
  <c r="BK125" i="35" s="1"/>
  <c r="BL125" i="35" s="1"/>
  <c r="AI125" i="35"/>
  <c r="AJ125" i="35" s="1"/>
  <c r="BJ141" i="35"/>
  <c r="BK141" i="35" s="1"/>
  <c r="BL141" i="35" s="1"/>
  <c r="AI141" i="35"/>
  <c r="AJ141" i="35" s="1"/>
  <c r="BJ157" i="35"/>
  <c r="BK157" i="35" s="1"/>
  <c r="BL157" i="35" s="1"/>
  <c r="AI157" i="35"/>
  <c r="AJ157" i="35" s="1"/>
  <c r="BJ173" i="35"/>
  <c r="BK173" i="35" s="1"/>
  <c r="BL173" i="35" s="1"/>
  <c r="AI173" i="35"/>
  <c r="AJ173" i="35" s="1"/>
  <c r="BJ189" i="35"/>
  <c r="BK189" i="35" s="1"/>
  <c r="BL189" i="35" s="1"/>
  <c r="AI189" i="35"/>
  <c r="AJ189" i="35" s="1"/>
  <c r="BJ205" i="35"/>
  <c r="BK205" i="35" s="1"/>
  <c r="BL205" i="35" s="1"/>
  <c r="AI205" i="35"/>
  <c r="AJ205" i="35" s="1"/>
  <c r="BJ221" i="35"/>
  <c r="BK221" i="35" s="1"/>
  <c r="BL221" i="35" s="1"/>
  <c r="AI221" i="35"/>
  <c r="AJ221" i="35" s="1"/>
  <c r="BJ237" i="35"/>
  <c r="BK237" i="35" s="1"/>
  <c r="BL237" i="35" s="1"/>
  <c r="AI237" i="35"/>
  <c r="AJ237" i="35" s="1"/>
  <c r="BJ253" i="35"/>
  <c r="BK253" i="35" s="1"/>
  <c r="BL253" i="35" s="1"/>
  <c r="AI253" i="35"/>
  <c r="AJ253" i="35" s="1"/>
  <c r="BJ269" i="35"/>
  <c r="BK269" i="35" s="1"/>
  <c r="BL269" i="35" s="1"/>
  <c r="AI269" i="35"/>
  <c r="AJ269" i="35" s="1"/>
  <c r="BJ285" i="35"/>
  <c r="BK285" i="35" s="1"/>
  <c r="BL285" i="35" s="1"/>
  <c r="AI285" i="35"/>
  <c r="AJ285" i="35" s="1"/>
  <c r="BJ301" i="35"/>
  <c r="BK301" i="35" s="1"/>
  <c r="BL301" i="35" s="1"/>
  <c r="AI301" i="35"/>
  <c r="AJ301" i="35" s="1"/>
  <c r="BJ21" i="35"/>
  <c r="BK21" i="35" s="1"/>
  <c r="BL21" i="35" s="1"/>
  <c r="AI21" i="35"/>
  <c r="AJ21" i="35" s="1"/>
  <c r="BJ117" i="35"/>
  <c r="BK117" i="35" s="1"/>
  <c r="BL117" i="35" s="1"/>
  <c r="AI117" i="35"/>
  <c r="AJ117" i="35" s="1"/>
  <c r="BJ197" i="35"/>
  <c r="BK197" i="35" s="1"/>
  <c r="BL197" i="35" s="1"/>
  <c r="AI197" i="35"/>
  <c r="AJ197" i="35" s="1"/>
  <c r="BJ293" i="35"/>
  <c r="BK293" i="35" s="1"/>
  <c r="BL293" i="35" s="1"/>
  <c r="AI293" i="35"/>
  <c r="AJ293" i="35" s="1"/>
  <c r="BJ14" i="35"/>
  <c r="BK14" i="35" s="1"/>
  <c r="BL14" i="35" s="1"/>
  <c r="AI14" i="35"/>
  <c r="AJ14" i="35" s="1"/>
  <c r="BJ30" i="35"/>
  <c r="BK30" i="35" s="1"/>
  <c r="BL30" i="35" s="1"/>
  <c r="AI30" i="35"/>
  <c r="AJ30" i="35" s="1"/>
  <c r="BJ46" i="35"/>
  <c r="BK46" i="35" s="1"/>
  <c r="BL46" i="35" s="1"/>
  <c r="AI46" i="35"/>
  <c r="AJ46" i="35" s="1"/>
  <c r="BJ62" i="35"/>
  <c r="BK62" i="35" s="1"/>
  <c r="BL62" i="35" s="1"/>
  <c r="AI62" i="35"/>
  <c r="AJ62" i="35" s="1"/>
  <c r="BJ78" i="35"/>
  <c r="BK78" i="35" s="1"/>
  <c r="BL78" i="35" s="1"/>
  <c r="AI78" i="35"/>
  <c r="AJ78" i="35" s="1"/>
  <c r="BJ94" i="35"/>
  <c r="BK94" i="35" s="1"/>
  <c r="BL94" i="35" s="1"/>
  <c r="AI94" i="35"/>
  <c r="AJ94" i="35" s="1"/>
  <c r="BJ110" i="35"/>
  <c r="BK110" i="35" s="1"/>
  <c r="BL110" i="35" s="1"/>
  <c r="AI110" i="35"/>
  <c r="AJ110" i="35" s="1"/>
  <c r="BJ126" i="35"/>
  <c r="BK126" i="35" s="1"/>
  <c r="BL126" i="35" s="1"/>
  <c r="AI126" i="35"/>
  <c r="AJ126" i="35" s="1"/>
  <c r="BJ142" i="35"/>
  <c r="BK142" i="35" s="1"/>
  <c r="BL142" i="35" s="1"/>
  <c r="AI142" i="35"/>
  <c r="AJ142" i="35" s="1"/>
  <c r="BJ158" i="35"/>
  <c r="BK158" i="35" s="1"/>
  <c r="BL158" i="35" s="1"/>
  <c r="AI158" i="35"/>
  <c r="AJ158" i="35" s="1"/>
  <c r="BJ174" i="35"/>
  <c r="BK174" i="35" s="1"/>
  <c r="BL174" i="35" s="1"/>
  <c r="AI174" i="35"/>
  <c r="AJ174" i="35" s="1"/>
  <c r="BJ190" i="35"/>
  <c r="BK190" i="35" s="1"/>
  <c r="BL190" i="35" s="1"/>
  <c r="AI190" i="35"/>
  <c r="AJ190" i="35" s="1"/>
  <c r="BJ206" i="35"/>
  <c r="BK206" i="35" s="1"/>
  <c r="BL206" i="35" s="1"/>
  <c r="AI206" i="35"/>
  <c r="AJ206" i="35" s="1"/>
  <c r="BJ222" i="35"/>
  <c r="BK222" i="35" s="1"/>
  <c r="BL222" i="35" s="1"/>
  <c r="AI222" i="35"/>
  <c r="AJ222" i="35" s="1"/>
  <c r="BJ238" i="35"/>
  <c r="BK238" i="35" s="1"/>
  <c r="BL238" i="35" s="1"/>
  <c r="AI238" i="35"/>
  <c r="AJ238" i="35" s="1"/>
  <c r="BJ254" i="35"/>
  <c r="BK254" i="35" s="1"/>
  <c r="BL254" i="35" s="1"/>
  <c r="AI254" i="35"/>
  <c r="AJ254" i="35" s="1"/>
  <c r="BJ270" i="35"/>
  <c r="BK270" i="35" s="1"/>
  <c r="BL270" i="35" s="1"/>
  <c r="AI270" i="35"/>
  <c r="AJ270" i="35" s="1"/>
  <c r="BJ286" i="35"/>
  <c r="BK286" i="35" s="1"/>
  <c r="BL286" i="35" s="1"/>
  <c r="AI286" i="35"/>
  <c r="AJ286" i="35" s="1"/>
  <c r="BJ302" i="35"/>
  <c r="BK302" i="35" s="1"/>
  <c r="BL302" i="35" s="1"/>
  <c r="AI302" i="35"/>
  <c r="AJ302" i="35" s="1"/>
  <c r="BJ85" i="35"/>
  <c r="BK85" i="35" s="1"/>
  <c r="BL85" i="35" s="1"/>
  <c r="AI85" i="35"/>
  <c r="AJ85" i="35" s="1"/>
  <c r="BJ149" i="35"/>
  <c r="BK149" i="35" s="1"/>
  <c r="BL149" i="35" s="1"/>
  <c r="AI149" i="35"/>
  <c r="AJ149" i="35" s="1"/>
  <c r="BJ261" i="35"/>
  <c r="BK261" i="35" s="1"/>
  <c r="BL261" i="35" s="1"/>
  <c r="AI261" i="35"/>
  <c r="AJ261" i="35" s="1"/>
  <c r="BJ17" i="35"/>
  <c r="BK17" i="35" s="1"/>
  <c r="BL17" i="35" s="1"/>
  <c r="AI17" i="35"/>
  <c r="AJ17" i="35" s="1"/>
  <c r="BJ33" i="35"/>
  <c r="BK33" i="35" s="1"/>
  <c r="BL33" i="35" s="1"/>
  <c r="AI33" i="35"/>
  <c r="AJ33" i="35" s="1"/>
  <c r="BJ49" i="35"/>
  <c r="BK49" i="35" s="1"/>
  <c r="BL49" i="35" s="1"/>
  <c r="AI49" i="35"/>
  <c r="AJ49" i="35" s="1"/>
  <c r="BJ65" i="35"/>
  <c r="BK65" i="35" s="1"/>
  <c r="BL65" i="35" s="1"/>
  <c r="AI65" i="35"/>
  <c r="AJ65" i="35" s="1"/>
  <c r="BJ81" i="35"/>
  <c r="BK81" i="35" s="1"/>
  <c r="BL81" i="35" s="1"/>
  <c r="AI81" i="35"/>
  <c r="AJ81" i="35" s="1"/>
  <c r="BJ97" i="35"/>
  <c r="BK97" i="35" s="1"/>
  <c r="BL97" i="35" s="1"/>
  <c r="AI97" i="35"/>
  <c r="AJ97" i="35" s="1"/>
  <c r="BJ113" i="35"/>
  <c r="BK113" i="35" s="1"/>
  <c r="BL113" i="35" s="1"/>
  <c r="AI113" i="35"/>
  <c r="AJ113" i="35" s="1"/>
  <c r="BJ129" i="35"/>
  <c r="BK129" i="35" s="1"/>
  <c r="BL129" i="35" s="1"/>
  <c r="AI129" i="35"/>
  <c r="AJ129" i="35" s="1"/>
  <c r="BJ145" i="35"/>
  <c r="BK145" i="35" s="1"/>
  <c r="BL145" i="35" s="1"/>
  <c r="AI145" i="35"/>
  <c r="AJ145" i="35" s="1"/>
  <c r="BJ161" i="35"/>
  <c r="BK161" i="35" s="1"/>
  <c r="BL161" i="35" s="1"/>
  <c r="AI161" i="35"/>
  <c r="AJ161" i="35" s="1"/>
  <c r="BJ177" i="35"/>
  <c r="BK177" i="35" s="1"/>
  <c r="BL177" i="35" s="1"/>
  <c r="AI177" i="35"/>
  <c r="AJ177" i="35" s="1"/>
  <c r="BJ193" i="35"/>
  <c r="BK193" i="35" s="1"/>
  <c r="BL193" i="35" s="1"/>
  <c r="AI193" i="35"/>
  <c r="AJ193" i="35" s="1"/>
  <c r="BJ209" i="35"/>
  <c r="BK209" i="35" s="1"/>
  <c r="BL209" i="35" s="1"/>
  <c r="AI209" i="35"/>
  <c r="AJ209" i="35" s="1"/>
  <c r="BJ225" i="35"/>
  <c r="BK225" i="35" s="1"/>
  <c r="BL225" i="35" s="1"/>
  <c r="AI225" i="35"/>
  <c r="AJ225" i="35" s="1"/>
  <c r="BJ241" i="35"/>
  <c r="BK241" i="35" s="1"/>
  <c r="BL241" i="35" s="1"/>
  <c r="AI241" i="35"/>
  <c r="AJ241" i="35" s="1"/>
  <c r="BJ257" i="35"/>
  <c r="BK257" i="35" s="1"/>
  <c r="BL257" i="35" s="1"/>
  <c r="AI257" i="35"/>
  <c r="AJ257" i="35" s="1"/>
  <c r="BJ273" i="35"/>
  <c r="BK273" i="35" s="1"/>
  <c r="BL273" i="35" s="1"/>
  <c r="AI273" i="35"/>
  <c r="AJ273" i="35" s="1"/>
  <c r="BJ289" i="35"/>
  <c r="BK289" i="35" s="1"/>
  <c r="BL289" i="35" s="1"/>
  <c r="AI289" i="35"/>
  <c r="AJ289" i="35" s="1"/>
  <c r="BJ69" i="35"/>
  <c r="BK69" i="35" s="1"/>
  <c r="BL69" i="35" s="1"/>
  <c r="AI69" i="35"/>
  <c r="AJ69" i="35" s="1"/>
  <c r="BJ245" i="35"/>
  <c r="BK245" i="35" s="1"/>
  <c r="BL245" i="35" s="1"/>
  <c r="AI245" i="35"/>
  <c r="AJ245" i="35" s="1"/>
  <c r="BJ18" i="35"/>
  <c r="BK18" i="35" s="1"/>
  <c r="BL18" i="35" s="1"/>
  <c r="AI18" i="35"/>
  <c r="AJ18" i="35" s="1"/>
  <c r="BJ34" i="35"/>
  <c r="BK34" i="35" s="1"/>
  <c r="BL34" i="35" s="1"/>
  <c r="AI34" i="35"/>
  <c r="AJ34" i="35" s="1"/>
  <c r="BJ50" i="35"/>
  <c r="BK50" i="35" s="1"/>
  <c r="BL50" i="35" s="1"/>
  <c r="AI50" i="35"/>
  <c r="AJ50" i="35" s="1"/>
  <c r="BJ66" i="35"/>
  <c r="BK66" i="35" s="1"/>
  <c r="BL66" i="35" s="1"/>
  <c r="AI66" i="35"/>
  <c r="AJ66" i="35" s="1"/>
  <c r="BJ82" i="35"/>
  <c r="BK82" i="35" s="1"/>
  <c r="BL82" i="35" s="1"/>
  <c r="AI82" i="35"/>
  <c r="AJ82" i="35" s="1"/>
  <c r="BJ98" i="35"/>
  <c r="BK98" i="35" s="1"/>
  <c r="BL98" i="35" s="1"/>
  <c r="AI98" i="35"/>
  <c r="AJ98" i="35" s="1"/>
  <c r="BJ114" i="35"/>
  <c r="BK114" i="35" s="1"/>
  <c r="BL114" i="35" s="1"/>
  <c r="AI114" i="35"/>
  <c r="AJ114" i="35" s="1"/>
  <c r="BJ130" i="35"/>
  <c r="BK130" i="35" s="1"/>
  <c r="BL130" i="35" s="1"/>
  <c r="AI130" i="35"/>
  <c r="AJ130" i="35" s="1"/>
  <c r="BJ146" i="35"/>
  <c r="BK146" i="35" s="1"/>
  <c r="BL146" i="35" s="1"/>
  <c r="AI146" i="35"/>
  <c r="AJ146" i="35" s="1"/>
  <c r="BJ162" i="35"/>
  <c r="BK162" i="35" s="1"/>
  <c r="BL162" i="35" s="1"/>
  <c r="AI162" i="35"/>
  <c r="AJ162" i="35" s="1"/>
  <c r="BJ178" i="35"/>
  <c r="BK178" i="35" s="1"/>
  <c r="BL178" i="35" s="1"/>
  <c r="AI178" i="35"/>
  <c r="AJ178" i="35" s="1"/>
  <c r="BJ194" i="35"/>
  <c r="BK194" i="35" s="1"/>
  <c r="BL194" i="35" s="1"/>
  <c r="AI194" i="35"/>
  <c r="AJ194" i="35" s="1"/>
  <c r="BJ210" i="35"/>
  <c r="BK210" i="35" s="1"/>
  <c r="BL210" i="35" s="1"/>
  <c r="AI210" i="35"/>
  <c r="AJ210" i="35" s="1"/>
  <c r="BJ226" i="35"/>
  <c r="BK226" i="35" s="1"/>
  <c r="BL226" i="35" s="1"/>
  <c r="AI226" i="35"/>
  <c r="AJ226" i="35" s="1"/>
  <c r="BJ242" i="35"/>
  <c r="BK242" i="35" s="1"/>
  <c r="BL242" i="35" s="1"/>
  <c r="AI242" i="35"/>
  <c r="AJ242" i="35" s="1"/>
  <c r="BJ258" i="35"/>
  <c r="BK258" i="35" s="1"/>
  <c r="BL258" i="35" s="1"/>
  <c r="AI258" i="35"/>
  <c r="AJ258" i="35" s="1"/>
  <c r="BJ274" i="35"/>
  <c r="BK274" i="35" s="1"/>
  <c r="BL274" i="35" s="1"/>
  <c r="AI274" i="35"/>
  <c r="AJ274" i="35" s="1"/>
  <c r="BJ290" i="35"/>
  <c r="BK290" i="35" s="1"/>
  <c r="BL290" i="35" s="1"/>
  <c r="AI290" i="35"/>
  <c r="AJ290" i="35" s="1"/>
  <c r="AK11" i="32"/>
  <c r="AL11" i="32"/>
  <c r="AM11" i="32"/>
  <c r="AN11" i="32"/>
  <c r="AO11" i="32"/>
  <c r="AK12" i="32"/>
  <c r="AL12" i="32"/>
  <c r="AM12" i="32"/>
  <c r="AN12" i="32"/>
  <c r="AO12" i="32"/>
  <c r="AK13" i="32"/>
  <c r="AL13" i="32"/>
  <c r="AM13" i="32"/>
  <c r="AN13" i="32"/>
  <c r="AO13" i="32"/>
  <c r="AK14" i="32"/>
  <c r="AL14" i="32"/>
  <c r="AM14" i="32"/>
  <c r="AN14" i="32"/>
  <c r="AO14" i="32"/>
  <c r="AK15" i="32"/>
  <c r="AL15" i="32"/>
  <c r="AM15" i="32"/>
  <c r="AN15" i="32"/>
  <c r="AO15" i="32"/>
  <c r="AK16" i="32"/>
  <c r="AL16" i="32"/>
  <c r="AM16" i="32"/>
  <c r="AN16" i="32"/>
  <c r="AO16" i="32"/>
  <c r="AK17" i="32"/>
  <c r="AL17" i="32"/>
  <c r="AM17" i="32"/>
  <c r="AN17" i="32"/>
  <c r="AO17" i="32"/>
  <c r="AK18" i="32"/>
  <c r="AL18" i="32"/>
  <c r="AM18" i="32"/>
  <c r="AN18" i="32"/>
  <c r="AO18" i="32"/>
  <c r="AK19" i="32"/>
  <c r="AL19" i="32"/>
  <c r="AM19" i="32"/>
  <c r="AN19" i="32"/>
  <c r="AO19" i="32"/>
  <c r="AK20" i="32"/>
  <c r="AL20" i="32"/>
  <c r="AM20" i="32"/>
  <c r="AN20" i="32"/>
  <c r="AO20" i="32"/>
  <c r="AK21" i="32"/>
  <c r="AL21" i="32"/>
  <c r="AM21" i="32"/>
  <c r="AN21" i="32"/>
  <c r="AO21" i="32"/>
  <c r="AK22" i="32"/>
  <c r="AL22" i="32"/>
  <c r="AM22" i="32"/>
  <c r="AN22" i="32"/>
  <c r="AO22" i="32"/>
  <c r="AK23" i="32"/>
  <c r="AL23" i="32"/>
  <c r="AM23" i="32"/>
  <c r="AN23" i="32"/>
  <c r="AO23" i="32"/>
  <c r="AK24" i="32"/>
  <c r="AL24" i="32"/>
  <c r="AM24" i="32"/>
  <c r="AN24" i="32"/>
  <c r="AO24" i="32"/>
  <c r="AK25" i="32"/>
  <c r="AL25" i="32"/>
  <c r="AM25" i="32"/>
  <c r="AN25" i="32"/>
  <c r="AO25" i="32"/>
  <c r="AK26" i="32"/>
  <c r="AL26" i="32"/>
  <c r="AM26" i="32"/>
  <c r="AN26" i="32"/>
  <c r="AO26" i="32"/>
  <c r="AK27" i="32"/>
  <c r="AL27" i="32"/>
  <c r="AM27" i="32"/>
  <c r="AN27" i="32"/>
  <c r="AO27" i="32"/>
  <c r="AK28" i="32"/>
  <c r="AL28" i="32"/>
  <c r="AM28" i="32"/>
  <c r="AN28" i="32"/>
  <c r="AO28" i="32"/>
  <c r="AK29" i="32"/>
  <c r="AL29" i="32"/>
  <c r="AM29" i="32"/>
  <c r="AN29" i="32"/>
  <c r="AO29" i="32"/>
  <c r="AK30" i="32"/>
  <c r="AL30" i="32"/>
  <c r="AM30" i="32"/>
  <c r="AN30" i="32"/>
  <c r="AO30" i="32"/>
  <c r="AK31" i="32"/>
  <c r="AL31" i="32"/>
  <c r="AM31" i="32"/>
  <c r="AN31" i="32"/>
  <c r="AO31" i="32"/>
  <c r="AK32" i="32"/>
  <c r="AL32" i="32"/>
  <c r="AM32" i="32"/>
  <c r="AN32" i="32"/>
  <c r="AO32" i="32"/>
  <c r="AK33" i="32"/>
  <c r="AL33" i="32"/>
  <c r="AM33" i="32"/>
  <c r="AN33" i="32"/>
  <c r="AO33" i="32"/>
  <c r="AK34" i="32"/>
  <c r="AL34" i="32"/>
  <c r="AM34" i="32"/>
  <c r="AN34" i="32"/>
  <c r="AO34" i="32"/>
  <c r="AK35" i="32"/>
  <c r="AL35" i="32"/>
  <c r="AM35" i="32"/>
  <c r="AN35" i="32"/>
  <c r="AO35" i="32"/>
  <c r="AK36" i="32"/>
  <c r="AL36" i="32"/>
  <c r="AM36" i="32"/>
  <c r="AN36" i="32"/>
  <c r="AO36" i="32"/>
  <c r="AK37" i="32"/>
  <c r="AL37" i="32"/>
  <c r="AM37" i="32"/>
  <c r="AN37" i="32"/>
  <c r="AO37" i="32"/>
  <c r="AK38" i="32"/>
  <c r="AL38" i="32"/>
  <c r="AM38" i="32"/>
  <c r="AN38" i="32"/>
  <c r="AO38" i="32"/>
  <c r="AK39" i="32"/>
  <c r="AL39" i="32"/>
  <c r="AM39" i="32"/>
  <c r="AN39" i="32"/>
  <c r="AO39" i="32"/>
  <c r="AK40" i="32"/>
  <c r="AL40" i="32"/>
  <c r="AM40" i="32"/>
  <c r="AN40" i="32"/>
  <c r="AO40" i="32"/>
  <c r="AK41" i="32"/>
  <c r="AL41" i="32"/>
  <c r="AM41" i="32"/>
  <c r="AN41" i="32"/>
  <c r="AO41" i="32"/>
  <c r="AK42" i="32"/>
  <c r="AL42" i="32"/>
  <c r="AM42" i="32"/>
  <c r="AN42" i="32"/>
  <c r="AO42" i="32"/>
  <c r="AK43" i="32"/>
  <c r="AL43" i="32"/>
  <c r="AM43" i="32"/>
  <c r="AN43" i="32"/>
  <c r="AO43" i="32"/>
  <c r="AK44" i="32"/>
  <c r="AL44" i="32"/>
  <c r="AM44" i="32"/>
  <c r="AN44" i="32"/>
  <c r="AO44" i="32"/>
  <c r="AK45" i="32"/>
  <c r="AL45" i="32"/>
  <c r="AM45" i="32"/>
  <c r="AN45" i="32"/>
  <c r="AO45" i="32"/>
  <c r="AK46" i="32"/>
  <c r="AL46" i="32"/>
  <c r="AM46" i="32"/>
  <c r="AN46" i="32"/>
  <c r="AO46" i="32"/>
  <c r="AK47" i="32"/>
  <c r="AL47" i="32"/>
  <c r="AM47" i="32"/>
  <c r="AN47" i="32"/>
  <c r="AO47" i="32"/>
  <c r="AK48" i="32"/>
  <c r="AL48" i="32"/>
  <c r="AM48" i="32"/>
  <c r="AN48" i="32"/>
  <c r="AO48" i="32"/>
  <c r="AK49" i="32"/>
  <c r="AL49" i="32"/>
  <c r="AM49" i="32"/>
  <c r="AN49" i="32"/>
  <c r="AO49" i="32"/>
  <c r="AK50" i="32"/>
  <c r="AL50" i="32"/>
  <c r="AM50" i="32"/>
  <c r="AN50" i="32"/>
  <c r="AO50" i="32"/>
  <c r="AK51" i="32"/>
  <c r="AL51" i="32"/>
  <c r="AM51" i="32"/>
  <c r="AN51" i="32"/>
  <c r="AO51" i="32"/>
  <c r="AK52" i="32"/>
  <c r="AL52" i="32"/>
  <c r="AM52" i="32"/>
  <c r="AN52" i="32"/>
  <c r="AO52" i="32"/>
  <c r="AK53" i="32"/>
  <c r="AL53" i="32"/>
  <c r="AM53" i="32"/>
  <c r="AN53" i="32"/>
  <c r="AO53" i="32"/>
  <c r="AK54" i="32"/>
  <c r="AL54" i="32"/>
  <c r="AM54" i="32"/>
  <c r="AN54" i="32"/>
  <c r="AO54" i="32"/>
  <c r="AK55" i="32"/>
  <c r="AL55" i="32"/>
  <c r="AM55" i="32"/>
  <c r="AN55" i="32"/>
  <c r="AO55" i="32"/>
  <c r="AK56" i="32"/>
  <c r="AL56" i="32"/>
  <c r="AM56" i="32"/>
  <c r="AN56" i="32"/>
  <c r="AO56" i="32"/>
  <c r="AK57" i="32"/>
  <c r="AL57" i="32"/>
  <c r="AM57" i="32"/>
  <c r="AN57" i="32"/>
  <c r="AO57" i="32"/>
  <c r="AK58" i="32"/>
  <c r="AL58" i="32"/>
  <c r="AM58" i="32"/>
  <c r="AN58" i="32"/>
  <c r="AO58" i="32"/>
  <c r="AK59" i="32"/>
  <c r="AL59" i="32"/>
  <c r="AM59" i="32"/>
  <c r="AN59" i="32"/>
  <c r="AO59" i="32"/>
  <c r="AK60" i="32"/>
  <c r="AL60" i="32"/>
  <c r="AM60" i="32"/>
  <c r="AN60" i="32"/>
  <c r="AO60" i="32"/>
  <c r="AK61" i="32"/>
  <c r="AL61" i="32"/>
  <c r="AM61" i="32"/>
  <c r="AN61" i="32"/>
  <c r="AO61" i="32"/>
  <c r="AK62" i="32"/>
  <c r="AL62" i="32"/>
  <c r="AM62" i="32"/>
  <c r="AN62" i="32"/>
  <c r="AO62" i="32"/>
  <c r="AK63" i="32"/>
  <c r="AL63" i="32"/>
  <c r="AM63" i="32"/>
  <c r="AN63" i="32"/>
  <c r="AO63" i="32"/>
  <c r="AK64" i="32"/>
  <c r="AL64" i="32"/>
  <c r="AM64" i="32"/>
  <c r="AN64" i="32"/>
  <c r="AO64" i="32"/>
  <c r="AK65" i="32"/>
  <c r="AL65" i="32"/>
  <c r="AM65" i="32"/>
  <c r="AN65" i="32"/>
  <c r="AO65" i="32"/>
  <c r="AK66" i="32"/>
  <c r="AL66" i="32"/>
  <c r="AM66" i="32"/>
  <c r="AN66" i="32"/>
  <c r="AO66" i="32"/>
  <c r="AK67" i="32"/>
  <c r="AL67" i="32"/>
  <c r="AM67" i="32"/>
  <c r="AN67" i="32"/>
  <c r="AO67" i="32"/>
  <c r="AK68" i="32"/>
  <c r="AL68" i="32"/>
  <c r="AM68" i="32"/>
  <c r="AN68" i="32"/>
  <c r="AO68" i="32"/>
  <c r="AK69" i="32"/>
  <c r="AL69" i="32"/>
  <c r="AM69" i="32"/>
  <c r="AN69" i="32"/>
  <c r="AO69" i="32"/>
  <c r="AK70" i="32"/>
  <c r="AL70" i="32"/>
  <c r="AM70" i="32"/>
  <c r="AN70" i="32"/>
  <c r="AO70" i="32"/>
  <c r="AK71" i="32"/>
  <c r="AL71" i="32"/>
  <c r="AM71" i="32"/>
  <c r="AN71" i="32"/>
  <c r="AO71" i="32"/>
  <c r="AK72" i="32"/>
  <c r="AL72" i="32"/>
  <c r="AM72" i="32"/>
  <c r="AN72" i="32"/>
  <c r="AO72" i="32"/>
  <c r="AK73" i="32"/>
  <c r="AL73" i="32"/>
  <c r="AM73" i="32"/>
  <c r="AN73" i="32"/>
  <c r="AO73" i="32"/>
  <c r="AK74" i="32"/>
  <c r="AL74" i="32"/>
  <c r="AM74" i="32"/>
  <c r="AN74" i="32"/>
  <c r="AO74" i="32"/>
  <c r="AK75" i="32"/>
  <c r="AL75" i="32"/>
  <c r="AM75" i="32"/>
  <c r="AN75" i="32"/>
  <c r="AO75" i="32"/>
  <c r="AK76" i="32"/>
  <c r="AL76" i="32"/>
  <c r="AM76" i="32"/>
  <c r="AN76" i="32"/>
  <c r="AO76" i="32"/>
  <c r="AK77" i="32"/>
  <c r="AL77" i="32"/>
  <c r="AM77" i="32"/>
  <c r="AN77" i="32"/>
  <c r="AO77" i="32"/>
  <c r="AK78" i="32"/>
  <c r="AL78" i="32"/>
  <c r="AM78" i="32"/>
  <c r="AN78" i="32"/>
  <c r="AO78" i="32"/>
  <c r="AK79" i="32"/>
  <c r="AL79" i="32"/>
  <c r="AM79" i="32"/>
  <c r="AN79" i="32"/>
  <c r="AO79" i="32"/>
  <c r="AK80" i="32"/>
  <c r="AL80" i="32"/>
  <c r="AM80" i="32"/>
  <c r="AN80" i="32"/>
  <c r="AO80" i="32"/>
  <c r="AK81" i="32"/>
  <c r="AL81" i="32"/>
  <c r="AM81" i="32"/>
  <c r="AN81" i="32"/>
  <c r="AO81" i="32"/>
  <c r="AK82" i="32"/>
  <c r="AL82" i="32"/>
  <c r="AM82" i="32"/>
  <c r="AN82" i="32"/>
  <c r="AO82" i="32"/>
  <c r="AK83" i="32"/>
  <c r="AL83" i="32"/>
  <c r="AM83" i="32"/>
  <c r="AN83" i="32"/>
  <c r="AO83" i="32"/>
  <c r="AK84" i="32"/>
  <c r="AL84" i="32"/>
  <c r="AM84" i="32"/>
  <c r="AN84" i="32"/>
  <c r="AO84" i="32"/>
  <c r="AK85" i="32"/>
  <c r="AL85" i="32"/>
  <c r="AM85" i="32"/>
  <c r="AN85" i="32"/>
  <c r="AO85" i="32"/>
  <c r="AK86" i="32"/>
  <c r="AL86" i="32"/>
  <c r="AM86" i="32"/>
  <c r="AN86" i="32"/>
  <c r="AO86" i="32"/>
  <c r="AK87" i="32"/>
  <c r="AL87" i="32"/>
  <c r="AM87" i="32"/>
  <c r="AN87" i="32"/>
  <c r="AO87" i="32"/>
  <c r="AK88" i="32"/>
  <c r="AL88" i="32"/>
  <c r="AM88" i="32"/>
  <c r="AN88" i="32"/>
  <c r="AO88" i="32"/>
  <c r="AK89" i="32"/>
  <c r="AL89" i="32"/>
  <c r="AM89" i="32"/>
  <c r="AN89" i="32"/>
  <c r="AO89" i="32"/>
  <c r="AK90" i="32"/>
  <c r="AL90" i="32"/>
  <c r="AM90" i="32"/>
  <c r="AN90" i="32"/>
  <c r="AO90" i="32"/>
  <c r="AK91" i="32"/>
  <c r="AL91" i="32"/>
  <c r="AM91" i="32"/>
  <c r="AN91" i="32"/>
  <c r="AO91" i="32"/>
  <c r="AK92" i="32"/>
  <c r="AL92" i="32"/>
  <c r="AM92" i="32"/>
  <c r="AN92" i="32"/>
  <c r="AO92" i="32"/>
  <c r="AK93" i="32"/>
  <c r="AL93" i="32"/>
  <c r="AM93" i="32"/>
  <c r="AN93" i="32"/>
  <c r="AO93" i="32"/>
  <c r="AK94" i="32"/>
  <c r="AL94" i="32"/>
  <c r="AM94" i="32"/>
  <c r="AN94" i="32"/>
  <c r="AO94" i="32"/>
  <c r="AK95" i="32"/>
  <c r="AL95" i="32"/>
  <c r="AM95" i="32"/>
  <c r="AN95" i="32"/>
  <c r="AO95" i="32"/>
  <c r="AK96" i="32"/>
  <c r="AL96" i="32"/>
  <c r="AM96" i="32"/>
  <c r="AN96" i="32"/>
  <c r="AO96" i="32"/>
  <c r="AK97" i="32"/>
  <c r="AL97" i="32"/>
  <c r="AM97" i="32"/>
  <c r="AN97" i="32"/>
  <c r="AO97" i="32"/>
  <c r="AK98" i="32"/>
  <c r="AL98" i="32"/>
  <c r="AM98" i="32"/>
  <c r="AN98" i="32"/>
  <c r="AO98" i="32"/>
  <c r="AK99" i="32"/>
  <c r="AL99" i="32"/>
  <c r="AM99" i="32"/>
  <c r="AN99" i="32"/>
  <c r="AO99" i="32"/>
  <c r="AK100" i="32"/>
  <c r="AL100" i="32"/>
  <c r="AM100" i="32"/>
  <c r="AN100" i="32"/>
  <c r="AO100" i="32"/>
  <c r="AK101" i="32"/>
  <c r="AL101" i="32"/>
  <c r="AM101" i="32"/>
  <c r="AN101" i="32"/>
  <c r="AO101" i="32"/>
  <c r="AK102" i="32"/>
  <c r="AL102" i="32"/>
  <c r="AM102" i="32"/>
  <c r="AN102" i="32"/>
  <c r="AO102" i="32"/>
  <c r="AK103" i="32"/>
  <c r="AL103" i="32"/>
  <c r="AM103" i="32"/>
  <c r="AN103" i="32"/>
  <c r="AO103" i="32"/>
  <c r="AK104" i="32"/>
  <c r="AL104" i="32"/>
  <c r="AM104" i="32"/>
  <c r="AN104" i="32"/>
  <c r="AO104" i="32"/>
  <c r="AK105" i="32"/>
  <c r="AL105" i="32"/>
  <c r="AM105" i="32"/>
  <c r="AN105" i="32"/>
  <c r="AO105" i="32"/>
  <c r="AK106" i="32"/>
  <c r="AL106" i="32"/>
  <c r="AM106" i="32"/>
  <c r="AN106" i="32"/>
  <c r="AO106" i="32"/>
  <c r="AK107" i="32"/>
  <c r="AL107" i="32"/>
  <c r="AM107" i="32"/>
  <c r="AN107" i="32"/>
  <c r="AO107" i="32"/>
  <c r="AK108" i="32"/>
  <c r="AL108" i="32"/>
  <c r="AM108" i="32"/>
  <c r="AN108" i="32"/>
  <c r="AO108" i="32"/>
  <c r="AK109" i="32"/>
  <c r="AL109" i="32"/>
  <c r="AM109" i="32"/>
  <c r="AN109" i="32"/>
  <c r="AO109" i="32"/>
  <c r="AK110" i="32"/>
  <c r="AL110" i="32"/>
  <c r="AM110" i="32"/>
  <c r="AN110" i="32"/>
  <c r="AO110" i="32"/>
  <c r="AK111" i="32"/>
  <c r="AL111" i="32"/>
  <c r="AM111" i="32"/>
  <c r="AN111" i="32"/>
  <c r="AO111" i="32"/>
  <c r="AK112" i="32"/>
  <c r="AL112" i="32"/>
  <c r="AM112" i="32"/>
  <c r="AN112" i="32"/>
  <c r="AO112" i="32"/>
  <c r="AK113" i="32"/>
  <c r="AL113" i="32"/>
  <c r="AM113" i="32"/>
  <c r="AN113" i="32"/>
  <c r="AO113" i="32"/>
  <c r="AK114" i="32"/>
  <c r="AL114" i="32"/>
  <c r="AM114" i="32"/>
  <c r="AN114" i="32"/>
  <c r="AO114" i="32"/>
  <c r="AK115" i="32"/>
  <c r="AL115" i="32"/>
  <c r="AM115" i="32"/>
  <c r="AN115" i="32"/>
  <c r="AO115" i="32"/>
  <c r="AK116" i="32"/>
  <c r="AL116" i="32"/>
  <c r="AM116" i="32"/>
  <c r="AN116" i="32"/>
  <c r="AO116" i="32"/>
  <c r="AK117" i="32"/>
  <c r="AL117" i="32"/>
  <c r="AM117" i="32"/>
  <c r="AN117" i="32"/>
  <c r="AO117" i="32"/>
  <c r="AK118" i="32"/>
  <c r="AL118" i="32"/>
  <c r="AM118" i="32"/>
  <c r="AN118" i="32"/>
  <c r="AO118" i="32"/>
  <c r="AK119" i="32"/>
  <c r="AL119" i="32"/>
  <c r="AM119" i="32"/>
  <c r="AN119" i="32"/>
  <c r="AO119" i="32"/>
  <c r="AK120" i="32"/>
  <c r="AL120" i="32"/>
  <c r="AM120" i="32"/>
  <c r="AN120" i="32"/>
  <c r="AO120" i="32"/>
  <c r="AK121" i="32"/>
  <c r="AL121" i="32"/>
  <c r="AM121" i="32"/>
  <c r="AN121" i="32"/>
  <c r="AO121" i="32"/>
  <c r="AK122" i="32"/>
  <c r="AL122" i="32"/>
  <c r="AM122" i="32"/>
  <c r="AN122" i="32"/>
  <c r="AO122" i="32"/>
  <c r="AK123" i="32"/>
  <c r="AL123" i="32"/>
  <c r="AM123" i="32"/>
  <c r="AN123" i="32"/>
  <c r="AO123" i="32"/>
  <c r="AK124" i="32"/>
  <c r="AL124" i="32"/>
  <c r="AM124" i="32"/>
  <c r="AN124" i="32"/>
  <c r="AO124" i="32"/>
  <c r="AK125" i="32"/>
  <c r="AL125" i="32"/>
  <c r="AM125" i="32"/>
  <c r="AN125" i="32"/>
  <c r="AO125" i="32"/>
  <c r="AK126" i="32"/>
  <c r="AL126" i="32"/>
  <c r="AM126" i="32"/>
  <c r="AN126" i="32"/>
  <c r="AO126" i="32"/>
  <c r="AK127" i="32"/>
  <c r="AL127" i="32"/>
  <c r="AM127" i="32"/>
  <c r="AN127" i="32"/>
  <c r="AO127" i="32"/>
  <c r="AK128" i="32"/>
  <c r="AL128" i="32"/>
  <c r="AM128" i="32"/>
  <c r="AN128" i="32"/>
  <c r="AO128" i="32"/>
  <c r="AK129" i="32"/>
  <c r="AL129" i="32"/>
  <c r="AM129" i="32"/>
  <c r="AN129" i="32"/>
  <c r="AO129" i="32"/>
  <c r="AK130" i="32"/>
  <c r="AL130" i="32"/>
  <c r="AM130" i="32"/>
  <c r="AN130" i="32"/>
  <c r="AO130" i="32"/>
  <c r="AK131" i="32"/>
  <c r="AL131" i="32"/>
  <c r="AM131" i="32"/>
  <c r="AN131" i="32"/>
  <c r="AO131" i="32"/>
  <c r="AK132" i="32"/>
  <c r="AL132" i="32"/>
  <c r="AM132" i="32"/>
  <c r="AN132" i="32"/>
  <c r="AO132" i="32"/>
  <c r="AK133" i="32"/>
  <c r="AL133" i="32"/>
  <c r="AM133" i="32"/>
  <c r="AN133" i="32"/>
  <c r="AO133" i="32"/>
  <c r="AK134" i="32"/>
  <c r="AL134" i="32"/>
  <c r="AM134" i="32"/>
  <c r="AN134" i="32"/>
  <c r="AO134" i="32"/>
  <c r="AK135" i="32"/>
  <c r="AL135" i="32"/>
  <c r="AM135" i="32"/>
  <c r="AN135" i="32"/>
  <c r="AO135" i="32"/>
  <c r="AK136" i="32"/>
  <c r="AL136" i="32"/>
  <c r="AM136" i="32"/>
  <c r="AN136" i="32"/>
  <c r="AO136" i="32"/>
  <c r="AK137" i="32"/>
  <c r="AL137" i="32"/>
  <c r="AM137" i="32"/>
  <c r="AN137" i="32"/>
  <c r="AO137" i="32"/>
  <c r="AK138" i="32"/>
  <c r="AL138" i="32"/>
  <c r="AM138" i="32"/>
  <c r="AN138" i="32"/>
  <c r="AO138" i="32"/>
  <c r="AK139" i="32"/>
  <c r="AL139" i="32"/>
  <c r="AM139" i="32"/>
  <c r="AN139" i="32"/>
  <c r="AO139" i="32"/>
  <c r="AK140" i="32"/>
  <c r="AL140" i="32"/>
  <c r="AM140" i="32"/>
  <c r="AN140" i="32"/>
  <c r="AO140" i="32"/>
  <c r="AK141" i="32"/>
  <c r="AL141" i="32"/>
  <c r="AM141" i="32"/>
  <c r="AN141" i="32"/>
  <c r="AO141" i="32"/>
  <c r="AK142" i="32"/>
  <c r="AL142" i="32"/>
  <c r="AM142" i="32"/>
  <c r="AN142" i="32"/>
  <c r="AO142" i="32"/>
  <c r="AK143" i="32"/>
  <c r="AL143" i="32"/>
  <c r="AM143" i="32"/>
  <c r="AN143" i="32"/>
  <c r="AO143" i="32"/>
  <c r="AK144" i="32"/>
  <c r="AL144" i="32"/>
  <c r="AM144" i="32"/>
  <c r="AN144" i="32"/>
  <c r="AO144" i="32"/>
  <c r="AK145" i="32"/>
  <c r="AL145" i="32"/>
  <c r="AM145" i="32"/>
  <c r="AN145" i="32"/>
  <c r="AO145" i="32"/>
  <c r="AK146" i="32"/>
  <c r="AL146" i="32"/>
  <c r="AM146" i="32"/>
  <c r="AN146" i="32"/>
  <c r="AO146" i="32"/>
  <c r="AK147" i="32"/>
  <c r="AL147" i="32"/>
  <c r="AM147" i="32"/>
  <c r="AN147" i="32"/>
  <c r="AO147" i="32"/>
  <c r="AK148" i="32"/>
  <c r="AL148" i="32"/>
  <c r="AM148" i="32"/>
  <c r="AN148" i="32"/>
  <c r="AO148" i="32"/>
  <c r="AK149" i="32"/>
  <c r="AL149" i="32"/>
  <c r="AM149" i="32"/>
  <c r="AN149" i="32"/>
  <c r="AO149" i="32"/>
  <c r="AK150" i="32"/>
  <c r="AL150" i="32"/>
  <c r="AM150" i="32"/>
  <c r="AN150" i="32"/>
  <c r="AO150" i="32"/>
  <c r="AK151" i="32"/>
  <c r="AL151" i="32"/>
  <c r="AM151" i="32"/>
  <c r="AN151" i="32"/>
  <c r="AO151" i="32"/>
  <c r="AK152" i="32"/>
  <c r="AL152" i="32"/>
  <c r="AM152" i="32"/>
  <c r="AN152" i="32"/>
  <c r="AO152" i="32"/>
  <c r="AK153" i="32"/>
  <c r="AL153" i="32"/>
  <c r="AM153" i="32"/>
  <c r="AN153" i="32"/>
  <c r="AO153" i="32"/>
  <c r="AK154" i="32"/>
  <c r="AL154" i="32"/>
  <c r="AM154" i="32"/>
  <c r="AN154" i="32"/>
  <c r="AO154" i="32"/>
  <c r="AK155" i="32"/>
  <c r="AL155" i="32"/>
  <c r="AM155" i="32"/>
  <c r="AN155" i="32"/>
  <c r="AO155" i="32"/>
  <c r="AK156" i="32"/>
  <c r="AL156" i="32"/>
  <c r="AM156" i="32"/>
  <c r="AN156" i="32"/>
  <c r="AO156" i="32"/>
  <c r="AK157" i="32"/>
  <c r="AL157" i="32"/>
  <c r="AM157" i="32"/>
  <c r="AN157" i="32"/>
  <c r="AO157" i="32"/>
  <c r="AK158" i="32"/>
  <c r="AL158" i="32"/>
  <c r="AM158" i="32"/>
  <c r="AN158" i="32"/>
  <c r="AO158" i="32"/>
  <c r="AK159" i="32"/>
  <c r="AL159" i="32"/>
  <c r="AM159" i="32"/>
  <c r="AN159" i="32"/>
  <c r="AO159" i="32"/>
  <c r="AK160" i="32"/>
  <c r="AL160" i="32"/>
  <c r="AM160" i="32"/>
  <c r="AN160" i="32"/>
  <c r="AO160" i="32"/>
  <c r="AK161" i="32"/>
  <c r="AL161" i="32"/>
  <c r="AM161" i="32"/>
  <c r="AN161" i="32"/>
  <c r="AO161" i="32"/>
  <c r="AK162" i="32"/>
  <c r="AL162" i="32"/>
  <c r="AM162" i="32"/>
  <c r="AN162" i="32"/>
  <c r="AO162" i="32"/>
  <c r="AK163" i="32"/>
  <c r="AL163" i="32"/>
  <c r="AM163" i="32"/>
  <c r="AN163" i="32"/>
  <c r="AO163" i="32"/>
  <c r="AK164" i="32"/>
  <c r="AL164" i="32"/>
  <c r="AM164" i="32"/>
  <c r="AN164" i="32"/>
  <c r="AO164" i="32"/>
  <c r="AK165" i="32"/>
  <c r="AL165" i="32"/>
  <c r="AM165" i="32"/>
  <c r="AN165" i="32"/>
  <c r="AO165" i="32"/>
  <c r="AK166" i="32"/>
  <c r="AL166" i="32"/>
  <c r="AM166" i="32"/>
  <c r="AN166" i="32"/>
  <c r="AO166" i="32"/>
  <c r="AO167" i="32"/>
  <c r="AK168" i="32"/>
  <c r="AL168" i="32"/>
  <c r="AM168" i="32"/>
  <c r="AN168" i="32"/>
  <c r="AO168" i="32"/>
  <c r="AK169" i="32"/>
  <c r="AL169" i="32"/>
  <c r="AM169" i="32"/>
  <c r="AN169" i="32"/>
  <c r="AO169" i="32"/>
  <c r="AK170" i="32"/>
  <c r="AL170" i="32"/>
  <c r="AM170" i="32"/>
  <c r="AN170" i="32"/>
  <c r="AO170" i="32"/>
  <c r="AK171" i="32"/>
  <c r="AL171" i="32"/>
  <c r="AM171" i="32"/>
  <c r="AN171" i="32"/>
  <c r="AO171" i="32"/>
  <c r="AK172" i="32"/>
  <c r="AL172" i="32"/>
  <c r="AM172" i="32"/>
  <c r="AN172" i="32"/>
  <c r="AO172" i="32"/>
  <c r="AK173" i="32"/>
  <c r="AL173" i="32"/>
  <c r="AM173" i="32"/>
  <c r="AN173" i="32"/>
  <c r="AO173" i="32"/>
  <c r="AK174" i="32"/>
  <c r="AL174" i="32"/>
  <c r="AM174" i="32"/>
  <c r="AN174" i="32"/>
  <c r="AO174" i="32"/>
  <c r="AK175" i="32"/>
  <c r="AL175" i="32"/>
  <c r="AM175" i="32"/>
  <c r="AN175" i="32"/>
  <c r="AO175" i="32"/>
  <c r="AK176" i="32"/>
  <c r="AL176" i="32"/>
  <c r="AM176" i="32"/>
  <c r="AN176" i="32"/>
  <c r="AO176" i="32"/>
  <c r="AK177" i="32"/>
  <c r="AL177" i="32"/>
  <c r="AM177" i="32"/>
  <c r="AN177" i="32"/>
  <c r="AO177" i="32"/>
  <c r="AK178" i="32"/>
  <c r="AL178" i="32"/>
  <c r="AM178" i="32"/>
  <c r="AN178" i="32"/>
  <c r="AO178" i="32"/>
  <c r="AK179" i="32"/>
  <c r="AL179" i="32"/>
  <c r="AM179" i="32"/>
  <c r="AN179" i="32"/>
  <c r="AO179" i="32"/>
  <c r="AK180" i="32"/>
  <c r="AL180" i="32"/>
  <c r="AM180" i="32"/>
  <c r="AN180" i="32"/>
  <c r="AO180" i="32"/>
  <c r="AK181" i="32"/>
  <c r="AL181" i="32"/>
  <c r="AM181" i="32"/>
  <c r="AN181" i="32"/>
  <c r="AO181" i="32"/>
  <c r="AK182" i="32"/>
  <c r="AL182" i="32"/>
  <c r="AM182" i="32"/>
  <c r="AN182" i="32"/>
  <c r="AO182" i="32"/>
  <c r="AK183" i="32"/>
  <c r="AL183" i="32"/>
  <c r="AM183" i="32"/>
  <c r="AN183" i="32"/>
  <c r="AO183" i="32"/>
  <c r="AK184" i="32"/>
  <c r="AL184" i="32"/>
  <c r="AM184" i="32"/>
  <c r="AN184" i="32"/>
  <c r="AO184" i="32"/>
  <c r="AK185" i="32"/>
  <c r="AL185" i="32"/>
  <c r="AM185" i="32"/>
  <c r="AN185" i="32"/>
  <c r="AO185" i="32"/>
  <c r="AK186" i="32"/>
  <c r="AL186" i="32"/>
  <c r="AM186" i="32"/>
  <c r="AN186" i="32"/>
  <c r="AO186" i="32"/>
  <c r="AK187" i="32"/>
  <c r="AL187" i="32"/>
  <c r="AM187" i="32"/>
  <c r="AN187" i="32"/>
  <c r="AO187" i="32"/>
  <c r="AK188" i="32"/>
  <c r="AL188" i="32"/>
  <c r="AM188" i="32"/>
  <c r="AN188" i="32"/>
  <c r="AO188" i="32"/>
  <c r="AO191" i="32"/>
  <c r="AO192" i="32"/>
  <c r="AO193" i="32"/>
  <c r="AO194" i="32"/>
  <c r="AO195" i="32"/>
  <c r="AO196" i="32"/>
  <c r="AO197" i="32"/>
  <c r="AO198" i="32"/>
  <c r="AO199" i="32"/>
  <c r="AO200" i="32"/>
  <c r="AO201" i="32"/>
  <c r="AO202" i="32"/>
  <c r="AO203" i="32"/>
  <c r="AO204" i="32"/>
  <c r="AO205" i="32"/>
  <c r="AO206" i="32"/>
  <c r="AO207" i="32"/>
  <c r="AO208" i="32"/>
  <c r="AO209" i="32"/>
  <c r="AO210" i="32"/>
  <c r="AO211" i="32"/>
  <c r="AO212" i="32"/>
  <c r="AO213" i="32"/>
  <c r="AO214" i="32"/>
  <c r="AO215" i="32"/>
  <c r="AO216" i="32"/>
  <c r="AO217" i="32"/>
  <c r="AO218" i="32"/>
  <c r="AO219" i="32"/>
  <c r="AO220" i="32"/>
  <c r="AO221" i="32"/>
  <c r="AO222" i="32"/>
  <c r="AO223" i="32"/>
  <c r="AO224" i="32"/>
  <c r="AO225" i="32"/>
  <c r="AO226" i="32"/>
  <c r="AO227" i="32"/>
  <c r="AO228" i="32"/>
  <c r="AO229" i="32"/>
  <c r="AO230" i="32"/>
  <c r="AO231" i="32"/>
  <c r="AO232" i="32"/>
  <c r="AO233" i="32"/>
  <c r="AO234" i="32"/>
  <c r="AO235" i="32"/>
  <c r="AO236" i="32"/>
  <c r="AO237" i="32"/>
  <c r="AO238" i="32"/>
  <c r="AO239" i="32"/>
  <c r="AO240" i="32"/>
  <c r="AO241" i="32"/>
  <c r="AO242" i="32"/>
  <c r="AO243" i="32"/>
  <c r="AO244" i="32"/>
  <c r="AO245" i="32"/>
  <c r="AO246" i="32"/>
  <c r="AO247" i="32"/>
  <c r="AO248" i="32"/>
  <c r="AO249" i="32"/>
  <c r="AO250" i="32"/>
  <c r="AO251" i="32"/>
  <c r="AO252" i="32"/>
  <c r="AO253" i="32"/>
  <c r="AO254" i="32"/>
  <c r="AO255" i="32"/>
  <c r="AO256" i="32"/>
  <c r="AO257" i="32"/>
  <c r="AO258" i="32"/>
  <c r="AO259" i="32"/>
  <c r="AO260" i="32"/>
  <c r="AO261" i="32"/>
  <c r="AO262" i="32"/>
  <c r="AO263" i="32"/>
  <c r="AO264" i="32"/>
  <c r="AO265" i="32"/>
  <c r="AO266" i="32"/>
  <c r="AO267" i="32"/>
  <c r="AO268" i="32"/>
  <c r="AO269" i="32"/>
  <c r="AO270" i="32"/>
  <c r="AO271" i="32"/>
  <c r="AO272" i="32"/>
  <c r="AO273" i="32"/>
  <c r="AO274" i="32"/>
  <c r="AO275" i="32"/>
  <c r="AO276" i="32"/>
  <c r="AO277" i="32"/>
  <c r="AO278" i="32"/>
  <c r="AO279" i="32"/>
  <c r="AO280" i="32"/>
  <c r="AO281" i="32"/>
  <c r="AO282" i="32"/>
  <c r="AO283" i="32"/>
  <c r="AO284" i="32"/>
  <c r="AO285" i="32"/>
  <c r="AO286" i="32"/>
  <c r="AO287" i="32"/>
  <c r="AO288" i="32"/>
  <c r="AO289" i="32"/>
  <c r="AO290" i="32"/>
  <c r="AO291" i="32"/>
  <c r="AO292" i="32"/>
  <c r="AO293" i="32"/>
  <c r="AO294" i="32"/>
  <c r="AO295" i="32"/>
  <c r="AO296" i="32"/>
  <c r="AO297" i="32"/>
  <c r="AO298" i="32"/>
  <c r="AO299" i="32"/>
  <c r="AO300" i="32"/>
  <c r="AO301" i="32"/>
  <c r="AO302" i="32"/>
  <c r="AO303" i="32"/>
  <c r="AK10" i="32"/>
  <c r="AL10" i="32"/>
  <c r="AM10" i="32"/>
  <c r="AN10" i="32"/>
  <c r="AO10" i="32"/>
  <c r="AP10" i="32"/>
  <c r="AE11" i="32"/>
  <c r="AF11" i="32"/>
  <c r="AG11" i="32"/>
  <c r="AH11" i="32"/>
  <c r="AE12" i="32"/>
  <c r="AF12" i="32"/>
  <c r="AG12" i="32"/>
  <c r="AH12" i="32"/>
  <c r="AE13" i="32"/>
  <c r="AF13" i="32"/>
  <c r="AG13" i="32"/>
  <c r="AH13" i="32"/>
  <c r="AE14" i="32"/>
  <c r="AF14" i="32"/>
  <c r="AG14" i="32"/>
  <c r="AH14" i="32"/>
  <c r="AE15" i="32"/>
  <c r="AF15" i="32"/>
  <c r="AG15" i="32"/>
  <c r="AH15" i="32"/>
  <c r="AE16" i="32"/>
  <c r="AF16" i="32"/>
  <c r="AG16" i="32"/>
  <c r="AH16" i="32"/>
  <c r="AE17" i="32"/>
  <c r="AF17" i="32"/>
  <c r="AG17" i="32"/>
  <c r="AH17" i="32"/>
  <c r="AE18" i="32"/>
  <c r="AF18" i="32"/>
  <c r="AG18" i="32"/>
  <c r="AH18" i="32"/>
  <c r="AE19" i="32"/>
  <c r="AF19" i="32"/>
  <c r="AG19" i="32"/>
  <c r="AH19" i="32"/>
  <c r="AE20" i="32"/>
  <c r="AF20" i="32"/>
  <c r="AG20" i="32"/>
  <c r="AH20" i="32"/>
  <c r="AE21" i="32"/>
  <c r="AF21" i="32"/>
  <c r="AG21" i="32"/>
  <c r="AH21" i="32"/>
  <c r="AE22" i="32"/>
  <c r="AF22" i="32"/>
  <c r="AG22" i="32"/>
  <c r="AH22" i="32"/>
  <c r="AE23" i="32"/>
  <c r="AF23" i="32"/>
  <c r="AG23" i="32"/>
  <c r="AH23" i="32"/>
  <c r="AE24" i="32"/>
  <c r="AF24" i="32"/>
  <c r="AG24" i="32"/>
  <c r="AH24" i="32"/>
  <c r="AE25" i="32"/>
  <c r="AF25" i="32"/>
  <c r="AG25" i="32"/>
  <c r="AH25" i="32"/>
  <c r="AE26" i="32"/>
  <c r="AF26" i="32"/>
  <c r="AG26" i="32"/>
  <c r="AH26" i="32"/>
  <c r="AE27" i="32"/>
  <c r="AF27" i="32"/>
  <c r="AG27" i="32"/>
  <c r="AH27" i="32"/>
  <c r="AE28" i="32"/>
  <c r="AF28" i="32"/>
  <c r="AG28" i="32"/>
  <c r="AH28" i="32"/>
  <c r="AE29" i="32"/>
  <c r="AF29" i="32"/>
  <c r="AG29" i="32"/>
  <c r="AH29" i="32"/>
  <c r="AE30" i="32"/>
  <c r="AF30" i="32"/>
  <c r="AG30" i="32"/>
  <c r="AH30" i="32"/>
  <c r="AE31" i="32"/>
  <c r="AF31" i="32"/>
  <c r="AG31" i="32"/>
  <c r="AH31" i="32"/>
  <c r="AE32" i="32"/>
  <c r="AF32" i="32"/>
  <c r="AG32" i="32"/>
  <c r="AH32" i="32"/>
  <c r="AE33" i="32"/>
  <c r="AF33" i="32"/>
  <c r="AG33" i="32"/>
  <c r="AH33" i="32"/>
  <c r="AE34" i="32"/>
  <c r="AF34" i="32"/>
  <c r="AG34" i="32"/>
  <c r="AH34" i="32"/>
  <c r="AE35" i="32"/>
  <c r="AF35" i="32"/>
  <c r="AG35" i="32"/>
  <c r="AH35" i="32"/>
  <c r="AE36" i="32"/>
  <c r="AF36" i="32"/>
  <c r="AG36" i="32"/>
  <c r="AH36" i="32"/>
  <c r="AE37" i="32"/>
  <c r="AF37" i="32"/>
  <c r="AG37" i="32"/>
  <c r="AH37" i="32"/>
  <c r="AE38" i="32"/>
  <c r="AF38" i="32"/>
  <c r="AG38" i="32"/>
  <c r="AH38" i="32"/>
  <c r="AE39" i="32"/>
  <c r="AF39" i="32"/>
  <c r="AG39" i="32"/>
  <c r="AH39" i="32"/>
  <c r="AE40" i="32"/>
  <c r="AF40" i="32"/>
  <c r="AG40" i="32"/>
  <c r="AH40" i="32"/>
  <c r="AE41" i="32"/>
  <c r="AF41" i="32"/>
  <c r="AG41" i="32"/>
  <c r="AH41" i="32"/>
  <c r="AE42" i="32"/>
  <c r="AF42" i="32"/>
  <c r="AG42" i="32"/>
  <c r="AH42" i="32"/>
  <c r="AE43" i="32"/>
  <c r="AF43" i="32"/>
  <c r="AG43" i="32"/>
  <c r="AH43" i="32"/>
  <c r="AE44" i="32"/>
  <c r="AF44" i="32"/>
  <c r="AG44" i="32"/>
  <c r="AH44" i="32"/>
  <c r="AE45" i="32"/>
  <c r="AF45" i="32"/>
  <c r="AG45" i="32"/>
  <c r="AH45" i="32"/>
  <c r="AE46" i="32"/>
  <c r="AF46" i="32"/>
  <c r="AG46" i="32"/>
  <c r="AH46" i="32"/>
  <c r="AE47" i="32"/>
  <c r="AF47" i="32"/>
  <c r="AG47" i="32"/>
  <c r="AH47" i="32"/>
  <c r="AE48" i="32"/>
  <c r="AF48" i="32"/>
  <c r="AG48" i="32"/>
  <c r="AH48" i="32"/>
  <c r="AE49" i="32"/>
  <c r="AF49" i="32"/>
  <c r="AG49" i="32"/>
  <c r="AH49" i="32"/>
  <c r="AE50" i="32"/>
  <c r="AF50" i="32"/>
  <c r="AG50" i="32"/>
  <c r="AH50" i="32"/>
  <c r="AE51" i="32"/>
  <c r="AF51" i="32"/>
  <c r="AG51" i="32"/>
  <c r="AH51" i="32"/>
  <c r="AE52" i="32"/>
  <c r="AF52" i="32"/>
  <c r="AG52" i="32"/>
  <c r="AH52" i="32"/>
  <c r="AE53" i="32"/>
  <c r="AF53" i="32"/>
  <c r="AG53" i="32"/>
  <c r="AH53" i="32"/>
  <c r="AE54" i="32"/>
  <c r="AF54" i="32"/>
  <c r="AG54" i="32"/>
  <c r="AH54" i="32"/>
  <c r="AE55" i="32"/>
  <c r="AF55" i="32"/>
  <c r="AG55" i="32"/>
  <c r="AH55" i="32"/>
  <c r="AE56" i="32"/>
  <c r="AF56" i="32"/>
  <c r="AG56" i="32"/>
  <c r="AH56" i="32"/>
  <c r="AE57" i="32"/>
  <c r="AF57" i="32"/>
  <c r="AG57" i="32"/>
  <c r="AH57" i="32"/>
  <c r="AE58" i="32"/>
  <c r="AF58" i="32"/>
  <c r="AG58" i="32"/>
  <c r="AH58" i="32"/>
  <c r="AE59" i="32"/>
  <c r="AF59" i="32"/>
  <c r="AG59" i="32"/>
  <c r="AH59" i="32"/>
  <c r="AE60" i="32"/>
  <c r="AF60" i="32"/>
  <c r="AG60" i="32"/>
  <c r="AH60" i="32"/>
  <c r="AE61" i="32"/>
  <c r="AF61" i="32"/>
  <c r="AG61" i="32"/>
  <c r="AH61" i="32"/>
  <c r="AE62" i="32"/>
  <c r="AF62" i="32"/>
  <c r="AG62" i="32"/>
  <c r="AH62" i="32"/>
  <c r="AE63" i="32"/>
  <c r="AF63" i="32"/>
  <c r="AG63" i="32"/>
  <c r="AH63" i="32"/>
  <c r="AE64" i="32"/>
  <c r="AF64" i="32"/>
  <c r="AG64" i="32"/>
  <c r="AH64" i="32"/>
  <c r="AE65" i="32"/>
  <c r="AF65" i="32"/>
  <c r="AG65" i="32"/>
  <c r="AH65" i="32"/>
  <c r="AE66" i="32"/>
  <c r="AF66" i="32"/>
  <c r="AG66" i="32"/>
  <c r="AH66" i="32"/>
  <c r="AE67" i="32"/>
  <c r="AF67" i="32"/>
  <c r="AG67" i="32"/>
  <c r="AH67" i="32"/>
  <c r="AE68" i="32"/>
  <c r="AF68" i="32"/>
  <c r="AG68" i="32"/>
  <c r="AH68" i="32"/>
  <c r="AE69" i="32"/>
  <c r="AF69" i="32"/>
  <c r="AG69" i="32"/>
  <c r="AH69" i="32"/>
  <c r="AE70" i="32"/>
  <c r="AF70" i="32"/>
  <c r="AG70" i="32"/>
  <c r="AH70" i="32"/>
  <c r="AE71" i="32"/>
  <c r="AF71" i="32"/>
  <c r="AG71" i="32"/>
  <c r="AH71" i="32"/>
  <c r="AE72" i="32"/>
  <c r="AF72" i="32"/>
  <c r="AG72" i="32"/>
  <c r="AH72" i="32"/>
  <c r="AE73" i="32"/>
  <c r="AF73" i="32"/>
  <c r="AG73" i="32"/>
  <c r="AH73" i="32"/>
  <c r="AE74" i="32"/>
  <c r="AF74" i="32"/>
  <c r="AG74" i="32"/>
  <c r="AH74" i="32"/>
  <c r="AE75" i="32"/>
  <c r="AF75" i="32"/>
  <c r="AG75" i="32"/>
  <c r="AH75" i="32"/>
  <c r="AE76" i="32"/>
  <c r="AF76" i="32"/>
  <c r="AG76" i="32"/>
  <c r="AH76" i="32"/>
  <c r="AE77" i="32"/>
  <c r="AF77" i="32"/>
  <c r="AG77" i="32"/>
  <c r="AH77" i="32"/>
  <c r="AE78" i="32"/>
  <c r="AF78" i="32"/>
  <c r="AG78" i="32"/>
  <c r="AH78" i="32"/>
  <c r="AE79" i="32"/>
  <c r="AF79" i="32"/>
  <c r="AG79" i="32"/>
  <c r="AH79" i="32"/>
  <c r="AE80" i="32"/>
  <c r="AF80" i="32"/>
  <c r="AG80" i="32"/>
  <c r="AH80" i="32"/>
  <c r="AE81" i="32"/>
  <c r="AF81" i="32"/>
  <c r="AG81" i="32"/>
  <c r="AH81" i="32"/>
  <c r="AE82" i="32"/>
  <c r="AF82" i="32"/>
  <c r="AG82" i="32"/>
  <c r="AH82" i="32"/>
  <c r="AE83" i="32"/>
  <c r="AF83" i="32"/>
  <c r="AG83" i="32"/>
  <c r="AH83" i="32"/>
  <c r="AE84" i="32"/>
  <c r="AF84" i="32"/>
  <c r="AG84" i="32"/>
  <c r="AH84" i="32"/>
  <c r="AE85" i="32"/>
  <c r="AF85" i="32"/>
  <c r="AG85" i="32"/>
  <c r="AH85" i="32"/>
  <c r="AE86" i="32"/>
  <c r="AF86" i="32"/>
  <c r="AG86" i="32"/>
  <c r="AH86" i="32"/>
  <c r="AE87" i="32"/>
  <c r="AF87" i="32"/>
  <c r="AG87" i="32"/>
  <c r="AH87" i="32"/>
  <c r="AE88" i="32"/>
  <c r="AF88" i="32"/>
  <c r="AG88" i="32"/>
  <c r="AH88" i="32"/>
  <c r="AE89" i="32"/>
  <c r="AF89" i="32"/>
  <c r="AG89" i="32"/>
  <c r="AH89" i="32"/>
  <c r="AE90" i="32"/>
  <c r="AF90" i="32"/>
  <c r="AG90" i="32"/>
  <c r="AH90" i="32"/>
  <c r="AE91" i="32"/>
  <c r="AF91" i="32"/>
  <c r="AG91" i="32"/>
  <c r="AH91" i="32"/>
  <c r="AE92" i="32"/>
  <c r="AF92" i="32"/>
  <c r="AG92" i="32"/>
  <c r="AH92" i="32"/>
  <c r="AE93" i="32"/>
  <c r="AF93" i="32"/>
  <c r="AG93" i="32"/>
  <c r="AH93" i="32"/>
  <c r="AE94" i="32"/>
  <c r="AF94" i="32"/>
  <c r="AG94" i="32"/>
  <c r="AH94" i="32"/>
  <c r="AE95" i="32"/>
  <c r="AF95" i="32"/>
  <c r="AG95" i="32"/>
  <c r="AH95" i="32"/>
  <c r="AE96" i="32"/>
  <c r="AF96" i="32"/>
  <c r="AG96" i="32"/>
  <c r="AH96" i="32"/>
  <c r="AE97" i="32"/>
  <c r="AF97" i="32"/>
  <c r="AG97" i="32"/>
  <c r="AH97" i="32"/>
  <c r="AE98" i="32"/>
  <c r="AF98" i="32"/>
  <c r="AG98" i="32"/>
  <c r="AH98" i="32"/>
  <c r="AE99" i="32"/>
  <c r="AF99" i="32"/>
  <c r="AG99" i="32"/>
  <c r="AH99" i="32"/>
  <c r="AE100" i="32"/>
  <c r="AF100" i="32"/>
  <c r="AG100" i="32"/>
  <c r="AH100" i="32"/>
  <c r="AE101" i="32"/>
  <c r="AF101" i="32"/>
  <c r="AG101" i="32"/>
  <c r="AH101" i="32"/>
  <c r="AE102" i="32"/>
  <c r="AF102" i="32"/>
  <c r="AG102" i="32"/>
  <c r="AH102" i="32"/>
  <c r="AE103" i="32"/>
  <c r="AF103" i="32"/>
  <c r="AG103" i="32"/>
  <c r="AH103" i="32"/>
  <c r="AE104" i="32"/>
  <c r="AF104" i="32"/>
  <c r="AG104" i="32"/>
  <c r="AH104" i="32"/>
  <c r="AE105" i="32"/>
  <c r="AF105" i="32"/>
  <c r="AG105" i="32"/>
  <c r="AH105" i="32"/>
  <c r="AE106" i="32"/>
  <c r="AF106" i="32"/>
  <c r="AG106" i="32"/>
  <c r="AH106" i="32"/>
  <c r="AE107" i="32"/>
  <c r="AF107" i="32"/>
  <c r="AG107" i="32"/>
  <c r="AH107" i="32"/>
  <c r="AE108" i="32"/>
  <c r="AF108" i="32"/>
  <c r="AG108" i="32"/>
  <c r="AH108" i="32"/>
  <c r="AE109" i="32"/>
  <c r="AF109" i="32"/>
  <c r="AG109" i="32"/>
  <c r="AH109" i="32"/>
  <c r="AE110" i="32"/>
  <c r="AF110" i="32"/>
  <c r="AG110" i="32"/>
  <c r="AH110" i="32"/>
  <c r="AE111" i="32"/>
  <c r="AF111" i="32"/>
  <c r="AG111" i="32"/>
  <c r="AH111" i="32"/>
  <c r="AE112" i="32"/>
  <c r="AF112" i="32"/>
  <c r="AG112" i="32"/>
  <c r="AH112" i="32"/>
  <c r="AE113" i="32"/>
  <c r="AF113" i="32"/>
  <c r="AG113" i="32"/>
  <c r="AH113" i="32"/>
  <c r="AE114" i="32"/>
  <c r="AF114" i="32"/>
  <c r="AG114" i="32"/>
  <c r="AH114" i="32"/>
  <c r="AE115" i="32"/>
  <c r="AF115" i="32"/>
  <c r="AG115" i="32"/>
  <c r="AH115" i="32"/>
  <c r="AE116" i="32"/>
  <c r="AF116" i="32"/>
  <c r="AG116" i="32"/>
  <c r="AH116" i="32"/>
  <c r="AE117" i="32"/>
  <c r="AF117" i="32"/>
  <c r="AG117" i="32"/>
  <c r="AH117" i="32"/>
  <c r="AE118" i="32"/>
  <c r="AF118" i="32"/>
  <c r="AG118" i="32"/>
  <c r="AH118" i="32"/>
  <c r="AE119" i="32"/>
  <c r="AF119" i="32"/>
  <c r="AG119" i="32"/>
  <c r="AH119" i="32"/>
  <c r="AE120" i="32"/>
  <c r="AF120" i="32"/>
  <c r="AG120" i="32"/>
  <c r="AH120" i="32"/>
  <c r="AE121" i="32"/>
  <c r="AF121" i="32"/>
  <c r="AG121" i="32"/>
  <c r="AH121" i="32"/>
  <c r="AE122" i="32"/>
  <c r="AF122" i="32"/>
  <c r="AG122" i="32"/>
  <c r="AH122" i="32"/>
  <c r="AE123" i="32"/>
  <c r="AF123" i="32"/>
  <c r="AG123" i="32"/>
  <c r="AH123" i="32"/>
  <c r="AE124" i="32"/>
  <c r="AF124" i="32"/>
  <c r="AG124" i="32"/>
  <c r="AH124" i="32"/>
  <c r="AE125" i="32"/>
  <c r="AF125" i="32"/>
  <c r="AG125" i="32"/>
  <c r="AH125" i="32"/>
  <c r="AE126" i="32"/>
  <c r="AF126" i="32"/>
  <c r="AG126" i="32"/>
  <c r="AH126" i="32"/>
  <c r="AE127" i="32"/>
  <c r="AF127" i="32"/>
  <c r="AG127" i="32"/>
  <c r="AH127" i="32"/>
  <c r="AE128" i="32"/>
  <c r="AF128" i="32"/>
  <c r="AG128" i="32"/>
  <c r="AH128" i="32"/>
  <c r="AE129" i="32"/>
  <c r="AF129" i="32"/>
  <c r="AG129" i="32"/>
  <c r="AH129" i="32"/>
  <c r="AE130" i="32"/>
  <c r="AF130" i="32"/>
  <c r="AG130" i="32"/>
  <c r="AH130" i="32"/>
  <c r="AE131" i="32"/>
  <c r="AF131" i="32"/>
  <c r="AG131" i="32"/>
  <c r="AH131" i="32"/>
  <c r="AE132" i="32"/>
  <c r="AF132" i="32"/>
  <c r="AG132" i="32"/>
  <c r="AH132" i="32"/>
  <c r="AE133" i="32"/>
  <c r="AF133" i="32"/>
  <c r="AG133" i="32"/>
  <c r="AH133" i="32"/>
  <c r="AE134" i="32"/>
  <c r="AF134" i="32"/>
  <c r="AG134" i="32"/>
  <c r="AH134" i="32"/>
  <c r="AE135" i="32"/>
  <c r="AF135" i="32"/>
  <c r="AG135" i="32"/>
  <c r="AH135" i="32"/>
  <c r="AE136" i="32"/>
  <c r="AF136" i="32"/>
  <c r="AG136" i="32"/>
  <c r="AH136" i="32"/>
  <c r="AE137" i="32"/>
  <c r="AF137" i="32"/>
  <c r="AG137" i="32"/>
  <c r="AH137" i="32"/>
  <c r="AE138" i="32"/>
  <c r="AF138" i="32"/>
  <c r="AG138" i="32"/>
  <c r="AH138" i="32"/>
  <c r="AE139" i="32"/>
  <c r="AF139" i="32"/>
  <c r="AG139" i="32"/>
  <c r="AH139" i="32"/>
  <c r="AE140" i="32"/>
  <c r="AF140" i="32"/>
  <c r="AG140" i="32"/>
  <c r="AH140" i="32"/>
  <c r="AE141" i="32"/>
  <c r="AF141" i="32"/>
  <c r="AG141" i="32"/>
  <c r="AH141" i="32"/>
  <c r="AE142" i="32"/>
  <c r="AF142" i="32"/>
  <c r="AG142" i="32"/>
  <c r="AH142" i="32"/>
  <c r="AE143" i="32"/>
  <c r="AF143" i="32"/>
  <c r="AG143" i="32"/>
  <c r="AH143" i="32"/>
  <c r="AE144" i="32"/>
  <c r="AF144" i="32"/>
  <c r="AG144" i="32"/>
  <c r="AH144" i="32"/>
  <c r="AE145" i="32"/>
  <c r="AF145" i="32"/>
  <c r="AG145" i="32"/>
  <c r="AH145" i="32"/>
  <c r="AE146" i="32"/>
  <c r="AF146" i="32"/>
  <c r="AG146" i="32"/>
  <c r="AH146" i="32"/>
  <c r="AE147" i="32"/>
  <c r="AF147" i="32"/>
  <c r="AG147" i="32"/>
  <c r="AH147" i="32"/>
  <c r="AE148" i="32"/>
  <c r="AF148" i="32"/>
  <c r="AG148" i="32"/>
  <c r="AH148" i="32"/>
  <c r="AE149" i="32"/>
  <c r="AF149" i="32"/>
  <c r="AG149" i="32"/>
  <c r="AH149" i="32"/>
  <c r="AE150" i="32"/>
  <c r="AF150" i="32"/>
  <c r="AG150" i="32"/>
  <c r="AH150" i="32"/>
  <c r="AE151" i="32"/>
  <c r="AF151" i="32"/>
  <c r="AG151" i="32"/>
  <c r="AH151" i="32"/>
  <c r="AE152" i="32"/>
  <c r="AF152" i="32"/>
  <c r="AG152" i="32"/>
  <c r="AH152" i="32"/>
  <c r="AE153" i="32"/>
  <c r="AF153" i="32"/>
  <c r="AG153" i="32"/>
  <c r="AH153" i="32"/>
  <c r="AE154" i="32"/>
  <c r="AF154" i="32"/>
  <c r="AG154" i="32"/>
  <c r="AH154" i="32"/>
  <c r="AE155" i="32"/>
  <c r="AF155" i="32"/>
  <c r="AG155" i="32"/>
  <c r="AH155" i="32"/>
  <c r="AE156" i="32"/>
  <c r="AF156" i="32"/>
  <c r="AG156" i="32"/>
  <c r="AH156" i="32"/>
  <c r="AE157" i="32"/>
  <c r="AF157" i="32"/>
  <c r="AG157" i="32"/>
  <c r="AH157" i="32"/>
  <c r="AE158" i="32"/>
  <c r="AF158" i="32"/>
  <c r="AG158" i="32"/>
  <c r="AH158" i="32"/>
  <c r="AE159" i="32"/>
  <c r="AF159" i="32"/>
  <c r="AG159" i="32"/>
  <c r="AH159" i="32"/>
  <c r="AE160" i="32"/>
  <c r="AF160" i="32"/>
  <c r="AG160" i="32"/>
  <c r="AH160" i="32"/>
  <c r="AE161" i="32"/>
  <c r="AF161" i="32"/>
  <c r="AG161" i="32"/>
  <c r="AH161" i="32"/>
  <c r="AE162" i="32"/>
  <c r="AF162" i="32"/>
  <c r="AG162" i="32"/>
  <c r="AH162" i="32"/>
  <c r="AE163" i="32"/>
  <c r="AF163" i="32"/>
  <c r="AG163" i="32"/>
  <c r="AH163" i="32"/>
  <c r="AE164" i="32"/>
  <c r="AF164" i="32"/>
  <c r="AG164" i="32"/>
  <c r="AH164" i="32"/>
  <c r="AE165" i="32"/>
  <c r="AF165" i="32"/>
  <c r="AG165" i="32"/>
  <c r="AH165" i="32"/>
  <c r="AE166" i="32"/>
  <c r="AF166" i="32"/>
  <c r="AG166" i="32"/>
  <c r="AH166" i="32"/>
  <c r="AE167" i="32"/>
  <c r="AF167" i="32"/>
  <c r="AG167" i="32"/>
  <c r="AH167" i="32"/>
  <c r="AE168" i="32"/>
  <c r="AF168" i="32"/>
  <c r="AG168" i="32"/>
  <c r="AH168" i="32"/>
  <c r="AE169" i="32"/>
  <c r="AF169" i="32"/>
  <c r="AG169" i="32"/>
  <c r="AH169" i="32"/>
  <c r="AE170" i="32"/>
  <c r="AF170" i="32"/>
  <c r="AG170" i="32"/>
  <c r="AH170" i="32"/>
  <c r="AE171" i="32"/>
  <c r="AF171" i="32"/>
  <c r="AG171" i="32"/>
  <c r="AH171" i="32"/>
  <c r="AE172" i="32"/>
  <c r="AF172" i="32"/>
  <c r="AG172" i="32"/>
  <c r="AH172" i="32"/>
  <c r="AE173" i="32"/>
  <c r="AF173" i="32"/>
  <c r="AG173" i="32"/>
  <c r="AH173" i="32"/>
  <c r="AE174" i="32"/>
  <c r="AF174" i="32"/>
  <c r="AG174" i="32"/>
  <c r="AH174" i="32"/>
  <c r="AE175" i="32"/>
  <c r="AF175" i="32"/>
  <c r="AG175" i="32"/>
  <c r="AH175" i="32"/>
  <c r="AE176" i="32"/>
  <c r="AF176" i="32"/>
  <c r="AG176" i="32"/>
  <c r="AH176" i="32"/>
  <c r="AE177" i="32"/>
  <c r="AF177" i="32"/>
  <c r="AG177" i="32"/>
  <c r="AH177" i="32"/>
  <c r="AE178" i="32"/>
  <c r="AF178" i="32"/>
  <c r="AG178" i="32"/>
  <c r="AH178" i="32"/>
  <c r="AE179" i="32"/>
  <c r="AF179" i="32"/>
  <c r="AG179" i="32"/>
  <c r="AH179" i="32"/>
  <c r="AE180" i="32"/>
  <c r="AF180" i="32"/>
  <c r="AG180" i="32"/>
  <c r="AH180" i="32"/>
  <c r="AE181" i="32"/>
  <c r="AF181" i="32"/>
  <c r="AG181" i="32"/>
  <c r="AH181" i="32"/>
  <c r="AE182" i="32"/>
  <c r="AF182" i="32"/>
  <c r="AG182" i="32"/>
  <c r="AH182" i="32"/>
  <c r="AE183" i="32"/>
  <c r="AF183" i="32"/>
  <c r="AG183" i="32"/>
  <c r="AH183" i="32"/>
  <c r="AE184" i="32"/>
  <c r="AF184" i="32"/>
  <c r="AG184" i="32"/>
  <c r="AH184" i="32"/>
  <c r="AE185" i="32"/>
  <c r="AF185" i="32"/>
  <c r="AG185" i="32"/>
  <c r="AH185" i="32"/>
  <c r="AE186" i="32"/>
  <c r="AF186" i="32"/>
  <c r="AG186" i="32"/>
  <c r="AH186" i="32"/>
  <c r="AE187" i="32"/>
  <c r="AF187" i="32"/>
  <c r="AG187" i="32"/>
  <c r="AH187" i="32"/>
  <c r="AE188" i="32"/>
  <c r="AF188" i="32"/>
  <c r="AG188" i="32"/>
  <c r="AH188" i="32"/>
  <c r="AE189" i="32"/>
  <c r="AF189" i="32"/>
  <c r="AG189" i="32"/>
  <c r="AH189" i="32"/>
  <c r="AE190" i="32"/>
  <c r="AF190" i="32"/>
  <c r="AG190" i="32"/>
  <c r="AH190" i="32"/>
  <c r="AE191" i="32"/>
  <c r="AF191" i="32"/>
  <c r="AG191" i="32"/>
  <c r="AH191" i="32"/>
  <c r="AE192" i="32"/>
  <c r="AF192" i="32"/>
  <c r="AG192" i="32"/>
  <c r="AH192" i="32"/>
  <c r="AE193" i="32"/>
  <c r="AF193" i="32"/>
  <c r="AG193" i="32"/>
  <c r="AH193" i="32"/>
  <c r="AE194" i="32"/>
  <c r="AF194" i="32"/>
  <c r="AG194" i="32"/>
  <c r="AH194" i="32"/>
  <c r="AE195" i="32"/>
  <c r="AF195" i="32"/>
  <c r="AG195" i="32"/>
  <c r="AH195" i="32"/>
  <c r="AE196" i="32"/>
  <c r="AF196" i="32"/>
  <c r="AG196" i="32"/>
  <c r="AH196" i="32"/>
  <c r="AE197" i="32"/>
  <c r="AF197" i="32"/>
  <c r="AG197" i="32"/>
  <c r="AH197" i="32"/>
  <c r="AE198" i="32"/>
  <c r="AF198" i="32"/>
  <c r="AG198" i="32"/>
  <c r="AH198" i="32"/>
  <c r="AE199" i="32"/>
  <c r="AF199" i="32"/>
  <c r="AG199" i="32"/>
  <c r="AH199" i="32"/>
  <c r="AE200" i="32"/>
  <c r="AF200" i="32"/>
  <c r="AG200" i="32"/>
  <c r="AH200" i="32"/>
  <c r="AE201" i="32"/>
  <c r="AF201" i="32"/>
  <c r="AG201" i="32"/>
  <c r="AH201" i="32"/>
  <c r="AE202" i="32"/>
  <c r="AF202" i="32"/>
  <c r="AG202" i="32"/>
  <c r="AH202" i="32"/>
  <c r="AE203" i="32"/>
  <c r="AF203" i="32"/>
  <c r="AG203" i="32"/>
  <c r="AH203" i="32"/>
  <c r="AE204" i="32"/>
  <c r="AF204" i="32"/>
  <c r="AG204" i="32"/>
  <c r="AH204" i="32"/>
  <c r="AE205" i="32"/>
  <c r="AF205" i="32"/>
  <c r="AG205" i="32"/>
  <c r="AH205" i="32"/>
  <c r="AE206" i="32"/>
  <c r="AF206" i="32"/>
  <c r="AG206" i="32"/>
  <c r="AH206" i="32"/>
  <c r="AE207" i="32"/>
  <c r="AF207" i="32"/>
  <c r="AG207" i="32"/>
  <c r="AH207" i="32"/>
  <c r="AE208" i="32"/>
  <c r="AF208" i="32"/>
  <c r="AG208" i="32"/>
  <c r="AH208" i="32"/>
  <c r="AE209" i="32"/>
  <c r="AF209" i="32"/>
  <c r="AG209" i="32"/>
  <c r="AH209" i="32"/>
  <c r="AE210" i="32"/>
  <c r="AF210" i="32"/>
  <c r="AG210" i="32"/>
  <c r="AH210" i="32"/>
  <c r="AE211" i="32"/>
  <c r="AF211" i="32"/>
  <c r="AG211" i="32"/>
  <c r="AH211" i="32"/>
  <c r="AE212" i="32"/>
  <c r="AF212" i="32"/>
  <c r="AG212" i="32"/>
  <c r="AH212" i="32"/>
  <c r="AE213" i="32"/>
  <c r="AF213" i="32"/>
  <c r="AG213" i="32"/>
  <c r="AH213" i="32"/>
  <c r="AE214" i="32"/>
  <c r="AF214" i="32"/>
  <c r="AG214" i="32"/>
  <c r="AH214" i="32"/>
  <c r="AE215" i="32"/>
  <c r="AF215" i="32"/>
  <c r="AG215" i="32"/>
  <c r="AH215" i="32"/>
  <c r="AE216" i="32"/>
  <c r="AF216" i="32"/>
  <c r="AG216" i="32"/>
  <c r="AH216" i="32"/>
  <c r="AE217" i="32"/>
  <c r="AF217" i="32"/>
  <c r="AG217" i="32"/>
  <c r="AH217" i="32"/>
  <c r="AE218" i="32"/>
  <c r="AF218" i="32"/>
  <c r="AG218" i="32"/>
  <c r="AH218" i="32"/>
  <c r="AE219" i="32"/>
  <c r="AF219" i="32"/>
  <c r="AG219" i="32"/>
  <c r="AH219" i="32"/>
  <c r="AE220" i="32"/>
  <c r="AF220" i="32"/>
  <c r="AG220" i="32"/>
  <c r="AH220" i="32"/>
  <c r="AE221" i="32"/>
  <c r="AF221" i="32"/>
  <c r="AG221" i="32"/>
  <c r="AH221" i="32"/>
  <c r="AE222" i="32"/>
  <c r="AF222" i="32"/>
  <c r="AG222" i="32"/>
  <c r="AH222" i="32"/>
  <c r="AE223" i="32"/>
  <c r="AF223" i="32"/>
  <c r="AG223" i="32"/>
  <c r="AH223" i="32"/>
  <c r="AE224" i="32"/>
  <c r="AF224" i="32"/>
  <c r="AG224" i="32"/>
  <c r="AH224" i="32"/>
  <c r="AE225" i="32"/>
  <c r="AF225" i="32"/>
  <c r="AG225" i="32"/>
  <c r="AH225" i="32"/>
  <c r="AE226" i="32"/>
  <c r="AF226" i="32"/>
  <c r="AG226" i="32"/>
  <c r="AH226" i="32"/>
  <c r="AE227" i="32"/>
  <c r="AF227" i="32"/>
  <c r="AG227" i="32"/>
  <c r="AH227" i="32"/>
  <c r="AE228" i="32"/>
  <c r="AF228" i="32"/>
  <c r="AG228" i="32"/>
  <c r="AH228" i="32"/>
  <c r="AE229" i="32"/>
  <c r="AF229" i="32"/>
  <c r="AG229" i="32"/>
  <c r="AH229" i="32"/>
  <c r="AE230" i="32"/>
  <c r="AF230" i="32"/>
  <c r="AG230" i="32"/>
  <c r="AH230" i="32"/>
  <c r="AE231" i="32"/>
  <c r="AF231" i="32"/>
  <c r="AG231" i="32"/>
  <c r="AH231" i="32"/>
  <c r="AE232" i="32"/>
  <c r="AF232" i="32"/>
  <c r="AG232" i="32"/>
  <c r="AH232" i="32"/>
  <c r="AE233" i="32"/>
  <c r="AF233" i="32"/>
  <c r="AG233" i="32"/>
  <c r="AH233" i="32"/>
  <c r="AE234" i="32"/>
  <c r="AF234" i="32"/>
  <c r="AG234" i="32"/>
  <c r="AH234" i="32"/>
  <c r="AE235" i="32"/>
  <c r="AF235" i="32"/>
  <c r="AG235" i="32"/>
  <c r="AH235" i="32"/>
  <c r="AE236" i="32"/>
  <c r="AF236" i="32"/>
  <c r="AG236" i="32"/>
  <c r="AH236" i="32"/>
  <c r="AE237" i="32"/>
  <c r="AF237" i="32"/>
  <c r="AG237" i="32"/>
  <c r="AH237" i="32"/>
  <c r="AE238" i="32"/>
  <c r="AF238" i="32"/>
  <c r="AG238" i="32"/>
  <c r="AH238" i="32"/>
  <c r="AE239" i="32"/>
  <c r="AF239" i="32"/>
  <c r="AG239" i="32"/>
  <c r="AH239" i="32"/>
  <c r="AE240" i="32"/>
  <c r="AF240" i="32"/>
  <c r="AG240" i="32"/>
  <c r="AH240" i="32"/>
  <c r="AE241" i="32"/>
  <c r="AF241" i="32"/>
  <c r="AG241" i="32"/>
  <c r="AH241" i="32"/>
  <c r="AE242" i="32"/>
  <c r="AF242" i="32"/>
  <c r="AG242" i="32"/>
  <c r="AH242" i="32"/>
  <c r="AE243" i="32"/>
  <c r="AF243" i="32"/>
  <c r="AG243" i="32"/>
  <c r="AH243" i="32"/>
  <c r="AE244" i="32"/>
  <c r="AF244" i="32"/>
  <c r="AG244" i="32"/>
  <c r="AH244" i="32"/>
  <c r="AE245" i="32"/>
  <c r="AF245" i="32"/>
  <c r="AG245" i="32"/>
  <c r="AH245" i="32"/>
  <c r="AE246" i="32"/>
  <c r="AF246" i="32"/>
  <c r="AG246" i="32"/>
  <c r="AH246" i="32"/>
  <c r="AE247" i="32"/>
  <c r="AF247" i="32"/>
  <c r="AG247" i="32"/>
  <c r="AH247" i="32"/>
  <c r="AE248" i="32"/>
  <c r="AF248" i="32"/>
  <c r="AG248" i="32"/>
  <c r="AH248" i="32"/>
  <c r="AE249" i="32"/>
  <c r="AF249" i="32"/>
  <c r="AG249" i="32"/>
  <c r="AH249" i="32"/>
  <c r="AE250" i="32"/>
  <c r="AF250" i="32"/>
  <c r="AG250" i="32"/>
  <c r="AH250" i="32"/>
  <c r="AE251" i="32"/>
  <c r="AF251" i="32"/>
  <c r="AG251" i="32"/>
  <c r="AH251" i="32"/>
  <c r="AE252" i="32"/>
  <c r="AF252" i="32"/>
  <c r="AG252" i="32"/>
  <c r="AH252" i="32"/>
  <c r="AE253" i="32"/>
  <c r="AF253" i="32"/>
  <c r="AG253" i="32"/>
  <c r="AH253" i="32"/>
  <c r="AE254" i="32"/>
  <c r="AF254" i="32"/>
  <c r="AG254" i="32"/>
  <c r="AH254" i="32"/>
  <c r="AE255" i="32"/>
  <c r="AF255" i="32"/>
  <c r="AG255" i="32"/>
  <c r="AH255" i="32"/>
  <c r="AE256" i="32"/>
  <c r="AF256" i="32"/>
  <c r="AG256" i="32"/>
  <c r="AH256" i="32"/>
  <c r="AE257" i="32"/>
  <c r="AF257" i="32"/>
  <c r="AG257" i="32"/>
  <c r="AH257" i="32"/>
  <c r="AE258" i="32"/>
  <c r="AF258" i="32"/>
  <c r="AG258" i="32"/>
  <c r="AH258" i="32"/>
  <c r="AE259" i="32"/>
  <c r="AF259" i="32"/>
  <c r="AG259" i="32"/>
  <c r="AH259" i="32"/>
  <c r="AE260" i="32"/>
  <c r="AF260" i="32"/>
  <c r="AG260" i="32"/>
  <c r="AH260" i="32"/>
  <c r="AE261" i="32"/>
  <c r="AF261" i="32"/>
  <c r="AG261" i="32"/>
  <c r="AH261" i="32"/>
  <c r="AE262" i="32"/>
  <c r="AF262" i="32"/>
  <c r="AG262" i="32"/>
  <c r="AH262" i="32"/>
  <c r="AE263" i="32"/>
  <c r="AF263" i="32"/>
  <c r="AG263" i="32"/>
  <c r="AH263" i="32"/>
  <c r="AE264" i="32"/>
  <c r="AF264" i="32"/>
  <c r="AG264" i="32"/>
  <c r="AH264" i="32"/>
  <c r="AE265" i="32"/>
  <c r="AF265" i="32"/>
  <c r="AG265" i="32"/>
  <c r="AH265" i="32"/>
  <c r="AE266" i="32"/>
  <c r="AF266" i="32"/>
  <c r="AG266" i="32"/>
  <c r="AH266" i="32"/>
  <c r="AE267" i="32"/>
  <c r="AF267" i="32"/>
  <c r="AG267" i="32"/>
  <c r="AH267" i="32"/>
  <c r="AE268" i="32"/>
  <c r="AF268" i="32"/>
  <c r="AG268" i="32"/>
  <c r="AH268" i="32"/>
  <c r="AE269" i="32"/>
  <c r="AF269" i="32"/>
  <c r="AG269" i="32"/>
  <c r="AH269" i="32"/>
  <c r="AE270" i="32"/>
  <c r="AF270" i="32"/>
  <c r="AG270" i="32"/>
  <c r="AH270" i="32"/>
  <c r="AE271" i="32"/>
  <c r="AF271" i="32"/>
  <c r="AG271" i="32"/>
  <c r="AH271" i="32"/>
  <c r="AE272" i="32"/>
  <c r="AF272" i="32"/>
  <c r="AG272" i="32"/>
  <c r="AH272" i="32"/>
  <c r="AE273" i="32"/>
  <c r="AF273" i="32"/>
  <c r="AG273" i="32"/>
  <c r="AH273" i="32"/>
  <c r="AE274" i="32"/>
  <c r="AF274" i="32"/>
  <c r="AG274" i="32"/>
  <c r="AH274" i="32"/>
  <c r="AE275" i="32"/>
  <c r="AF275" i="32"/>
  <c r="AG275" i="32"/>
  <c r="AH275" i="32"/>
  <c r="AE276" i="32"/>
  <c r="AF276" i="32"/>
  <c r="AG276" i="32"/>
  <c r="AH276" i="32"/>
  <c r="AE277" i="32"/>
  <c r="AF277" i="32"/>
  <c r="AG277" i="32"/>
  <c r="AH277" i="32"/>
  <c r="AE278" i="32"/>
  <c r="AF278" i="32"/>
  <c r="AG278" i="32"/>
  <c r="AH278" i="32"/>
  <c r="AE279" i="32"/>
  <c r="AF279" i="32"/>
  <c r="AG279" i="32"/>
  <c r="AH279" i="32"/>
  <c r="AE280" i="32"/>
  <c r="AF280" i="32"/>
  <c r="AG280" i="32"/>
  <c r="AH280" i="32"/>
  <c r="AE281" i="32"/>
  <c r="AF281" i="32"/>
  <c r="AG281" i="32"/>
  <c r="AH281" i="32"/>
  <c r="AE282" i="32"/>
  <c r="AF282" i="32"/>
  <c r="AG282" i="32"/>
  <c r="AH282" i="32"/>
  <c r="AE283" i="32"/>
  <c r="AF283" i="32"/>
  <c r="AG283" i="32"/>
  <c r="AH283" i="32"/>
  <c r="AE284" i="32"/>
  <c r="AF284" i="32"/>
  <c r="AG284" i="32"/>
  <c r="AH284" i="32"/>
  <c r="AE285" i="32"/>
  <c r="AF285" i="32"/>
  <c r="AG285" i="32"/>
  <c r="AH285" i="32"/>
  <c r="AE286" i="32"/>
  <c r="AF286" i="32"/>
  <c r="AG286" i="32"/>
  <c r="AH286" i="32"/>
  <c r="AE287" i="32"/>
  <c r="AF287" i="32"/>
  <c r="AG287" i="32"/>
  <c r="AH287" i="32"/>
  <c r="AE288" i="32"/>
  <c r="AF288" i="32"/>
  <c r="AG288" i="32"/>
  <c r="AH288" i="32"/>
  <c r="AE289" i="32"/>
  <c r="AF289" i="32"/>
  <c r="AG289" i="32"/>
  <c r="AH289" i="32"/>
  <c r="AE290" i="32"/>
  <c r="AF290" i="32"/>
  <c r="AG290" i="32"/>
  <c r="AH290" i="32"/>
  <c r="AE291" i="32"/>
  <c r="AF291" i="32"/>
  <c r="AG291" i="32"/>
  <c r="AH291" i="32"/>
  <c r="AE292" i="32"/>
  <c r="AF292" i="32"/>
  <c r="AG292" i="32"/>
  <c r="AH292" i="32"/>
  <c r="AE293" i="32"/>
  <c r="AF293" i="32"/>
  <c r="AG293" i="32"/>
  <c r="AH293" i="32"/>
  <c r="AE294" i="32"/>
  <c r="AF294" i="32"/>
  <c r="AG294" i="32"/>
  <c r="AH294" i="32"/>
  <c r="AE295" i="32"/>
  <c r="AF295" i="32"/>
  <c r="AG295" i="32"/>
  <c r="AH295" i="32"/>
  <c r="AE296" i="32"/>
  <c r="AF296" i="32"/>
  <c r="AG296" i="32"/>
  <c r="AH296" i="32"/>
  <c r="AE297" i="32"/>
  <c r="AF297" i="32"/>
  <c r="AG297" i="32"/>
  <c r="AH297" i="32"/>
  <c r="AE298" i="32"/>
  <c r="AF298" i="32"/>
  <c r="AG298" i="32"/>
  <c r="AH298" i="32"/>
  <c r="AE299" i="32"/>
  <c r="AF299" i="32"/>
  <c r="AG299" i="32"/>
  <c r="AH299" i="32"/>
  <c r="AE300" i="32"/>
  <c r="AF300" i="32"/>
  <c r="AG300" i="32"/>
  <c r="AH300" i="32"/>
  <c r="AE301" i="32"/>
  <c r="AF301" i="32"/>
  <c r="AG301" i="32"/>
  <c r="AH301" i="32"/>
  <c r="AE302" i="32"/>
  <c r="AF302" i="32"/>
  <c r="AG302" i="32"/>
  <c r="AH302" i="32"/>
  <c r="AE303" i="32"/>
  <c r="AF303" i="32"/>
  <c r="AG303" i="32"/>
  <c r="AH303" i="32"/>
  <c r="AH10" i="32"/>
  <c r="AG10" i="32"/>
  <c r="AE10" i="32"/>
  <c r="AA11" i="32"/>
  <c r="AB11" i="32"/>
  <c r="AA12" i="32"/>
  <c r="AB12" i="32"/>
  <c r="AA13" i="32"/>
  <c r="AB13" i="32"/>
  <c r="AA14" i="32"/>
  <c r="AB14" i="32"/>
  <c r="AA15" i="32"/>
  <c r="AB15" i="32"/>
  <c r="AA16" i="32"/>
  <c r="AB16" i="32"/>
  <c r="AA17" i="32"/>
  <c r="AB17" i="32"/>
  <c r="AA18" i="32"/>
  <c r="AB18" i="32"/>
  <c r="AA19" i="32"/>
  <c r="AB19" i="32"/>
  <c r="AA20" i="32"/>
  <c r="AB20" i="32"/>
  <c r="AA21" i="32"/>
  <c r="AB21" i="32"/>
  <c r="AA22" i="32"/>
  <c r="AB22" i="32"/>
  <c r="AA23" i="32"/>
  <c r="AB23" i="32"/>
  <c r="AA24" i="32"/>
  <c r="AB24" i="32"/>
  <c r="AA25" i="32"/>
  <c r="AB25" i="32"/>
  <c r="AA26" i="32"/>
  <c r="AB26" i="32"/>
  <c r="AA27" i="32"/>
  <c r="AB27" i="32"/>
  <c r="AA28" i="32"/>
  <c r="AB28" i="32"/>
  <c r="AA29" i="32"/>
  <c r="AB29" i="32"/>
  <c r="AA30" i="32"/>
  <c r="AB30" i="32"/>
  <c r="AA31" i="32"/>
  <c r="AB31" i="32"/>
  <c r="AA32" i="32"/>
  <c r="AB32" i="32"/>
  <c r="AA33" i="32"/>
  <c r="AB33" i="32"/>
  <c r="AA34" i="32"/>
  <c r="AB34" i="32"/>
  <c r="AA35" i="32"/>
  <c r="AB35" i="32"/>
  <c r="AA36" i="32"/>
  <c r="AB36" i="32"/>
  <c r="AA37" i="32"/>
  <c r="AB37" i="32"/>
  <c r="AA38" i="32"/>
  <c r="AB38" i="32"/>
  <c r="AA39" i="32"/>
  <c r="AB39" i="32"/>
  <c r="AA40" i="32"/>
  <c r="AB40" i="32"/>
  <c r="AA41" i="32"/>
  <c r="AB41" i="32"/>
  <c r="AA42" i="32"/>
  <c r="AB42" i="32"/>
  <c r="AA43" i="32"/>
  <c r="AB43" i="32"/>
  <c r="AA44" i="32"/>
  <c r="AB44" i="32"/>
  <c r="AA45" i="32"/>
  <c r="AB45" i="32"/>
  <c r="AA46" i="32"/>
  <c r="AB46" i="32"/>
  <c r="AA47" i="32"/>
  <c r="AB47" i="32"/>
  <c r="AA48" i="32"/>
  <c r="AB48" i="32"/>
  <c r="AA49" i="32"/>
  <c r="AB49" i="32"/>
  <c r="AA50" i="32"/>
  <c r="AB50" i="32"/>
  <c r="AA51" i="32"/>
  <c r="AB51" i="32"/>
  <c r="AA52" i="32"/>
  <c r="AB52" i="32"/>
  <c r="AA53" i="32"/>
  <c r="AB53" i="32"/>
  <c r="AA54" i="32"/>
  <c r="AB54" i="32"/>
  <c r="AA55" i="32"/>
  <c r="AB55" i="32"/>
  <c r="AA56" i="32"/>
  <c r="AB56" i="32"/>
  <c r="AA57" i="32"/>
  <c r="AB57" i="32"/>
  <c r="AA58" i="32"/>
  <c r="AB58" i="32"/>
  <c r="AA59" i="32"/>
  <c r="AB59" i="32"/>
  <c r="AA60" i="32"/>
  <c r="AB60" i="32"/>
  <c r="AA61" i="32"/>
  <c r="AB61" i="32"/>
  <c r="AA62" i="32"/>
  <c r="AB62" i="32"/>
  <c r="AA63" i="32"/>
  <c r="AB63" i="32"/>
  <c r="AA64" i="32"/>
  <c r="AB64" i="32"/>
  <c r="AA65" i="32"/>
  <c r="AB65" i="32"/>
  <c r="AA66" i="32"/>
  <c r="AB66" i="32"/>
  <c r="AA67" i="32"/>
  <c r="AB67" i="32"/>
  <c r="AA68" i="32"/>
  <c r="AB68" i="32"/>
  <c r="AA69" i="32"/>
  <c r="AB69" i="32"/>
  <c r="AA70" i="32"/>
  <c r="AB70" i="32"/>
  <c r="AA71" i="32"/>
  <c r="AB71" i="32"/>
  <c r="AA72" i="32"/>
  <c r="AB72" i="32"/>
  <c r="AA73" i="32"/>
  <c r="AB73" i="32"/>
  <c r="AA74" i="32"/>
  <c r="AB74" i="32"/>
  <c r="AA75" i="32"/>
  <c r="AB75" i="32"/>
  <c r="AA76" i="32"/>
  <c r="AB76" i="32"/>
  <c r="AA77" i="32"/>
  <c r="AB77" i="32"/>
  <c r="AA78" i="32"/>
  <c r="AB78" i="32"/>
  <c r="AA79" i="32"/>
  <c r="AB79" i="32"/>
  <c r="AA80" i="32"/>
  <c r="AB80" i="32"/>
  <c r="AA81" i="32"/>
  <c r="AB81" i="32"/>
  <c r="AA82" i="32"/>
  <c r="AB82" i="32"/>
  <c r="AA83" i="32"/>
  <c r="AB83" i="32"/>
  <c r="AA84" i="32"/>
  <c r="AB84" i="32"/>
  <c r="AA85" i="32"/>
  <c r="AB85" i="32"/>
  <c r="AA86" i="32"/>
  <c r="AB86" i="32"/>
  <c r="AA87" i="32"/>
  <c r="AB87" i="32"/>
  <c r="AA88" i="32"/>
  <c r="AB88" i="32"/>
  <c r="AA89" i="32"/>
  <c r="AB89" i="32"/>
  <c r="AA90" i="32"/>
  <c r="AB90" i="32"/>
  <c r="AA91" i="32"/>
  <c r="AB91" i="32"/>
  <c r="AA92" i="32"/>
  <c r="AB92" i="32"/>
  <c r="AA93" i="32"/>
  <c r="AB93" i="32"/>
  <c r="AA94" i="32"/>
  <c r="AB94" i="32"/>
  <c r="AA95" i="32"/>
  <c r="AB95" i="32"/>
  <c r="AA96" i="32"/>
  <c r="AB96" i="32"/>
  <c r="AA97" i="32"/>
  <c r="AB97" i="32"/>
  <c r="AA98" i="32"/>
  <c r="AB98" i="32"/>
  <c r="AA99" i="32"/>
  <c r="AB99" i="32"/>
  <c r="AA100" i="32"/>
  <c r="AB100" i="32"/>
  <c r="AA101" i="32"/>
  <c r="AB101" i="32"/>
  <c r="AA102" i="32"/>
  <c r="AB102" i="32"/>
  <c r="AA103" i="32"/>
  <c r="AB103" i="32"/>
  <c r="AA104" i="32"/>
  <c r="AB104" i="32"/>
  <c r="AA105" i="32"/>
  <c r="AB105" i="32"/>
  <c r="AA106" i="32"/>
  <c r="AB106" i="32"/>
  <c r="AA107" i="32"/>
  <c r="AB107" i="32"/>
  <c r="AA108" i="32"/>
  <c r="AB108" i="32"/>
  <c r="AA109" i="32"/>
  <c r="AB109" i="32"/>
  <c r="AA110" i="32"/>
  <c r="AB110" i="32"/>
  <c r="AA111" i="32"/>
  <c r="AB111" i="32"/>
  <c r="AA112" i="32"/>
  <c r="AB112" i="32"/>
  <c r="AA113" i="32"/>
  <c r="AB113" i="32"/>
  <c r="AA114" i="32"/>
  <c r="AB114" i="32"/>
  <c r="AA115" i="32"/>
  <c r="AB115" i="32"/>
  <c r="AA116" i="32"/>
  <c r="AB116" i="32"/>
  <c r="AA117" i="32"/>
  <c r="AB117" i="32"/>
  <c r="AA118" i="32"/>
  <c r="AB118" i="32"/>
  <c r="AA119" i="32"/>
  <c r="AB119" i="32"/>
  <c r="AA120" i="32"/>
  <c r="AB120" i="32"/>
  <c r="AA121" i="32"/>
  <c r="AB121" i="32"/>
  <c r="AA122" i="32"/>
  <c r="AB122" i="32"/>
  <c r="AA123" i="32"/>
  <c r="AB123" i="32"/>
  <c r="AA124" i="32"/>
  <c r="AB124" i="32"/>
  <c r="AA125" i="32"/>
  <c r="AB125" i="32"/>
  <c r="AA126" i="32"/>
  <c r="AB126" i="32"/>
  <c r="AA127" i="32"/>
  <c r="AB127" i="32"/>
  <c r="AA128" i="32"/>
  <c r="AB128" i="32"/>
  <c r="AA129" i="32"/>
  <c r="AB129" i="32"/>
  <c r="AA130" i="32"/>
  <c r="AB130" i="32"/>
  <c r="AA131" i="32"/>
  <c r="AB131" i="32"/>
  <c r="AA132" i="32"/>
  <c r="AB132" i="32"/>
  <c r="AA133" i="32"/>
  <c r="AB133" i="32"/>
  <c r="AA134" i="32"/>
  <c r="AB134" i="32"/>
  <c r="AA135" i="32"/>
  <c r="AB135" i="32"/>
  <c r="AA136" i="32"/>
  <c r="AB136" i="32"/>
  <c r="AA137" i="32"/>
  <c r="AB137" i="32"/>
  <c r="AA138" i="32"/>
  <c r="AB138" i="32"/>
  <c r="AA139" i="32"/>
  <c r="AB139" i="32"/>
  <c r="AA140" i="32"/>
  <c r="AB140" i="32"/>
  <c r="AA141" i="32"/>
  <c r="AB141" i="32"/>
  <c r="AA142" i="32"/>
  <c r="AB142" i="32"/>
  <c r="AA143" i="32"/>
  <c r="AB143" i="32"/>
  <c r="AA144" i="32"/>
  <c r="AB144" i="32"/>
  <c r="AA145" i="32"/>
  <c r="AB145" i="32"/>
  <c r="AA146" i="32"/>
  <c r="AB146" i="32"/>
  <c r="AA147" i="32"/>
  <c r="AB147" i="32"/>
  <c r="AA148" i="32"/>
  <c r="AB148" i="32"/>
  <c r="AA149" i="32"/>
  <c r="AB149" i="32"/>
  <c r="AA150" i="32"/>
  <c r="AB150" i="32"/>
  <c r="AA151" i="32"/>
  <c r="AB151" i="32"/>
  <c r="AA152" i="32"/>
  <c r="AB152" i="32"/>
  <c r="AA153" i="32"/>
  <c r="AB153" i="32"/>
  <c r="AA154" i="32"/>
  <c r="AB154" i="32"/>
  <c r="AA155" i="32"/>
  <c r="AB155" i="32"/>
  <c r="AA156" i="32"/>
  <c r="AB156" i="32"/>
  <c r="AA157" i="32"/>
  <c r="AB157" i="32"/>
  <c r="AA158" i="32"/>
  <c r="AB158" i="32"/>
  <c r="AA159" i="32"/>
  <c r="AB159" i="32"/>
  <c r="AA160" i="32"/>
  <c r="AB160" i="32"/>
  <c r="AA161" i="32"/>
  <c r="AB161" i="32"/>
  <c r="AA162" i="32"/>
  <c r="AB162" i="32"/>
  <c r="AA163" i="32"/>
  <c r="AB163" i="32"/>
  <c r="AA164" i="32"/>
  <c r="AB164" i="32"/>
  <c r="AA165" i="32"/>
  <c r="AB165" i="32"/>
  <c r="AA166" i="32"/>
  <c r="AB166" i="32"/>
  <c r="AA167" i="32"/>
  <c r="AB167" i="32"/>
  <c r="AA168" i="32"/>
  <c r="AB168" i="32"/>
  <c r="AA169" i="32"/>
  <c r="AB169" i="32"/>
  <c r="AA170" i="32"/>
  <c r="AB170" i="32"/>
  <c r="AA171" i="32"/>
  <c r="AB171" i="32"/>
  <c r="AA172" i="32"/>
  <c r="AB172" i="32"/>
  <c r="AA173" i="32"/>
  <c r="AB173" i="32"/>
  <c r="AA174" i="32"/>
  <c r="AB174" i="32"/>
  <c r="AA175" i="32"/>
  <c r="AB175" i="32"/>
  <c r="AA176" i="32"/>
  <c r="AB176" i="32"/>
  <c r="AA177" i="32"/>
  <c r="AB177" i="32"/>
  <c r="AA178" i="32"/>
  <c r="AB178" i="32"/>
  <c r="AA179" i="32"/>
  <c r="AB179" i="32"/>
  <c r="AA180" i="32"/>
  <c r="AB180" i="32"/>
  <c r="AA181" i="32"/>
  <c r="AB181" i="32"/>
  <c r="AA182" i="32"/>
  <c r="AB182" i="32"/>
  <c r="AA183" i="32"/>
  <c r="AB183" i="32"/>
  <c r="AA184" i="32"/>
  <c r="AB184" i="32"/>
  <c r="AA185" i="32"/>
  <c r="AB185" i="32"/>
  <c r="AA186" i="32"/>
  <c r="AB186" i="32"/>
  <c r="AA187" i="32"/>
  <c r="AB187" i="32"/>
  <c r="AA188" i="32"/>
  <c r="AB188" i="32"/>
  <c r="AA189" i="32"/>
  <c r="AB189" i="32"/>
  <c r="AA190" i="32"/>
  <c r="AB190" i="32"/>
  <c r="AA191" i="32"/>
  <c r="AB191" i="32"/>
  <c r="AA192" i="32"/>
  <c r="AB192" i="32"/>
  <c r="AA193" i="32"/>
  <c r="AB193" i="32"/>
  <c r="AA194" i="32"/>
  <c r="AB194" i="32"/>
  <c r="AA195" i="32"/>
  <c r="AB195" i="32"/>
  <c r="AA196" i="32"/>
  <c r="AB196" i="32"/>
  <c r="AA197" i="32"/>
  <c r="AB197" i="32"/>
  <c r="AA198" i="32"/>
  <c r="AB198" i="32"/>
  <c r="AA199" i="32"/>
  <c r="AB199" i="32"/>
  <c r="AA200" i="32"/>
  <c r="AB200" i="32"/>
  <c r="AA201" i="32"/>
  <c r="AB201" i="32"/>
  <c r="AA202" i="32"/>
  <c r="AB202" i="32"/>
  <c r="AA203" i="32"/>
  <c r="AB203" i="32"/>
  <c r="AA204" i="32"/>
  <c r="AB204" i="32"/>
  <c r="AA205" i="32"/>
  <c r="AB205" i="32"/>
  <c r="AA206" i="32"/>
  <c r="AB206" i="32"/>
  <c r="AA207" i="32"/>
  <c r="AB207" i="32"/>
  <c r="AA208" i="32"/>
  <c r="AB208" i="32"/>
  <c r="AA209" i="32"/>
  <c r="AB209" i="32"/>
  <c r="AA210" i="32"/>
  <c r="AB210" i="32"/>
  <c r="AA211" i="32"/>
  <c r="AB211" i="32"/>
  <c r="AA212" i="32"/>
  <c r="AB212" i="32"/>
  <c r="AA213" i="32"/>
  <c r="AB213" i="32"/>
  <c r="AA214" i="32"/>
  <c r="AB214" i="32"/>
  <c r="AA215" i="32"/>
  <c r="AB215" i="32"/>
  <c r="AA216" i="32"/>
  <c r="AB216" i="32"/>
  <c r="AA217" i="32"/>
  <c r="AB217" i="32"/>
  <c r="AA218" i="32"/>
  <c r="AB218" i="32"/>
  <c r="AA219" i="32"/>
  <c r="AB219" i="32"/>
  <c r="AA220" i="32"/>
  <c r="AB220" i="32"/>
  <c r="AA221" i="32"/>
  <c r="AB221" i="32"/>
  <c r="AA222" i="32"/>
  <c r="AB222" i="32"/>
  <c r="AA223" i="32"/>
  <c r="AB223" i="32"/>
  <c r="AA224" i="32"/>
  <c r="AB224" i="32"/>
  <c r="AA225" i="32"/>
  <c r="AB225" i="32"/>
  <c r="AA226" i="32"/>
  <c r="AB226" i="32"/>
  <c r="AA227" i="32"/>
  <c r="AB227" i="32"/>
  <c r="AA228" i="32"/>
  <c r="AB228" i="32"/>
  <c r="AA229" i="32"/>
  <c r="AB229" i="32"/>
  <c r="AA230" i="32"/>
  <c r="AB230" i="32"/>
  <c r="AA231" i="32"/>
  <c r="AB231" i="32"/>
  <c r="AA232" i="32"/>
  <c r="AB232" i="32"/>
  <c r="AA233" i="32"/>
  <c r="AB233" i="32"/>
  <c r="AA234" i="32"/>
  <c r="AB234" i="32"/>
  <c r="AA235" i="32"/>
  <c r="AB235" i="32"/>
  <c r="AA236" i="32"/>
  <c r="AB236" i="32"/>
  <c r="AA237" i="32"/>
  <c r="AB237" i="32"/>
  <c r="AA238" i="32"/>
  <c r="AB238" i="32"/>
  <c r="AA239" i="32"/>
  <c r="AB239" i="32"/>
  <c r="AA240" i="32"/>
  <c r="AB240" i="32"/>
  <c r="AA241" i="32"/>
  <c r="AB241" i="32"/>
  <c r="AA242" i="32"/>
  <c r="AB242" i="32"/>
  <c r="AA243" i="32"/>
  <c r="AB243" i="32"/>
  <c r="AA244" i="32"/>
  <c r="AB244" i="32"/>
  <c r="AA245" i="32"/>
  <c r="AB245" i="32"/>
  <c r="AA246" i="32"/>
  <c r="AB246" i="32"/>
  <c r="AA247" i="32"/>
  <c r="AB247" i="32"/>
  <c r="AA248" i="32"/>
  <c r="AB248" i="32"/>
  <c r="AA249" i="32"/>
  <c r="AB249" i="32"/>
  <c r="AA250" i="32"/>
  <c r="AB250" i="32"/>
  <c r="AA251" i="32"/>
  <c r="AB251" i="32"/>
  <c r="AA252" i="32"/>
  <c r="AB252" i="32"/>
  <c r="AA253" i="32"/>
  <c r="AB253" i="32"/>
  <c r="AA254" i="32"/>
  <c r="AB254" i="32"/>
  <c r="AA255" i="32"/>
  <c r="AB255" i="32"/>
  <c r="AA256" i="32"/>
  <c r="AB256" i="32"/>
  <c r="AA257" i="32"/>
  <c r="AB257" i="32"/>
  <c r="AA258" i="32"/>
  <c r="AB258" i="32"/>
  <c r="AA259" i="32"/>
  <c r="AB259" i="32"/>
  <c r="AA260" i="32"/>
  <c r="AB260" i="32"/>
  <c r="AA261" i="32"/>
  <c r="AB261" i="32"/>
  <c r="AA262" i="32"/>
  <c r="AB262" i="32"/>
  <c r="AA263" i="32"/>
  <c r="AB263" i="32"/>
  <c r="AA264" i="32"/>
  <c r="AB264" i="32"/>
  <c r="AA265" i="32"/>
  <c r="AB265" i="32"/>
  <c r="AA266" i="32"/>
  <c r="AB266" i="32"/>
  <c r="AA267" i="32"/>
  <c r="AB267" i="32"/>
  <c r="AA268" i="32"/>
  <c r="AB268" i="32"/>
  <c r="AA269" i="32"/>
  <c r="AB269" i="32"/>
  <c r="AA270" i="32"/>
  <c r="AB270" i="32"/>
  <c r="AA271" i="32"/>
  <c r="AB271" i="32"/>
  <c r="AA272" i="32"/>
  <c r="AB272" i="32"/>
  <c r="AA273" i="32"/>
  <c r="AB273" i="32"/>
  <c r="AA274" i="32"/>
  <c r="AB274" i="32"/>
  <c r="AA275" i="32"/>
  <c r="AB275" i="32"/>
  <c r="AA276" i="32"/>
  <c r="AB276" i="32"/>
  <c r="AA277" i="32"/>
  <c r="AB277" i="32"/>
  <c r="AA278" i="32"/>
  <c r="AB278" i="32"/>
  <c r="AA279" i="32"/>
  <c r="AB279" i="32"/>
  <c r="AA280" i="32"/>
  <c r="AB280" i="32"/>
  <c r="AA281" i="32"/>
  <c r="AB281" i="32"/>
  <c r="AA282" i="32"/>
  <c r="AB282" i="32"/>
  <c r="AA283" i="32"/>
  <c r="AB283" i="32"/>
  <c r="AA284" i="32"/>
  <c r="AB284" i="32"/>
  <c r="AA285" i="32"/>
  <c r="AB285" i="32"/>
  <c r="AA286" i="32"/>
  <c r="AB286" i="32"/>
  <c r="AA287" i="32"/>
  <c r="AB287" i="32"/>
  <c r="AA288" i="32"/>
  <c r="AB288" i="32"/>
  <c r="AA289" i="32"/>
  <c r="AB289" i="32"/>
  <c r="AA290" i="32"/>
  <c r="AB290" i="32"/>
  <c r="AA291" i="32"/>
  <c r="AB291" i="32"/>
  <c r="AA292" i="32"/>
  <c r="AB292" i="32"/>
  <c r="AA293" i="32"/>
  <c r="AB293" i="32"/>
  <c r="AA294" i="32"/>
  <c r="AB294" i="32"/>
  <c r="AA295" i="32"/>
  <c r="AB295" i="32"/>
  <c r="AA296" i="32"/>
  <c r="AB296" i="32"/>
  <c r="AA297" i="32"/>
  <c r="AB297" i="32"/>
  <c r="AA298" i="32"/>
  <c r="AB298" i="32"/>
  <c r="AA299" i="32"/>
  <c r="AB299" i="32"/>
  <c r="AA300" i="32"/>
  <c r="AB300" i="32"/>
  <c r="AA301" i="32"/>
  <c r="AB301" i="32"/>
  <c r="AA302" i="32"/>
  <c r="AB302" i="32"/>
  <c r="AA303" i="32"/>
  <c r="AB303" i="32"/>
  <c r="AB10" i="32"/>
  <c r="AA10" i="32"/>
  <c r="Y10" i="32"/>
  <c r="AQ10" i="32" s="1"/>
  <c r="Q11" i="32"/>
  <c r="AI11" i="32" s="1"/>
  <c r="Q12" i="32"/>
  <c r="AI12" i="32" s="1"/>
  <c r="Q13" i="32"/>
  <c r="AI13" i="32" s="1"/>
  <c r="Q14" i="32"/>
  <c r="AI14" i="32" s="1"/>
  <c r="Q15" i="32"/>
  <c r="AI15" i="32" s="1"/>
  <c r="Q16" i="32"/>
  <c r="AI16" i="32" s="1"/>
  <c r="Q17" i="32"/>
  <c r="AI17" i="32" s="1"/>
  <c r="Q18" i="32"/>
  <c r="AI18" i="32" s="1"/>
  <c r="Q19" i="32"/>
  <c r="AI19" i="32" s="1"/>
  <c r="Q20" i="32"/>
  <c r="AI20" i="32" s="1"/>
  <c r="Q21" i="32"/>
  <c r="AI21" i="32" s="1"/>
  <c r="Q22" i="32"/>
  <c r="AI22" i="32" s="1"/>
  <c r="Q23" i="32"/>
  <c r="AI23" i="32" s="1"/>
  <c r="Q24" i="32"/>
  <c r="AI24" i="32" s="1"/>
  <c r="Q25" i="32"/>
  <c r="AI25" i="32" s="1"/>
  <c r="Q26" i="32"/>
  <c r="AI26" i="32" s="1"/>
  <c r="Q27" i="32"/>
  <c r="AI27" i="32" s="1"/>
  <c r="Q28" i="32"/>
  <c r="AI28" i="32" s="1"/>
  <c r="Q29" i="32"/>
  <c r="AI29" i="32" s="1"/>
  <c r="Q30" i="32"/>
  <c r="AI30" i="32" s="1"/>
  <c r="Q31" i="32"/>
  <c r="AI31" i="32" s="1"/>
  <c r="Q32" i="32"/>
  <c r="AI32" i="32" s="1"/>
  <c r="Q33" i="32"/>
  <c r="AI33" i="32" s="1"/>
  <c r="Q34" i="32"/>
  <c r="AI34" i="32" s="1"/>
  <c r="Q35" i="32"/>
  <c r="AI35" i="32" s="1"/>
  <c r="Q36" i="32"/>
  <c r="AI36" i="32" s="1"/>
  <c r="Q37" i="32"/>
  <c r="AI37" i="32" s="1"/>
  <c r="Q38" i="32"/>
  <c r="AI38" i="32" s="1"/>
  <c r="Q39" i="32"/>
  <c r="AI39" i="32" s="1"/>
  <c r="Q40" i="32"/>
  <c r="AI40" i="32" s="1"/>
  <c r="Q41" i="32"/>
  <c r="AI41" i="32" s="1"/>
  <c r="Q42" i="32"/>
  <c r="AI42" i="32" s="1"/>
  <c r="Q43" i="32"/>
  <c r="AI43" i="32" s="1"/>
  <c r="Q44" i="32"/>
  <c r="AI44" i="32" s="1"/>
  <c r="Q45" i="32"/>
  <c r="AI45" i="32" s="1"/>
  <c r="Q46" i="32"/>
  <c r="AI46" i="32" s="1"/>
  <c r="Q47" i="32"/>
  <c r="AI47" i="32" s="1"/>
  <c r="Q48" i="32"/>
  <c r="AI48" i="32" s="1"/>
  <c r="Q49" i="32"/>
  <c r="AI49" i="32" s="1"/>
  <c r="Q50" i="32"/>
  <c r="AI50" i="32" s="1"/>
  <c r="Q51" i="32"/>
  <c r="AI51" i="32" s="1"/>
  <c r="Q52" i="32"/>
  <c r="AI52" i="32" s="1"/>
  <c r="Q53" i="32"/>
  <c r="AI53" i="32" s="1"/>
  <c r="Q54" i="32"/>
  <c r="AI54" i="32" s="1"/>
  <c r="Q55" i="32"/>
  <c r="AI55" i="32" s="1"/>
  <c r="Q56" i="32"/>
  <c r="AI56" i="32" s="1"/>
  <c r="Q57" i="32"/>
  <c r="AI57" i="32" s="1"/>
  <c r="Q58" i="32"/>
  <c r="AI58" i="32" s="1"/>
  <c r="Q59" i="32"/>
  <c r="AI59" i="32" s="1"/>
  <c r="Q60" i="32"/>
  <c r="AI60" i="32" s="1"/>
  <c r="Q61" i="32"/>
  <c r="AI61" i="32" s="1"/>
  <c r="Q62" i="32"/>
  <c r="AI62" i="32" s="1"/>
  <c r="Q63" i="32"/>
  <c r="AI63" i="32" s="1"/>
  <c r="Q64" i="32"/>
  <c r="AI64" i="32" s="1"/>
  <c r="Q65" i="32"/>
  <c r="AI65" i="32" s="1"/>
  <c r="Q66" i="32"/>
  <c r="AI66" i="32" s="1"/>
  <c r="Q67" i="32"/>
  <c r="AI67" i="32" s="1"/>
  <c r="Q68" i="32"/>
  <c r="AI68" i="32" s="1"/>
  <c r="Q69" i="32"/>
  <c r="AI69" i="32" s="1"/>
  <c r="Q70" i="32"/>
  <c r="AI70" i="32" s="1"/>
  <c r="Q71" i="32"/>
  <c r="AI71" i="32" s="1"/>
  <c r="Q72" i="32"/>
  <c r="AI72" i="32" s="1"/>
  <c r="Q73" i="32"/>
  <c r="AI73" i="32" s="1"/>
  <c r="Q74" i="32"/>
  <c r="AI74" i="32" s="1"/>
  <c r="Q75" i="32"/>
  <c r="AI75" i="32" s="1"/>
  <c r="Q76" i="32"/>
  <c r="AI76" i="32" s="1"/>
  <c r="Q77" i="32"/>
  <c r="AI77" i="32" s="1"/>
  <c r="Q78" i="32"/>
  <c r="AI78" i="32" s="1"/>
  <c r="Q79" i="32"/>
  <c r="AI79" i="32" s="1"/>
  <c r="Q80" i="32"/>
  <c r="AI80" i="32" s="1"/>
  <c r="Q81" i="32"/>
  <c r="AI81" i="32" s="1"/>
  <c r="Q82" i="32"/>
  <c r="AI82" i="32" s="1"/>
  <c r="Q83" i="32"/>
  <c r="AI83" i="32" s="1"/>
  <c r="Q84" i="32"/>
  <c r="AI84" i="32" s="1"/>
  <c r="Q85" i="32"/>
  <c r="AI85" i="32" s="1"/>
  <c r="Q86" i="32"/>
  <c r="AI86" i="32" s="1"/>
  <c r="Q87" i="32"/>
  <c r="AI87" i="32" s="1"/>
  <c r="Q88" i="32"/>
  <c r="AI88" i="32" s="1"/>
  <c r="Q89" i="32"/>
  <c r="AI89" i="32" s="1"/>
  <c r="Q90" i="32"/>
  <c r="AI90" i="32" s="1"/>
  <c r="Q91" i="32"/>
  <c r="AI91" i="32" s="1"/>
  <c r="Q92" i="32"/>
  <c r="AI92" i="32" s="1"/>
  <c r="Q93" i="32"/>
  <c r="AI93" i="32" s="1"/>
  <c r="Q94" i="32"/>
  <c r="AI94" i="32" s="1"/>
  <c r="Q95" i="32"/>
  <c r="AI95" i="32" s="1"/>
  <c r="Q96" i="32"/>
  <c r="AI96" i="32" s="1"/>
  <c r="Q97" i="32"/>
  <c r="AI97" i="32" s="1"/>
  <c r="Q98" i="32"/>
  <c r="AI98" i="32" s="1"/>
  <c r="Q99" i="32"/>
  <c r="AI99" i="32" s="1"/>
  <c r="Q100" i="32"/>
  <c r="AI100" i="32" s="1"/>
  <c r="Q101" i="32"/>
  <c r="AI101" i="32" s="1"/>
  <c r="Q102" i="32"/>
  <c r="AI102" i="32" s="1"/>
  <c r="Q103" i="32"/>
  <c r="AI103" i="32" s="1"/>
  <c r="Q104" i="32"/>
  <c r="AI104" i="32" s="1"/>
  <c r="Q105" i="32"/>
  <c r="AI105" i="32" s="1"/>
  <c r="Q106" i="32"/>
  <c r="AI106" i="32" s="1"/>
  <c r="Q107" i="32"/>
  <c r="AI107" i="32" s="1"/>
  <c r="Q108" i="32"/>
  <c r="AI108" i="32" s="1"/>
  <c r="Q109" i="32"/>
  <c r="AI109" i="32" s="1"/>
  <c r="Q110" i="32"/>
  <c r="AI110" i="32" s="1"/>
  <c r="Q111" i="32"/>
  <c r="AI111" i="32" s="1"/>
  <c r="Q112" i="32"/>
  <c r="AI112" i="32" s="1"/>
  <c r="Q113" i="32"/>
  <c r="AI113" i="32" s="1"/>
  <c r="Q114" i="32"/>
  <c r="AI114" i="32" s="1"/>
  <c r="Q115" i="32"/>
  <c r="AI115" i="32" s="1"/>
  <c r="Q116" i="32"/>
  <c r="AI116" i="32" s="1"/>
  <c r="Q117" i="32"/>
  <c r="AI117" i="32" s="1"/>
  <c r="Q118" i="32"/>
  <c r="AI118" i="32" s="1"/>
  <c r="Q119" i="32"/>
  <c r="AI119" i="32" s="1"/>
  <c r="Q120" i="32"/>
  <c r="AI120" i="32" s="1"/>
  <c r="Q121" i="32"/>
  <c r="AI121" i="32" s="1"/>
  <c r="Q122" i="32"/>
  <c r="AI122" i="32" s="1"/>
  <c r="Q123" i="32"/>
  <c r="AI123" i="32" s="1"/>
  <c r="Q124" i="32"/>
  <c r="AI124" i="32" s="1"/>
  <c r="Q125" i="32"/>
  <c r="AI125" i="32" s="1"/>
  <c r="Q126" i="32"/>
  <c r="AI126" i="32" s="1"/>
  <c r="Q127" i="32"/>
  <c r="AI127" i="32" s="1"/>
  <c r="Q128" i="32"/>
  <c r="AI128" i="32" s="1"/>
  <c r="Q129" i="32"/>
  <c r="AI129" i="32" s="1"/>
  <c r="Q130" i="32"/>
  <c r="AI130" i="32" s="1"/>
  <c r="Q131" i="32"/>
  <c r="AI131" i="32" s="1"/>
  <c r="Q132" i="32"/>
  <c r="AI132" i="32" s="1"/>
  <c r="Q133" i="32"/>
  <c r="AI133" i="32" s="1"/>
  <c r="Q134" i="32"/>
  <c r="AI134" i="32" s="1"/>
  <c r="Q135" i="32"/>
  <c r="AI135" i="32" s="1"/>
  <c r="Q136" i="32"/>
  <c r="AI136" i="32" s="1"/>
  <c r="Q137" i="32"/>
  <c r="AI137" i="32" s="1"/>
  <c r="Q138" i="32"/>
  <c r="AI138" i="32" s="1"/>
  <c r="Q139" i="32"/>
  <c r="AI139" i="32" s="1"/>
  <c r="Q140" i="32"/>
  <c r="AI140" i="32" s="1"/>
  <c r="Q141" i="32"/>
  <c r="AI141" i="32" s="1"/>
  <c r="Q142" i="32"/>
  <c r="AI142" i="32" s="1"/>
  <c r="Q143" i="32"/>
  <c r="AI143" i="32" s="1"/>
  <c r="Q144" i="32"/>
  <c r="AI144" i="32" s="1"/>
  <c r="Q145" i="32"/>
  <c r="AI145" i="32" s="1"/>
  <c r="Q146" i="32"/>
  <c r="AI146" i="32" s="1"/>
  <c r="Q147" i="32"/>
  <c r="AI147" i="32" s="1"/>
  <c r="Q148" i="32"/>
  <c r="AI148" i="32" s="1"/>
  <c r="Q149" i="32"/>
  <c r="AI149" i="32" s="1"/>
  <c r="Q150" i="32"/>
  <c r="AI150" i="32" s="1"/>
  <c r="Q151" i="32"/>
  <c r="AI151" i="32" s="1"/>
  <c r="Q152" i="32"/>
  <c r="AI152" i="32" s="1"/>
  <c r="Q153" i="32"/>
  <c r="AI153" i="32" s="1"/>
  <c r="Q154" i="32"/>
  <c r="AI154" i="32" s="1"/>
  <c r="Q155" i="32"/>
  <c r="AI155" i="32" s="1"/>
  <c r="Q156" i="32"/>
  <c r="AI156" i="32" s="1"/>
  <c r="Q157" i="32"/>
  <c r="AI157" i="32" s="1"/>
  <c r="Q158" i="32"/>
  <c r="AI158" i="32" s="1"/>
  <c r="Q159" i="32"/>
  <c r="AI159" i="32" s="1"/>
  <c r="Q160" i="32"/>
  <c r="AI160" i="32" s="1"/>
  <c r="Q161" i="32"/>
  <c r="AI161" i="32" s="1"/>
  <c r="Q162" i="32"/>
  <c r="AI162" i="32" s="1"/>
  <c r="Q163" i="32"/>
  <c r="AI163" i="32" s="1"/>
  <c r="Q164" i="32"/>
  <c r="AI164" i="32" s="1"/>
  <c r="Q165" i="32"/>
  <c r="AI165" i="32" s="1"/>
  <c r="Q166" i="32"/>
  <c r="AI166" i="32" s="1"/>
  <c r="Q167" i="32"/>
  <c r="AI167" i="32" s="1"/>
  <c r="Q168" i="32"/>
  <c r="AI168" i="32" s="1"/>
  <c r="Q169" i="32"/>
  <c r="AI169" i="32" s="1"/>
  <c r="Q170" i="32"/>
  <c r="AI170" i="32" s="1"/>
  <c r="Q171" i="32"/>
  <c r="AI171" i="32" s="1"/>
  <c r="Q172" i="32"/>
  <c r="AI172" i="32" s="1"/>
  <c r="Q173" i="32"/>
  <c r="AI173" i="32" s="1"/>
  <c r="Q174" i="32"/>
  <c r="AI174" i="32" s="1"/>
  <c r="Q175" i="32"/>
  <c r="AI175" i="32" s="1"/>
  <c r="Q176" i="32"/>
  <c r="AI176" i="32" s="1"/>
  <c r="Q177" i="32"/>
  <c r="AI177" i="32" s="1"/>
  <c r="Q178" i="32"/>
  <c r="AI178" i="32" s="1"/>
  <c r="Q179" i="32"/>
  <c r="AI179" i="32" s="1"/>
  <c r="Q180" i="32"/>
  <c r="AI180" i="32" s="1"/>
  <c r="Q181" i="32"/>
  <c r="AI181" i="32" s="1"/>
  <c r="Q182" i="32"/>
  <c r="AI182" i="32" s="1"/>
  <c r="Q183" i="32"/>
  <c r="AI183" i="32" s="1"/>
  <c r="Q184" i="32"/>
  <c r="AI184" i="32" s="1"/>
  <c r="Q185" i="32"/>
  <c r="AI185" i="32" s="1"/>
  <c r="Q186" i="32"/>
  <c r="AI186" i="32" s="1"/>
  <c r="Q187" i="32"/>
  <c r="AI187" i="32" s="1"/>
  <c r="Q188" i="32"/>
  <c r="AI188" i="32" s="1"/>
  <c r="Q189" i="32"/>
  <c r="AI189" i="32" s="1"/>
  <c r="Q190" i="32"/>
  <c r="AI190" i="32" s="1"/>
  <c r="Q191" i="32"/>
  <c r="AI191" i="32" s="1"/>
  <c r="Q192" i="32"/>
  <c r="AI192" i="32" s="1"/>
  <c r="Q193" i="32"/>
  <c r="AI193" i="32" s="1"/>
  <c r="Q194" i="32"/>
  <c r="AI194" i="32" s="1"/>
  <c r="Q195" i="32"/>
  <c r="AI195" i="32" s="1"/>
  <c r="Q196" i="32"/>
  <c r="AI196" i="32" s="1"/>
  <c r="Q197" i="32"/>
  <c r="AI197" i="32" s="1"/>
  <c r="Q198" i="32"/>
  <c r="AI198" i="32" s="1"/>
  <c r="Q199" i="32"/>
  <c r="AI199" i="32" s="1"/>
  <c r="Q200" i="32"/>
  <c r="AI200" i="32" s="1"/>
  <c r="Q201" i="32"/>
  <c r="AI201" i="32" s="1"/>
  <c r="Q202" i="32"/>
  <c r="AI202" i="32" s="1"/>
  <c r="Q203" i="32"/>
  <c r="AI203" i="32" s="1"/>
  <c r="Q204" i="32"/>
  <c r="AI204" i="32" s="1"/>
  <c r="Q205" i="32"/>
  <c r="AI205" i="32" s="1"/>
  <c r="Q206" i="32"/>
  <c r="AI206" i="32" s="1"/>
  <c r="Q207" i="32"/>
  <c r="AI207" i="32" s="1"/>
  <c r="Q208" i="32"/>
  <c r="AI208" i="32" s="1"/>
  <c r="Q209" i="32"/>
  <c r="AI209" i="32" s="1"/>
  <c r="Q210" i="32"/>
  <c r="AI210" i="32" s="1"/>
  <c r="Q211" i="32"/>
  <c r="AI211" i="32" s="1"/>
  <c r="Q212" i="32"/>
  <c r="AI212" i="32" s="1"/>
  <c r="Q213" i="32"/>
  <c r="AI213" i="32" s="1"/>
  <c r="Q214" i="32"/>
  <c r="AI214" i="32" s="1"/>
  <c r="Q215" i="32"/>
  <c r="AI215" i="32" s="1"/>
  <c r="Q216" i="32"/>
  <c r="AI216" i="32" s="1"/>
  <c r="Q217" i="32"/>
  <c r="AI217" i="32" s="1"/>
  <c r="Q218" i="32"/>
  <c r="AI218" i="32" s="1"/>
  <c r="Q219" i="32"/>
  <c r="AI219" i="32" s="1"/>
  <c r="Q220" i="32"/>
  <c r="AI220" i="32" s="1"/>
  <c r="Q221" i="32"/>
  <c r="AI221" i="32" s="1"/>
  <c r="Q222" i="32"/>
  <c r="AI222" i="32" s="1"/>
  <c r="Q223" i="32"/>
  <c r="AI223" i="32" s="1"/>
  <c r="Q224" i="32"/>
  <c r="AI224" i="32" s="1"/>
  <c r="Q225" i="32"/>
  <c r="AI225" i="32" s="1"/>
  <c r="Q226" i="32"/>
  <c r="AI226" i="32" s="1"/>
  <c r="Q227" i="32"/>
  <c r="AI227" i="32" s="1"/>
  <c r="Q228" i="32"/>
  <c r="AI228" i="32" s="1"/>
  <c r="Q229" i="32"/>
  <c r="AI229" i="32" s="1"/>
  <c r="Q230" i="32"/>
  <c r="AI230" i="32" s="1"/>
  <c r="Q231" i="32"/>
  <c r="AI231" i="32" s="1"/>
  <c r="Q232" i="32"/>
  <c r="AI232" i="32" s="1"/>
  <c r="Q233" i="32"/>
  <c r="AI233" i="32" s="1"/>
  <c r="Q234" i="32"/>
  <c r="AI234" i="32" s="1"/>
  <c r="Q235" i="32"/>
  <c r="AI235" i="32" s="1"/>
  <c r="Q236" i="32"/>
  <c r="AI236" i="32" s="1"/>
  <c r="Q237" i="32"/>
  <c r="AI237" i="32" s="1"/>
  <c r="Q238" i="32"/>
  <c r="AI238" i="32" s="1"/>
  <c r="Q239" i="32"/>
  <c r="AI239" i="32" s="1"/>
  <c r="Q240" i="32"/>
  <c r="AI240" i="32" s="1"/>
  <c r="Q241" i="32"/>
  <c r="AI241" i="32" s="1"/>
  <c r="Q242" i="32"/>
  <c r="AI242" i="32" s="1"/>
  <c r="Q243" i="32"/>
  <c r="AI243" i="32" s="1"/>
  <c r="Q244" i="32"/>
  <c r="AI244" i="32" s="1"/>
  <c r="Q245" i="32"/>
  <c r="AI245" i="32" s="1"/>
  <c r="Q246" i="32"/>
  <c r="AI246" i="32" s="1"/>
  <c r="Q247" i="32"/>
  <c r="AI247" i="32" s="1"/>
  <c r="Q248" i="32"/>
  <c r="AI248" i="32" s="1"/>
  <c r="Q249" i="32"/>
  <c r="AI249" i="32" s="1"/>
  <c r="Q250" i="32"/>
  <c r="AI250" i="32" s="1"/>
  <c r="Q251" i="32"/>
  <c r="AI251" i="32" s="1"/>
  <c r="Q252" i="32"/>
  <c r="AI252" i="32" s="1"/>
  <c r="Q253" i="32"/>
  <c r="AI253" i="32" s="1"/>
  <c r="Q254" i="32"/>
  <c r="AI254" i="32" s="1"/>
  <c r="Q255" i="32"/>
  <c r="AI255" i="32" s="1"/>
  <c r="Q256" i="32"/>
  <c r="AI256" i="32" s="1"/>
  <c r="Q257" i="32"/>
  <c r="AI257" i="32" s="1"/>
  <c r="Q258" i="32"/>
  <c r="AI258" i="32" s="1"/>
  <c r="Q259" i="32"/>
  <c r="AI259" i="32" s="1"/>
  <c r="Q260" i="32"/>
  <c r="AI260" i="32" s="1"/>
  <c r="Q261" i="32"/>
  <c r="AI261" i="32" s="1"/>
  <c r="Q262" i="32"/>
  <c r="AI262" i="32" s="1"/>
  <c r="Q263" i="32"/>
  <c r="AI263" i="32" s="1"/>
  <c r="Q264" i="32"/>
  <c r="AI264" i="32" s="1"/>
  <c r="Q265" i="32"/>
  <c r="AI265" i="32" s="1"/>
  <c r="Q266" i="32"/>
  <c r="AI266" i="32" s="1"/>
  <c r="Q267" i="32"/>
  <c r="AI267" i="32" s="1"/>
  <c r="Q268" i="32"/>
  <c r="AI268" i="32" s="1"/>
  <c r="Q269" i="32"/>
  <c r="AI269" i="32" s="1"/>
  <c r="Q270" i="32"/>
  <c r="AI270" i="32" s="1"/>
  <c r="Q271" i="32"/>
  <c r="AI271" i="32" s="1"/>
  <c r="Q272" i="32"/>
  <c r="AI272" i="32" s="1"/>
  <c r="Q273" i="32"/>
  <c r="AI273" i="32" s="1"/>
  <c r="Q274" i="32"/>
  <c r="AI274" i="32" s="1"/>
  <c r="Q275" i="32"/>
  <c r="AI275" i="32" s="1"/>
  <c r="Q276" i="32"/>
  <c r="AI276" i="32" s="1"/>
  <c r="Q277" i="32"/>
  <c r="AI277" i="32" s="1"/>
  <c r="Q278" i="32"/>
  <c r="AI278" i="32" s="1"/>
  <c r="Q279" i="32"/>
  <c r="AI279" i="32" s="1"/>
  <c r="Q280" i="32"/>
  <c r="AI280" i="32" s="1"/>
  <c r="Q281" i="32"/>
  <c r="AI281" i="32" s="1"/>
  <c r="Q282" i="32"/>
  <c r="AI282" i="32" s="1"/>
  <c r="Q283" i="32"/>
  <c r="AI283" i="32" s="1"/>
  <c r="Q284" i="32"/>
  <c r="AI284" i="32" s="1"/>
  <c r="Q285" i="32"/>
  <c r="AI285" i="32" s="1"/>
  <c r="Q286" i="32"/>
  <c r="AI286" i="32" s="1"/>
  <c r="Q287" i="32"/>
  <c r="AI287" i="32" s="1"/>
  <c r="Q288" i="32"/>
  <c r="AI288" i="32" s="1"/>
  <c r="Q289" i="32"/>
  <c r="AI289" i="32" s="1"/>
  <c r="Q290" i="32"/>
  <c r="AI290" i="32" s="1"/>
  <c r="Q291" i="32"/>
  <c r="AI291" i="32" s="1"/>
  <c r="Q292" i="32"/>
  <c r="AI292" i="32" s="1"/>
  <c r="Q293" i="32"/>
  <c r="AI293" i="32" s="1"/>
  <c r="Q294" i="32"/>
  <c r="AI294" i="32" s="1"/>
  <c r="Q295" i="32"/>
  <c r="AI295" i="32" s="1"/>
  <c r="Q296" i="32"/>
  <c r="AI296" i="32" s="1"/>
  <c r="Q297" i="32"/>
  <c r="AI297" i="32" s="1"/>
  <c r="Q298" i="32"/>
  <c r="AI298" i="32" s="1"/>
  <c r="Q299" i="32"/>
  <c r="AI299" i="32" s="1"/>
  <c r="Q300" i="32"/>
  <c r="AI300" i="32" s="1"/>
  <c r="Q301" i="32"/>
  <c r="AI301" i="32" s="1"/>
  <c r="Q302" i="32"/>
  <c r="AI302" i="32" s="1"/>
  <c r="Q303" i="32"/>
  <c r="AI303" i="32" s="1"/>
  <c r="K11" i="32"/>
  <c r="AC11" i="32" s="1"/>
  <c r="K12" i="32"/>
  <c r="AC12" i="32" s="1"/>
  <c r="K13" i="32"/>
  <c r="AC13" i="32" s="1"/>
  <c r="K14" i="32"/>
  <c r="AC14" i="32" s="1"/>
  <c r="K15" i="32"/>
  <c r="AC15" i="32" s="1"/>
  <c r="K16" i="32"/>
  <c r="AC16" i="32" s="1"/>
  <c r="K17" i="32"/>
  <c r="AC17" i="32" s="1"/>
  <c r="K18" i="32"/>
  <c r="AC18" i="32" s="1"/>
  <c r="K19" i="32"/>
  <c r="AC19" i="32" s="1"/>
  <c r="K20" i="32"/>
  <c r="AC20" i="32" s="1"/>
  <c r="K21" i="32"/>
  <c r="AC21" i="32" s="1"/>
  <c r="K22" i="32"/>
  <c r="AC22" i="32" s="1"/>
  <c r="K23" i="32"/>
  <c r="AC23" i="32" s="1"/>
  <c r="K24" i="32"/>
  <c r="AC24" i="32" s="1"/>
  <c r="K25" i="32"/>
  <c r="AC25" i="32" s="1"/>
  <c r="K26" i="32"/>
  <c r="AC26" i="32" s="1"/>
  <c r="K27" i="32"/>
  <c r="AC27" i="32" s="1"/>
  <c r="K28" i="32"/>
  <c r="AC28" i="32" s="1"/>
  <c r="K29" i="32"/>
  <c r="AC29" i="32" s="1"/>
  <c r="K30" i="32"/>
  <c r="AC30" i="32" s="1"/>
  <c r="K31" i="32"/>
  <c r="AC31" i="32" s="1"/>
  <c r="K32" i="32"/>
  <c r="AC32" i="32" s="1"/>
  <c r="K33" i="32"/>
  <c r="AC33" i="32" s="1"/>
  <c r="K34" i="32"/>
  <c r="AC34" i="32" s="1"/>
  <c r="K35" i="32"/>
  <c r="AC35" i="32" s="1"/>
  <c r="K36" i="32"/>
  <c r="AC36" i="32" s="1"/>
  <c r="K37" i="32"/>
  <c r="AC37" i="32" s="1"/>
  <c r="K38" i="32"/>
  <c r="AC38" i="32" s="1"/>
  <c r="K39" i="32"/>
  <c r="AC39" i="32" s="1"/>
  <c r="K40" i="32"/>
  <c r="AC40" i="32" s="1"/>
  <c r="K41" i="32"/>
  <c r="AC41" i="32" s="1"/>
  <c r="K42" i="32"/>
  <c r="AC42" i="32" s="1"/>
  <c r="K43" i="32"/>
  <c r="AC43" i="32" s="1"/>
  <c r="K44" i="32"/>
  <c r="AC44" i="32" s="1"/>
  <c r="K45" i="32"/>
  <c r="AC45" i="32" s="1"/>
  <c r="K46" i="32"/>
  <c r="AC46" i="32" s="1"/>
  <c r="K47" i="32"/>
  <c r="AC47" i="32" s="1"/>
  <c r="K48" i="32"/>
  <c r="AC48" i="32" s="1"/>
  <c r="K49" i="32"/>
  <c r="AC49" i="32" s="1"/>
  <c r="K50" i="32"/>
  <c r="AC50" i="32" s="1"/>
  <c r="K51" i="32"/>
  <c r="AC51" i="32" s="1"/>
  <c r="K52" i="32"/>
  <c r="AC52" i="32" s="1"/>
  <c r="K53" i="32"/>
  <c r="AC53" i="32" s="1"/>
  <c r="K54" i="32"/>
  <c r="AC54" i="32" s="1"/>
  <c r="K55" i="32"/>
  <c r="AC55" i="32" s="1"/>
  <c r="K56" i="32"/>
  <c r="AC56" i="32" s="1"/>
  <c r="K57" i="32"/>
  <c r="AC57" i="32" s="1"/>
  <c r="K58" i="32"/>
  <c r="AC58" i="32" s="1"/>
  <c r="K59" i="32"/>
  <c r="AC59" i="32" s="1"/>
  <c r="K60" i="32"/>
  <c r="AC60" i="32" s="1"/>
  <c r="K61" i="32"/>
  <c r="AC61" i="32" s="1"/>
  <c r="K62" i="32"/>
  <c r="AC62" i="32" s="1"/>
  <c r="K63" i="32"/>
  <c r="AC63" i="32" s="1"/>
  <c r="K64" i="32"/>
  <c r="AC64" i="32" s="1"/>
  <c r="K65" i="32"/>
  <c r="AC65" i="32" s="1"/>
  <c r="K66" i="32"/>
  <c r="AC66" i="32" s="1"/>
  <c r="K67" i="32"/>
  <c r="AC67" i="32" s="1"/>
  <c r="K68" i="32"/>
  <c r="AC68" i="32" s="1"/>
  <c r="K69" i="32"/>
  <c r="AC69" i="32" s="1"/>
  <c r="K70" i="32"/>
  <c r="AC70" i="32" s="1"/>
  <c r="K71" i="32"/>
  <c r="AC71" i="32" s="1"/>
  <c r="K72" i="32"/>
  <c r="AC72" i="32" s="1"/>
  <c r="K73" i="32"/>
  <c r="AC73" i="32" s="1"/>
  <c r="K74" i="32"/>
  <c r="AC74" i="32" s="1"/>
  <c r="K75" i="32"/>
  <c r="AC75" i="32" s="1"/>
  <c r="K76" i="32"/>
  <c r="AC76" i="32" s="1"/>
  <c r="K77" i="32"/>
  <c r="AC77" i="32" s="1"/>
  <c r="K78" i="32"/>
  <c r="AC78" i="32" s="1"/>
  <c r="K79" i="32"/>
  <c r="AC79" i="32" s="1"/>
  <c r="K80" i="32"/>
  <c r="AC80" i="32" s="1"/>
  <c r="K81" i="32"/>
  <c r="AC81" i="32" s="1"/>
  <c r="K82" i="32"/>
  <c r="AC82" i="32" s="1"/>
  <c r="K83" i="32"/>
  <c r="AC83" i="32" s="1"/>
  <c r="K84" i="32"/>
  <c r="AC84" i="32" s="1"/>
  <c r="K85" i="32"/>
  <c r="AC85" i="32" s="1"/>
  <c r="K86" i="32"/>
  <c r="AC86" i="32" s="1"/>
  <c r="K87" i="32"/>
  <c r="AC87" i="32" s="1"/>
  <c r="K88" i="32"/>
  <c r="AC88" i="32" s="1"/>
  <c r="K89" i="32"/>
  <c r="AC89" i="32" s="1"/>
  <c r="K90" i="32"/>
  <c r="AC90" i="32" s="1"/>
  <c r="K91" i="32"/>
  <c r="AC91" i="32" s="1"/>
  <c r="K92" i="32"/>
  <c r="AC92" i="32" s="1"/>
  <c r="K93" i="32"/>
  <c r="AC93" i="32" s="1"/>
  <c r="K94" i="32"/>
  <c r="AC94" i="32" s="1"/>
  <c r="K95" i="32"/>
  <c r="AC95" i="32" s="1"/>
  <c r="K96" i="32"/>
  <c r="AC96" i="32" s="1"/>
  <c r="K97" i="32"/>
  <c r="AC97" i="32" s="1"/>
  <c r="K98" i="32"/>
  <c r="AC98" i="32" s="1"/>
  <c r="K99" i="32"/>
  <c r="AC99" i="32" s="1"/>
  <c r="K100" i="32"/>
  <c r="AC100" i="32" s="1"/>
  <c r="K101" i="32"/>
  <c r="AC101" i="32" s="1"/>
  <c r="K102" i="32"/>
  <c r="AC102" i="32" s="1"/>
  <c r="K103" i="32"/>
  <c r="AC103" i="32" s="1"/>
  <c r="K104" i="32"/>
  <c r="AC104" i="32" s="1"/>
  <c r="K105" i="32"/>
  <c r="AC105" i="32" s="1"/>
  <c r="K106" i="32"/>
  <c r="AC106" i="32" s="1"/>
  <c r="K107" i="32"/>
  <c r="AC107" i="32" s="1"/>
  <c r="K108" i="32"/>
  <c r="AC108" i="32" s="1"/>
  <c r="K109" i="32"/>
  <c r="AC109" i="32" s="1"/>
  <c r="K110" i="32"/>
  <c r="AC110" i="32" s="1"/>
  <c r="K111" i="32"/>
  <c r="AC111" i="32" s="1"/>
  <c r="K112" i="32"/>
  <c r="AC112" i="32" s="1"/>
  <c r="K113" i="32"/>
  <c r="AC113" i="32" s="1"/>
  <c r="K114" i="32"/>
  <c r="AC114" i="32" s="1"/>
  <c r="K115" i="32"/>
  <c r="AC115" i="32" s="1"/>
  <c r="K116" i="32"/>
  <c r="AC116" i="32" s="1"/>
  <c r="K117" i="32"/>
  <c r="AC117" i="32" s="1"/>
  <c r="K118" i="32"/>
  <c r="AC118" i="32" s="1"/>
  <c r="K119" i="32"/>
  <c r="AC119" i="32" s="1"/>
  <c r="K120" i="32"/>
  <c r="AC120" i="32" s="1"/>
  <c r="K121" i="32"/>
  <c r="AC121" i="32" s="1"/>
  <c r="K122" i="32"/>
  <c r="AC122" i="32" s="1"/>
  <c r="K123" i="32"/>
  <c r="AC123" i="32" s="1"/>
  <c r="K124" i="32"/>
  <c r="AC124" i="32" s="1"/>
  <c r="K125" i="32"/>
  <c r="AC125" i="32" s="1"/>
  <c r="K126" i="32"/>
  <c r="AC126" i="32" s="1"/>
  <c r="K127" i="32"/>
  <c r="AC127" i="32" s="1"/>
  <c r="K128" i="32"/>
  <c r="AC128" i="32" s="1"/>
  <c r="K129" i="32"/>
  <c r="AC129" i="32" s="1"/>
  <c r="K130" i="32"/>
  <c r="AC130" i="32" s="1"/>
  <c r="K131" i="32"/>
  <c r="AC131" i="32" s="1"/>
  <c r="K132" i="32"/>
  <c r="AC132" i="32" s="1"/>
  <c r="K133" i="32"/>
  <c r="AC133" i="32" s="1"/>
  <c r="K134" i="32"/>
  <c r="AC134" i="32" s="1"/>
  <c r="K135" i="32"/>
  <c r="AC135" i="32" s="1"/>
  <c r="K136" i="32"/>
  <c r="AC136" i="32" s="1"/>
  <c r="K137" i="32"/>
  <c r="AC137" i="32" s="1"/>
  <c r="K138" i="32"/>
  <c r="AC138" i="32" s="1"/>
  <c r="K139" i="32"/>
  <c r="AC139" i="32" s="1"/>
  <c r="K140" i="32"/>
  <c r="AC140" i="32" s="1"/>
  <c r="K141" i="32"/>
  <c r="AC141" i="32" s="1"/>
  <c r="K142" i="32"/>
  <c r="AC142" i="32" s="1"/>
  <c r="K143" i="32"/>
  <c r="AC143" i="32" s="1"/>
  <c r="K144" i="32"/>
  <c r="AC144" i="32" s="1"/>
  <c r="K145" i="32"/>
  <c r="AC145" i="32" s="1"/>
  <c r="K146" i="32"/>
  <c r="AC146" i="32" s="1"/>
  <c r="K147" i="32"/>
  <c r="AC147" i="32" s="1"/>
  <c r="K148" i="32"/>
  <c r="AC148" i="32" s="1"/>
  <c r="K149" i="32"/>
  <c r="AC149" i="32" s="1"/>
  <c r="K150" i="32"/>
  <c r="AC150" i="32" s="1"/>
  <c r="K151" i="32"/>
  <c r="AC151" i="32" s="1"/>
  <c r="K152" i="32"/>
  <c r="AC152" i="32" s="1"/>
  <c r="K153" i="32"/>
  <c r="AC153" i="32" s="1"/>
  <c r="K154" i="32"/>
  <c r="AC154" i="32" s="1"/>
  <c r="K155" i="32"/>
  <c r="AC155" i="32" s="1"/>
  <c r="K156" i="32"/>
  <c r="AC156" i="32" s="1"/>
  <c r="K157" i="32"/>
  <c r="AC157" i="32" s="1"/>
  <c r="K158" i="32"/>
  <c r="AC158" i="32" s="1"/>
  <c r="K159" i="32"/>
  <c r="AC159" i="32" s="1"/>
  <c r="K160" i="32"/>
  <c r="AC160" i="32" s="1"/>
  <c r="K161" i="32"/>
  <c r="AC161" i="32" s="1"/>
  <c r="K162" i="32"/>
  <c r="AC162" i="32" s="1"/>
  <c r="K163" i="32"/>
  <c r="AC163" i="32" s="1"/>
  <c r="K164" i="32"/>
  <c r="AC164" i="32" s="1"/>
  <c r="K165" i="32"/>
  <c r="AC165" i="32" s="1"/>
  <c r="K166" i="32"/>
  <c r="AC166" i="32" s="1"/>
  <c r="K167" i="32"/>
  <c r="AC167" i="32" s="1"/>
  <c r="K168" i="32"/>
  <c r="AC168" i="32" s="1"/>
  <c r="K169" i="32"/>
  <c r="AC169" i="32" s="1"/>
  <c r="K170" i="32"/>
  <c r="AC170" i="32" s="1"/>
  <c r="K171" i="32"/>
  <c r="AC171" i="32" s="1"/>
  <c r="K172" i="32"/>
  <c r="AC172" i="32" s="1"/>
  <c r="K173" i="32"/>
  <c r="AC173" i="32" s="1"/>
  <c r="K174" i="32"/>
  <c r="AC174" i="32" s="1"/>
  <c r="K175" i="32"/>
  <c r="AC175" i="32" s="1"/>
  <c r="K176" i="32"/>
  <c r="AC176" i="32" s="1"/>
  <c r="K177" i="32"/>
  <c r="AC177" i="32" s="1"/>
  <c r="K178" i="32"/>
  <c r="AC178" i="32" s="1"/>
  <c r="K179" i="32"/>
  <c r="AC179" i="32" s="1"/>
  <c r="K180" i="32"/>
  <c r="AC180" i="32" s="1"/>
  <c r="K181" i="32"/>
  <c r="AC181" i="32" s="1"/>
  <c r="K182" i="32"/>
  <c r="AC182" i="32" s="1"/>
  <c r="K183" i="32"/>
  <c r="AC183" i="32" s="1"/>
  <c r="K184" i="32"/>
  <c r="AC184" i="32" s="1"/>
  <c r="K185" i="32"/>
  <c r="AC185" i="32" s="1"/>
  <c r="K186" i="32"/>
  <c r="AC186" i="32" s="1"/>
  <c r="K187" i="32"/>
  <c r="AC187" i="32" s="1"/>
  <c r="K188" i="32"/>
  <c r="AC188" i="32" s="1"/>
  <c r="K189" i="32"/>
  <c r="AC189" i="32" s="1"/>
  <c r="K190" i="32"/>
  <c r="AC190" i="32" s="1"/>
  <c r="K191" i="32"/>
  <c r="AC191" i="32" s="1"/>
  <c r="K192" i="32"/>
  <c r="AC192" i="32" s="1"/>
  <c r="K193" i="32"/>
  <c r="AC193" i="32" s="1"/>
  <c r="K194" i="32"/>
  <c r="AC194" i="32" s="1"/>
  <c r="K195" i="32"/>
  <c r="AC195" i="32" s="1"/>
  <c r="K196" i="32"/>
  <c r="AC196" i="32" s="1"/>
  <c r="K197" i="32"/>
  <c r="AC197" i="32" s="1"/>
  <c r="K198" i="32"/>
  <c r="AC198" i="32" s="1"/>
  <c r="K199" i="32"/>
  <c r="AC199" i="32" s="1"/>
  <c r="K200" i="32"/>
  <c r="AC200" i="32" s="1"/>
  <c r="K201" i="32"/>
  <c r="AC201" i="32" s="1"/>
  <c r="K202" i="32"/>
  <c r="AC202" i="32" s="1"/>
  <c r="K203" i="32"/>
  <c r="AC203" i="32" s="1"/>
  <c r="K204" i="32"/>
  <c r="AC204" i="32" s="1"/>
  <c r="K205" i="32"/>
  <c r="AC205" i="32" s="1"/>
  <c r="K206" i="32"/>
  <c r="AC206" i="32" s="1"/>
  <c r="K207" i="32"/>
  <c r="AC207" i="32" s="1"/>
  <c r="K208" i="32"/>
  <c r="AC208" i="32" s="1"/>
  <c r="K209" i="32"/>
  <c r="AC209" i="32" s="1"/>
  <c r="K210" i="32"/>
  <c r="AC210" i="32" s="1"/>
  <c r="K211" i="32"/>
  <c r="AC211" i="32" s="1"/>
  <c r="K212" i="32"/>
  <c r="AC212" i="32" s="1"/>
  <c r="K213" i="32"/>
  <c r="AC213" i="32" s="1"/>
  <c r="K214" i="32"/>
  <c r="AC214" i="32" s="1"/>
  <c r="K215" i="32"/>
  <c r="AC215" i="32" s="1"/>
  <c r="K216" i="32"/>
  <c r="AC216" i="32" s="1"/>
  <c r="K217" i="32"/>
  <c r="AC217" i="32" s="1"/>
  <c r="K218" i="32"/>
  <c r="AC218" i="32" s="1"/>
  <c r="K219" i="32"/>
  <c r="AC219" i="32" s="1"/>
  <c r="K220" i="32"/>
  <c r="AC220" i="32" s="1"/>
  <c r="K221" i="32"/>
  <c r="AC221" i="32" s="1"/>
  <c r="K222" i="32"/>
  <c r="AC222" i="32" s="1"/>
  <c r="K223" i="32"/>
  <c r="AC223" i="32" s="1"/>
  <c r="K224" i="32"/>
  <c r="AC224" i="32" s="1"/>
  <c r="K225" i="32"/>
  <c r="AC225" i="32" s="1"/>
  <c r="K226" i="32"/>
  <c r="AC226" i="32" s="1"/>
  <c r="K227" i="32"/>
  <c r="AC227" i="32" s="1"/>
  <c r="K228" i="32"/>
  <c r="AC228" i="32" s="1"/>
  <c r="K229" i="32"/>
  <c r="AC229" i="32" s="1"/>
  <c r="K230" i="32"/>
  <c r="AC230" i="32" s="1"/>
  <c r="K231" i="32"/>
  <c r="AC231" i="32" s="1"/>
  <c r="K232" i="32"/>
  <c r="AC232" i="32" s="1"/>
  <c r="K233" i="32"/>
  <c r="AC233" i="32" s="1"/>
  <c r="K234" i="32"/>
  <c r="AC234" i="32" s="1"/>
  <c r="K235" i="32"/>
  <c r="AC235" i="32" s="1"/>
  <c r="K236" i="32"/>
  <c r="AC236" i="32" s="1"/>
  <c r="K237" i="32"/>
  <c r="AC237" i="32" s="1"/>
  <c r="K238" i="32"/>
  <c r="AC238" i="32" s="1"/>
  <c r="K239" i="32"/>
  <c r="AC239" i="32" s="1"/>
  <c r="K240" i="32"/>
  <c r="AC240" i="32" s="1"/>
  <c r="K241" i="32"/>
  <c r="AC241" i="32" s="1"/>
  <c r="K242" i="32"/>
  <c r="AC242" i="32" s="1"/>
  <c r="K243" i="32"/>
  <c r="AC243" i="32" s="1"/>
  <c r="K244" i="32"/>
  <c r="AC244" i="32" s="1"/>
  <c r="K245" i="32"/>
  <c r="AC245" i="32" s="1"/>
  <c r="K246" i="32"/>
  <c r="AC246" i="32" s="1"/>
  <c r="K247" i="32"/>
  <c r="AC247" i="32" s="1"/>
  <c r="K248" i="32"/>
  <c r="AC248" i="32" s="1"/>
  <c r="K249" i="32"/>
  <c r="AC249" i="32" s="1"/>
  <c r="K250" i="32"/>
  <c r="AC250" i="32" s="1"/>
  <c r="K251" i="32"/>
  <c r="AC251" i="32" s="1"/>
  <c r="K252" i="32"/>
  <c r="AC252" i="32" s="1"/>
  <c r="K253" i="32"/>
  <c r="AC253" i="32" s="1"/>
  <c r="K254" i="32"/>
  <c r="AC254" i="32" s="1"/>
  <c r="K255" i="32"/>
  <c r="AC255" i="32" s="1"/>
  <c r="K256" i="32"/>
  <c r="AC256" i="32" s="1"/>
  <c r="K257" i="32"/>
  <c r="AC257" i="32" s="1"/>
  <c r="K258" i="32"/>
  <c r="AC258" i="32" s="1"/>
  <c r="K259" i="32"/>
  <c r="AC259" i="32" s="1"/>
  <c r="K260" i="32"/>
  <c r="AC260" i="32" s="1"/>
  <c r="K261" i="32"/>
  <c r="AC261" i="32" s="1"/>
  <c r="K262" i="32"/>
  <c r="AC262" i="32" s="1"/>
  <c r="K263" i="32"/>
  <c r="AC263" i="32" s="1"/>
  <c r="K264" i="32"/>
  <c r="AC264" i="32" s="1"/>
  <c r="K265" i="32"/>
  <c r="AC265" i="32" s="1"/>
  <c r="K266" i="32"/>
  <c r="AC266" i="32" s="1"/>
  <c r="K267" i="32"/>
  <c r="AC267" i="32" s="1"/>
  <c r="K268" i="32"/>
  <c r="AC268" i="32" s="1"/>
  <c r="K269" i="32"/>
  <c r="AC269" i="32" s="1"/>
  <c r="K270" i="32"/>
  <c r="AC270" i="32" s="1"/>
  <c r="K271" i="32"/>
  <c r="AC271" i="32" s="1"/>
  <c r="K272" i="32"/>
  <c r="AC272" i="32" s="1"/>
  <c r="K273" i="32"/>
  <c r="AC273" i="32" s="1"/>
  <c r="K274" i="32"/>
  <c r="AC274" i="32" s="1"/>
  <c r="K275" i="32"/>
  <c r="AC275" i="32" s="1"/>
  <c r="K276" i="32"/>
  <c r="AC276" i="32" s="1"/>
  <c r="K277" i="32"/>
  <c r="AC277" i="32" s="1"/>
  <c r="K278" i="32"/>
  <c r="AC278" i="32" s="1"/>
  <c r="K279" i="32"/>
  <c r="AC279" i="32" s="1"/>
  <c r="K280" i="32"/>
  <c r="AC280" i="32" s="1"/>
  <c r="K281" i="32"/>
  <c r="AC281" i="32" s="1"/>
  <c r="K282" i="32"/>
  <c r="AC282" i="32" s="1"/>
  <c r="K283" i="32"/>
  <c r="AC283" i="32" s="1"/>
  <c r="K284" i="32"/>
  <c r="AC284" i="32" s="1"/>
  <c r="K285" i="32"/>
  <c r="AC285" i="32" s="1"/>
  <c r="K286" i="32"/>
  <c r="AC286" i="32" s="1"/>
  <c r="K287" i="32"/>
  <c r="AC287" i="32" s="1"/>
  <c r="K288" i="32"/>
  <c r="AC288" i="32" s="1"/>
  <c r="K289" i="32"/>
  <c r="AC289" i="32" s="1"/>
  <c r="K290" i="32"/>
  <c r="AC290" i="32" s="1"/>
  <c r="K291" i="32"/>
  <c r="AC291" i="32" s="1"/>
  <c r="K292" i="32"/>
  <c r="AC292" i="32" s="1"/>
  <c r="K293" i="32"/>
  <c r="AC293" i="32" s="1"/>
  <c r="K294" i="32"/>
  <c r="AC294" i="32" s="1"/>
  <c r="K295" i="32"/>
  <c r="AC295" i="32" s="1"/>
  <c r="K296" i="32"/>
  <c r="AC296" i="32" s="1"/>
  <c r="K297" i="32"/>
  <c r="AC297" i="32" s="1"/>
  <c r="K298" i="32"/>
  <c r="AC298" i="32" s="1"/>
  <c r="K299" i="32"/>
  <c r="AC299" i="32" s="1"/>
  <c r="K300" i="32"/>
  <c r="AC300" i="32" s="1"/>
  <c r="K301" i="32"/>
  <c r="AC301" i="32" s="1"/>
  <c r="K302" i="32"/>
  <c r="AC302" i="32" s="1"/>
  <c r="K303" i="32"/>
  <c r="AC303" i="32" s="1"/>
  <c r="K10" i="32"/>
  <c r="AC10" i="32" s="1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Y42" i="32" s="1"/>
  <c r="AQ42" i="32" s="1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Y74" i="32" s="1"/>
  <c r="AQ74" i="32" s="1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Y106" i="32" s="1"/>
  <c r="AQ106" i="32" s="1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Y138" i="32" s="1"/>
  <c r="AQ138" i="32" s="1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Y170" i="32" s="1"/>
  <c r="AQ170" i="32" s="1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X191" i="32"/>
  <c r="X192" i="32"/>
  <c r="X193" i="32"/>
  <c r="X194" i="32"/>
  <c r="X195" i="32"/>
  <c r="X196" i="32"/>
  <c r="X197" i="32"/>
  <c r="X198" i="32"/>
  <c r="X199" i="32"/>
  <c r="X200" i="32"/>
  <c r="X201" i="32"/>
  <c r="X202" i="32"/>
  <c r="X203" i="32"/>
  <c r="X204" i="32"/>
  <c r="X205" i="32"/>
  <c r="X206" i="32"/>
  <c r="X207" i="32"/>
  <c r="X208" i="32"/>
  <c r="X209" i="32"/>
  <c r="X210" i="32"/>
  <c r="X211" i="32"/>
  <c r="X212" i="32"/>
  <c r="X213" i="32"/>
  <c r="X214" i="32"/>
  <c r="X215" i="32"/>
  <c r="X216" i="32"/>
  <c r="X217" i="32"/>
  <c r="X218" i="32"/>
  <c r="X219" i="32"/>
  <c r="X220" i="32"/>
  <c r="X221" i="32"/>
  <c r="X222" i="32"/>
  <c r="X223" i="32"/>
  <c r="X224" i="32"/>
  <c r="X225" i="32"/>
  <c r="X226" i="32"/>
  <c r="X227" i="32"/>
  <c r="X228" i="32"/>
  <c r="X229" i="32"/>
  <c r="X230" i="32"/>
  <c r="X231" i="32"/>
  <c r="X232" i="32"/>
  <c r="X233" i="32"/>
  <c r="X234" i="32"/>
  <c r="Y234" i="32" s="1"/>
  <c r="AQ234" i="32" s="1"/>
  <c r="X235" i="32"/>
  <c r="X236" i="32"/>
  <c r="X237" i="32"/>
  <c r="X238" i="32"/>
  <c r="X239" i="32"/>
  <c r="X240" i="32"/>
  <c r="X241" i="32"/>
  <c r="X242" i="32"/>
  <c r="X243" i="32"/>
  <c r="X244" i="32"/>
  <c r="X245" i="32"/>
  <c r="X246" i="32"/>
  <c r="X247" i="32"/>
  <c r="X248" i="32"/>
  <c r="X249" i="32"/>
  <c r="X250" i="32"/>
  <c r="X251" i="32"/>
  <c r="X252" i="32"/>
  <c r="X253" i="32"/>
  <c r="X254" i="32"/>
  <c r="X255" i="32"/>
  <c r="X256" i="32"/>
  <c r="X257" i="32"/>
  <c r="X258" i="32"/>
  <c r="X259" i="32"/>
  <c r="X260" i="32"/>
  <c r="X261" i="32"/>
  <c r="X262" i="32"/>
  <c r="X263" i="32"/>
  <c r="X264" i="32"/>
  <c r="X265" i="32"/>
  <c r="X266" i="32"/>
  <c r="Y266" i="32" s="1"/>
  <c r="AQ266" i="32" s="1"/>
  <c r="X267" i="32"/>
  <c r="X268" i="32"/>
  <c r="X269" i="32"/>
  <c r="X270" i="32"/>
  <c r="X271" i="32"/>
  <c r="X272" i="32"/>
  <c r="X273" i="32"/>
  <c r="X274" i="32"/>
  <c r="X275" i="32"/>
  <c r="X276" i="32"/>
  <c r="X277" i="32"/>
  <c r="X278" i="32"/>
  <c r="X279" i="32"/>
  <c r="X280" i="32"/>
  <c r="X281" i="32"/>
  <c r="X282" i="32"/>
  <c r="X283" i="32"/>
  <c r="X284" i="32"/>
  <c r="X285" i="32"/>
  <c r="X286" i="32"/>
  <c r="X287" i="32"/>
  <c r="X288" i="32"/>
  <c r="X289" i="32"/>
  <c r="X290" i="32"/>
  <c r="X291" i="32"/>
  <c r="X292" i="32"/>
  <c r="X293" i="32"/>
  <c r="X294" i="32"/>
  <c r="X295" i="32"/>
  <c r="X296" i="32"/>
  <c r="X297" i="32"/>
  <c r="X298" i="32"/>
  <c r="Y298" i="32" s="1"/>
  <c r="AQ298" i="32" s="1"/>
  <c r="X299" i="32"/>
  <c r="X300" i="32"/>
  <c r="X301" i="32"/>
  <c r="X302" i="32"/>
  <c r="X303" i="32"/>
  <c r="X11" i="32"/>
  <c r="Y202" i="32" l="1"/>
  <c r="AQ202" i="32" s="1"/>
  <c r="Y186" i="32"/>
  <c r="AQ186" i="32" s="1"/>
  <c r="AP186" i="32"/>
  <c r="Y281" i="32"/>
  <c r="AQ281" i="32" s="1"/>
  <c r="AP281" i="32"/>
  <c r="Y225" i="32"/>
  <c r="AQ225" i="32" s="1"/>
  <c r="AP225" i="32"/>
  <c r="Y193" i="32"/>
  <c r="AQ193" i="32" s="1"/>
  <c r="AP193" i="32"/>
  <c r="Y161" i="32"/>
  <c r="AQ161" i="32" s="1"/>
  <c r="AP161" i="32"/>
  <c r="Y129" i="32"/>
  <c r="AQ129" i="32" s="1"/>
  <c r="AP129" i="32"/>
  <c r="Y89" i="32"/>
  <c r="AQ89" i="32" s="1"/>
  <c r="AP89" i="32"/>
  <c r="Y65" i="32"/>
  <c r="AQ65" i="32" s="1"/>
  <c r="AP65" i="32"/>
  <c r="Y41" i="32"/>
  <c r="AQ41" i="32" s="1"/>
  <c r="AP41" i="32"/>
  <c r="Y17" i="32"/>
  <c r="AQ17" i="32" s="1"/>
  <c r="AP17" i="32"/>
  <c r="AP234" i="32"/>
  <c r="Y18" i="32"/>
  <c r="AQ18" i="32" s="1"/>
  <c r="AP18" i="32"/>
  <c r="Y273" i="32"/>
  <c r="AQ273" i="32" s="1"/>
  <c r="AP273" i="32"/>
  <c r="Y217" i="32"/>
  <c r="AQ217" i="32" s="1"/>
  <c r="AP217" i="32"/>
  <c r="Y185" i="32"/>
  <c r="AQ185" i="32" s="1"/>
  <c r="AP185" i="32"/>
  <c r="Y169" i="32"/>
  <c r="AQ169" i="32" s="1"/>
  <c r="AP169" i="32"/>
  <c r="Y137" i="32"/>
  <c r="AQ137" i="32" s="1"/>
  <c r="AP137" i="32"/>
  <c r="Y113" i="32"/>
  <c r="AQ113" i="32" s="1"/>
  <c r="AP113" i="32"/>
  <c r="Y97" i="32"/>
  <c r="AQ97" i="32" s="1"/>
  <c r="AP97" i="32"/>
  <c r="Y73" i="32"/>
  <c r="AQ73" i="32" s="1"/>
  <c r="AP73" i="32"/>
  <c r="Y49" i="32"/>
  <c r="AQ49" i="32" s="1"/>
  <c r="AP49" i="32"/>
  <c r="Y25" i="32"/>
  <c r="AQ25" i="32" s="1"/>
  <c r="AP25" i="32"/>
  <c r="Y296" i="32"/>
  <c r="AQ296" i="32" s="1"/>
  <c r="AP296" i="32"/>
  <c r="Y280" i="32"/>
  <c r="AQ280" i="32" s="1"/>
  <c r="AP280" i="32"/>
  <c r="Y264" i="32"/>
  <c r="AQ264" i="32" s="1"/>
  <c r="AP264" i="32"/>
  <c r="Y248" i="32"/>
  <c r="AQ248" i="32" s="1"/>
  <c r="AP248" i="32"/>
  <c r="Y232" i="32"/>
  <c r="AQ232" i="32" s="1"/>
  <c r="AP232" i="32"/>
  <c r="Y216" i="32"/>
  <c r="AQ216" i="32" s="1"/>
  <c r="AP216" i="32"/>
  <c r="Y200" i="32"/>
  <c r="AQ200" i="32" s="1"/>
  <c r="AP200" i="32"/>
  <c r="Y184" i="32"/>
  <c r="AQ184" i="32" s="1"/>
  <c r="AP184" i="32"/>
  <c r="Y168" i="32"/>
  <c r="AQ168" i="32" s="1"/>
  <c r="AP168" i="32"/>
  <c r="Y152" i="32"/>
  <c r="AQ152" i="32" s="1"/>
  <c r="AP152" i="32"/>
  <c r="Y136" i="32"/>
  <c r="AQ136" i="32" s="1"/>
  <c r="AP136" i="32"/>
  <c r="Y112" i="32"/>
  <c r="AQ112" i="32" s="1"/>
  <c r="AP112" i="32"/>
  <c r="Y96" i="32"/>
  <c r="AQ96" i="32" s="1"/>
  <c r="AP96" i="32"/>
  <c r="Y80" i="32"/>
  <c r="AQ80" i="32" s="1"/>
  <c r="AP80" i="32"/>
  <c r="Y48" i="32"/>
  <c r="AQ48" i="32" s="1"/>
  <c r="AP48" i="32"/>
  <c r="Y24" i="32"/>
  <c r="AQ24" i="32" s="1"/>
  <c r="AP24" i="32"/>
  <c r="AP202" i="32"/>
  <c r="Y242" i="32"/>
  <c r="AQ242" i="32" s="1"/>
  <c r="AP242" i="32"/>
  <c r="Y210" i="32"/>
  <c r="AQ210" i="32" s="1"/>
  <c r="AP210" i="32"/>
  <c r="Y178" i="32"/>
  <c r="AQ178" i="32" s="1"/>
  <c r="AP178" i="32"/>
  <c r="Y154" i="32"/>
  <c r="AQ154" i="32" s="1"/>
  <c r="AP154" i="32"/>
  <c r="Y249" i="32"/>
  <c r="AQ249" i="32" s="1"/>
  <c r="AP249" i="32"/>
  <c r="Y209" i="32"/>
  <c r="AQ209" i="32" s="1"/>
  <c r="AP209" i="32"/>
  <c r="Y177" i="32"/>
  <c r="AQ177" i="32" s="1"/>
  <c r="AP177" i="32"/>
  <c r="Y153" i="32"/>
  <c r="AQ153" i="32" s="1"/>
  <c r="AP153" i="32"/>
  <c r="Y121" i="32"/>
  <c r="AQ121" i="32" s="1"/>
  <c r="AP121" i="32"/>
  <c r="Y105" i="32"/>
  <c r="AQ105" i="32" s="1"/>
  <c r="AP105" i="32"/>
  <c r="Y81" i="32"/>
  <c r="AQ81" i="32" s="1"/>
  <c r="AP81" i="32"/>
  <c r="Y57" i="32"/>
  <c r="AQ57" i="32" s="1"/>
  <c r="AP57" i="32"/>
  <c r="Y33" i="32"/>
  <c r="AQ33" i="32" s="1"/>
  <c r="AP33" i="32"/>
  <c r="Y11" i="32"/>
  <c r="AQ11" i="32" s="1"/>
  <c r="AP11" i="32"/>
  <c r="Y288" i="32"/>
  <c r="AQ288" i="32" s="1"/>
  <c r="AP288" i="32"/>
  <c r="Y272" i="32"/>
  <c r="AQ272" i="32" s="1"/>
  <c r="AP272" i="32"/>
  <c r="Y256" i="32"/>
  <c r="AQ256" i="32" s="1"/>
  <c r="AP256" i="32"/>
  <c r="Y240" i="32"/>
  <c r="AQ240" i="32" s="1"/>
  <c r="AP240" i="32"/>
  <c r="Y224" i="32"/>
  <c r="AQ224" i="32" s="1"/>
  <c r="AP224" i="32"/>
  <c r="Y208" i="32"/>
  <c r="AQ208" i="32" s="1"/>
  <c r="AP208" i="32"/>
  <c r="Y192" i="32"/>
  <c r="AQ192" i="32" s="1"/>
  <c r="AP192" i="32"/>
  <c r="Y176" i="32"/>
  <c r="AQ176" i="32" s="1"/>
  <c r="AP176" i="32"/>
  <c r="Y160" i="32"/>
  <c r="AQ160" i="32" s="1"/>
  <c r="AP160" i="32"/>
  <c r="Y144" i="32"/>
  <c r="AQ144" i="32" s="1"/>
  <c r="AP144" i="32"/>
  <c r="Y128" i="32"/>
  <c r="AQ128" i="32" s="1"/>
  <c r="AP128" i="32"/>
  <c r="Y120" i="32"/>
  <c r="AQ120" i="32" s="1"/>
  <c r="AP120" i="32"/>
  <c r="Y104" i="32"/>
  <c r="AQ104" i="32" s="1"/>
  <c r="AP104" i="32"/>
  <c r="Y88" i="32"/>
  <c r="AQ88" i="32" s="1"/>
  <c r="AP88" i="32"/>
  <c r="Y72" i="32"/>
  <c r="AQ72" i="32" s="1"/>
  <c r="AP72" i="32"/>
  <c r="Y64" i="32"/>
  <c r="AQ64" i="32" s="1"/>
  <c r="AP64" i="32"/>
  <c r="Y56" i="32"/>
  <c r="AQ56" i="32" s="1"/>
  <c r="AP56" i="32"/>
  <c r="Y40" i="32"/>
  <c r="AQ40" i="32" s="1"/>
  <c r="AP40" i="32"/>
  <c r="Y32" i="32"/>
  <c r="AQ32" i="32" s="1"/>
  <c r="AP32" i="32"/>
  <c r="Y16" i="32"/>
  <c r="AQ16" i="32" s="1"/>
  <c r="AP16" i="32"/>
  <c r="Y303" i="32"/>
  <c r="AQ303" i="32" s="1"/>
  <c r="AP303" i="32"/>
  <c r="Y295" i="32"/>
  <c r="AQ295" i="32" s="1"/>
  <c r="AP295" i="32"/>
  <c r="Y287" i="32"/>
  <c r="AQ287" i="32" s="1"/>
  <c r="AP287" i="32"/>
  <c r="Y279" i="32"/>
  <c r="AQ279" i="32" s="1"/>
  <c r="AP279" i="32"/>
  <c r="Y271" i="32"/>
  <c r="AQ271" i="32" s="1"/>
  <c r="AP271" i="32"/>
  <c r="Y263" i="32"/>
  <c r="AQ263" i="32" s="1"/>
  <c r="AP263" i="32"/>
  <c r="Y255" i="32"/>
  <c r="AQ255" i="32" s="1"/>
  <c r="AP255" i="32"/>
  <c r="Y247" i="32"/>
  <c r="AQ247" i="32" s="1"/>
  <c r="AP247" i="32"/>
  <c r="AP170" i="32"/>
  <c r="Y290" i="32"/>
  <c r="AQ290" i="32" s="1"/>
  <c r="AP290" i="32"/>
  <c r="Y274" i="32"/>
  <c r="AQ274" i="32" s="1"/>
  <c r="AP274" i="32"/>
  <c r="Y250" i="32"/>
  <c r="AQ250" i="32" s="1"/>
  <c r="AP250" i="32"/>
  <c r="Y226" i="32"/>
  <c r="AQ226" i="32" s="1"/>
  <c r="AP226" i="32"/>
  <c r="Y194" i="32"/>
  <c r="AQ194" i="32" s="1"/>
  <c r="AP194" i="32"/>
  <c r="Y162" i="32"/>
  <c r="AQ162" i="32" s="1"/>
  <c r="AP162" i="32"/>
  <c r="Y114" i="32"/>
  <c r="AQ114" i="32" s="1"/>
  <c r="AP114" i="32"/>
  <c r="Y98" i="32"/>
  <c r="AQ98" i="32" s="1"/>
  <c r="AP98" i="32"/>
  <c r="Y90" i="32"/>
  <c r="AQ90" i="32" s="1"/>
  <c r="AP90" i="32"/>
  <c r="Y82" i="32"/>
  <c r="AQ82" i="32" s="1"/>
  <c r="AP82" i="32"/>
  <c r="Y58" i="32"/>
  <c r="AQ58" i="32" s="1"/>
  <c r="AP58" i="32"/>
  <c r="Y26" i="32"/>
  <c r="AQ26" i="32" s="1"/>
  <c r="AP26" i="32"/>
  <c r="Y257" i="32"/>
  <c r="AQ257" i="32" s="1"/>
  <c r="AP257" i="32"/>
  <c r="Y201" i="32"/>
  <c r="AQ201" i="32" s="1"/>
  <c r="AP201" i="32"/>
  <c r="Y145" i="32"/>
  <c r="AQ145" i="32" s="1"/>
  <c r="AP145" i="32"/>
  <c r="Y302" i="32"/>
  <c r="AQ302" i="32" s="1"/>
  <c r="AP302" i="32"/>
  <c r="Y294" i="32"/>
  <c r="AQ294" i="32" s="1"/>
  <c r="AP294" i="32"/>
  <c r="Y286" i="32"/>
  <c r="AQ286" i="32" s="1"/>
  <c r="AP286" i="32"/>
  <c r="Y278" i="32"/>
  <c r="AQ278" i="32" s="1"/>
  <c r="AP278" i="32"/>
  <c r="Y270" i="32"/>
  <c r="AQ270" i="32" s="1"/>
  <c r="AP270" i="32"/>
  <c r="Y262" i="32"/>
  <c r="AQ262" i="32" s="1"/>
  <c r="AP262" i="32"/>
  <c r="Y254" i="32"/>
  <c r="AQ254" i="32" s="1"/>
  <c r="AP254" i="32"/>
  <c r="Y246" i="32"/>
  <c r="AQ246" i="32" s="1"/>
  <c r="AP246" i="32"/>
  <c r="Y238" i="32"/>
  <c r="AQ238" i="32" s="1"/>
  <c r="AP238" i="32"/>
  <c r="Y230" i="32"/>
  <c r="AQ230" i="32" s="1"/>
  <c r="AP230" i="32"/>
  <c r="Y222" i="32"/>
  <c r="AQ222" i="32" s="1"/>
  <c r="AP222" i="32"/>
  <c r="Y214" i="32"/>
  <c r="AQ214" i="32" s="1"/>
  <c r="AP214" i="32"/>
  <c r="Y206" i="32"/>
  <c r="AQ206" i="32" s="1"/>
  <c r="AP206" i="32"/>
  <c r="Y198" i="32"/>
  <c r="AQ198" i="32" s="1"/>
  <c r="AP198" i="32"/>
  <c r="Y190" i="32"/>
  <c r="AQ190" i="32" s="1"/>
  <c r="AP190" i="32"/>
  <c r="Y182" i="32"/>
  <c r="AQ182" i="32" s="1"/>
  <c r="AP182" i="32"/>
  <c r="Y174" i="32"/>
  <c r="AQ174" i="32" s="1"/>
  <c r="AP174" i="32"/>
  <c r="Y166" i="32"/>
  <c r="AQ166" i="32" s="1"/>
  <c r="AP166" i="32"/>
  <c r="Y158" i="32"/>
  <c r="AQ158" i="32" s="1"/>
  <c r="AP158" i="32"/>
  <c r="Y150" i="32"/>
  <c r="AQ150" i="32" s="1"/>
  <c r="AP150" i="32"/>
  <c r="Y142" i="32"/>
  <c r="AQ142" i="32" s="1"/>
  <c r="AP142" i="32"/>
  <c r="Y134" i="32"/>
  <c r="AQ134" i="32" s="1"/>
  <c r="AP134" i="32"/>
  <c r="Y126" i="32"/>
  <c r="AQ126" i="32" s="1"/>
  <c r="AP126" i="32"/>
  <c r="Y118" i="32"/>
  <c r="AQ118" i="32" s="1"/>
  <c r="AP118" i="32"/>
  <c r="Y110" i="32"/>
  <c r="AQ110" i="32" s="1"/>
  <c r="AP110" i="32"/>
  <c r="Y102" i="32"/>
  <c r="AQ102" i="32" s="1"/>
  <c r="AP102" i="32"/>
  <c r="Y94" i="32"/>
  <c r="AQ94" i="32" s="1"/>
  <c r="AP94" i="32"/>
  <c r="Y86" i="32"/>
  <c r="AQ86" i="32" s="1"/>
  <c r="AP86" i="32"/>
  <c r="Y78" i="32"/>
  <c r="AQ78" i="32" s="1"/>
  <c r="AP78" i="32"/>
  <c r="Y70" i="32"/>
  <c r="AQ70" i="32" s="1"/>
  <c r="AP70" i="32"/>
  <c r="Y62" i="32"/>
  <c r="AQ62" i="32" s="1"/>
  <c r="AP62" i="32"/>
  <c r="Y54" i="32"/>
  <c r="AQ54" i="32" s="1"/>
  <c r="AP54" i="32"/>
  <c r="Y46" i="32"/>
  <c r="AQ46" i="32" s="1"/>
  <c r="AP46" i="32"/>
  <c r="Y38" i="32"/>
  <c r="AQ38" i="32" s="1"/>
  <c r="AP38" i="32"/>
  <c r="Y30" i="32"/>
  <c r="AQ30" i="32" s="1"/>
  <c r="AP30" i="32"/>
  <c r="Y22" i="32"/>
  <c r="AQ22" i="32" s="1"/>
  <c r="AP22" i="32"/>
  <c r="Y14" i="32"/>
  <c r="AQ14" i="32" s="1"/>
  <c r="AP14" i="32"/>
  <c r="AP138" i="32"/>
  <c r="Y218" i="32"/>
  <c r="AQ218" i="32" s="1"/>
  <c r="AP218" i="32"/>
  <c r="Y66" i="32"/>
  <c r="AQ66" i="32" s="1"/>
  <c r="AP66" i="32"/>
  <c r="Y297" i="32"/>
  <c r="AQ297" i="32" s="1"/>
  <c r="AP297" i="32"/>
  <c r="Y233" i="32"/>
  <c r="AQ233" i="32" s="1"/>
  <c r="AP233" i="32"/>
  <c r="Y285" i="32"/>
  <c r="AQ285" i="32" s="1"/>
  <c r="AP285" i="32"/>
  <c r="Y261" i="32"/>
  <c r="AQ261" i="32" s="1"/>
  <c r="AP261" i="32"/>
  <c r="Y237" i="32"/>
  <c r="AQ237" i="32" s="1"/>
  <c r="AP237" i="32"/>
  <c r="Y213" i="32"/>
  <c r="AQ213" i="32" s="1"/>
  <c r="AP213" i="32"/>
  <c r="Y149" i="32"/>
  <c r="AQ149" i="32" s="1"/>
  <c r="AP149" i="32"/>
  <c r="Y125" i="32"/>
  <c r="AQ125" i="32" s="1"/>
  <c r="AP125" i="32"/>
  <c r="Y93" i="32"/>
  <c r="AQ93" i="32" s="1"/>
  <c r="AP93" i="32"/>
  <c r="Y77" i="32"/>
  <c r="AQ77" i="32" s="1"/>
  <c r="AP77" i="32"/>
  <c r="Y61" i="32"/>
  <c r="AQ61" i="32" s="1"/>
  <c r="AP61" i="32"/>
  <c r="Y53" i="32"/>
  <c r="AQ53" i="32" s="1"/>
  <c r="AP53" i="32"/>
  <c r="Y45" i="32"/>
  <c r="AQ45" i="32" s="1"/>
  <c r="AP45" i="32"/>
  <c r="Y37" i="32"/>
  <c r="AQ37" i="32" s="1"/>
  <c r="AP37" i="32"/>
  <c r="Y13" i="32"/>
  <c r="AQ13" i="32" s="1"/>
  <c r="AP13" i="32"/>
  <c r="AP106" i="32"/>
  <c r="Y258" i="32"/>
  <c r="AQ258" i="32" s="1"/>
  <c r="AP258" i="32"/>
  <c r="Y130" i="32"/>
  <c r="AQ130" i="32" s="1"/>
  <c r="AP130" i="32"/>
  <c r="Y289" i="32"/>
  <c r="AQ289" i="32" s="1"/>
  <c r="AP289" i="32"/>
  <c r="Y265" i="32"/>
  <c r="AQ265" i="32" s="1"/>
  <c r="AP265" i="32"/>
  <c r="Y293" i="32"/>
  <c r="AQ293" i="32" s="1"/>
  <c r="AP293" i="32"/>
  <c r="Y269" i="32"/>
  <c r="AQ269" i="32" s="1"/>
  <c r="AP269" i="32"/>
  <c r="Y245" i="32"/>
  <c r="AQ245" i="32" s="1"/>
  <c r="AP245" i="32"/>
  <c r="Y221" i="32"/>
  <c r="AQ221" i="32" s="1"/>
  <c r="AP221" i="32"/>
  <c r="Y197" i="32"/>
  <c r="AQ197" i="32" s="1"/>
  <c r="AP197" i="32"/>
  <c r="Y173" i="32"/>
  <c r="AQ173" i="32" s="1"/>
  <c r="AP173" i="32"/>
  <c r="Y157" i="32"/>
  <c r="AQ157" i="32" s="1"/>
  <c r="AP157" i="32"/>
  <c r="Y133" i="32"/>
  <c r="AQ133" i="32" s="1"/>
  <c r="AP133" i="32"/>
  <c r="Y117" i="32"/>
  <c r="AQ117" i="32" s="1"/>
  <c r="AP117" i="32"/>
  <c r="Y85" i="32"/>
  <c r="AQ85" i="32" s="1"/>
  <c r="AP85" i="32"/>
  <c r="Y21" i="32"/>
  <c r="AQ21" i="32" s="1"/>
  <c r="AP21" i="32"/>
  <c r="Y292" i="32"/>
  <c r="AQ292" i="32" s="1"/>
  <c r="AP292" i="32"/>
  <c r="Y276" i="32"/>
  <c r="AQ276" i="32" s="1"/>
  <c r="AP276" i="32"/>
  <c r="Y260" i="32"/>
  <c r="AQ260" i="32" s="1"/>
  <c r="AP260" i="32"/>
  <c r="Y236" i="32"/>
  <c r="AQ236" i="32" s="1"/>
  <c r="AP236" i="32"/>
  <c r="Y212" i="32"/>
  <c r="AQ212" i="32" s="1"/>
  <c r="AP212" i="32"/>
  <c r="Y196" i="32"/>
  <c r="AQ196" i="32" s="1"/>
  <c r="AP196" i="32"/>
  <c r="Y172" i="32"/>
  <c r="AQ172" i="32" s="1"/>
  <c r="AP172" i="32"/>
  <c r="Y156" i="32"/>
  <c r="AQ156" i="32" s="1"/>
  <c r="AP156" i="32"/>
  <c r="Y140" i="32"/>
  <c r="AQ140" i="32" s="1"/>
  <c r="AP140" i="32"/>
  <c r="Y124" i="32"/>
  <c r="AQ124" i="32" s="1"/>
  <c r="AP124" i="32"/>
  <c r="Y108" i="32"/>
  <c r="AQ108" i="32" s="1"/>
  <c r="AP108" i="32"/>
  <c r="Y84" i="32"/>
  <c r="AQ84" i="32" s="1"/>
  <c r="AP84" i="32"/>
  <c r="Y68" i="32"/>
  <c r="AQ68" i="32" s="1"/>
  <c r="AP68" i="32"/>
  <c r="Y44" i="32"/>
  <c r="AQ44" i="32" s="1"/>
  <c r="AP44" i="32"/>
  <c r="Y20" i="32"/>
  <c r="AQ20" i="32" s="1"/>
  <c r="AP20" i="32"/>
  <c r="AP74" i="32"/>
  <c r="Y282" i="32"/>
  <c r="AQ282" i="32" s="1"/>
  <c r="AP282" i="32"/>
  <c r="Y146" i="32"/>
  <c r="AQ146" i="32" s="1"/>
  <c r="AP146" i="32"/>
  <c r="Y122" i="32"/>
  <c r="AQ122" i="32" s="1"/>
  <c r="AP122" i="32"/>
  <c r="Y50" i="32"/>
  <c r="AQ50" i="32" s="1"/>
  <c r="AP50" i="32"/>
  <c r="Y34" i="32"/>
  <c r="AQ34" i="32" s="1"/>
  <c r="AP34" i="32"/>
  <c r="AP266" i="32"/>
  <c r="Y241" i="32"/>
  <c r="AQ241" i="32" s="1"/>
  <c r="AP241" i="32"/>
  <c r="Y301" i="32"/>
  <c r="AQ301" i="32" s="1"/>
  <c r="AP301" i="32"/>
  <c r="Y277" i="32"/>
  <c r="AQ277" i="32" s="1"/>
  <c r="AP277" i="32"/>
  <c r="Y253" i="32"/>
  <c r="AQ253" i="32" s="1"/>
  <c r="AP253" i="32"/>
  <c r="Y229" i="32"/>
  <c r="AQ229" i="32" s="1"/>
  <c r="AP229" i="32"/>
  <c r="Y205" i="32"/>
  <c r="AQ205" i="32" s="1"/>
  <c r="AP205" i="32"/>
  <c r="Y181" i="32"/>
  <c r="AQ181" i="32" s="1"/>
  <c r="AP181" i="32"/>
  <c r="Y165" i="32"/>
  <c r="AQ165" i="32" s="1"/>
  <c r="AP165" i="32"/>
  <c r="Y141" i="32"/>
  <c r="AQ141" i="32" s="1"/>
  <c r="AP141" i="32"/>
  <c r="Y109" i="32"/>
  <c r="AQ109" i="32" s="1"/>
  <c r="AP109" i="32"/>
  <c r="Y101" i="32"/>
  <c r="AQ101" i="32" s="1"/>
  <c r="AP101" i="32"/>
  <c r="Y69" i="32"/>
  <c r="AQ69" i="32" s="1"/>
  <c r="AP69" i="32"/>
  <c r="Y29" i="32"/>
  <c r="AQ29" i="32" s="1"/>
  <c r="AP29" i="32"/>
  <c r="Y300" i="32"/>
  <c r="AQ300" i="32" s="1"/>
  <c r="AP300" i="32"/>
  <c r="Y284" i="32"/>
  <c r="AQ284" i="32" s="1"/>
  <c r="AP284" i="32"/>
  <c r="Y268" i="32"/>
  <c r="AQ268" i="32" s="1"/>
  <c r="AP268" i="32"/>
  <c r="Y252" i="32"/>
  <c r="AQ252" i="32" s="1"/>
  <c r="AP252" i="32"/>
  <c r="Y244" i="32"/>
  <c r="AQ244" i="32" s="1"/>
  <c r="AP244" i="32"/>
  <c r="Y228" i="32"/>
  <c r="AQ228" i="32" s="1"/>
  <c r="AP228" i="32"/>
  <c r="Y220" i="32"/>
  <c r="AQ220" i="32" s="1"/>
  <c r="AP220" i="32"/>
  <c r="Y204" i="32"/>
  <c r="AQ204" i="32" s="1"/>
  <c r="AP204" i="32"/>
  <c r="Y188" i="32"/>
  <c r="AQ188" i="32" s="1"/>
  <c r="AP188" i="32"/>
  <c r="Y180" i="32"/>
  <c r="AQ180" i="32" s="1"/>
  <c r="AP180" i="32"/>
  <c r="Y164" i="32"/>
  <c r="AQ164" i="32" s="1"/>
  <c r="AP164" i="32"/>
  <c r="Y148" i="32"/>
  <c r="AQ148" i="32" s="1"/>
  <c r="AP148" i="32"/>
  <c r="Y132" i="32"/>
  <c r="AQ132" i="32" s="1"/>
  <c r="AP132" i="32"/>
  <c r="Y116" i="32"/>
  <c r="AQ116" i="32" s="1"/>
  <c r="AP116" i="32"/>
  <c r="Y100" i="32"/>
  <c r="AQ100" i="32" s="1"/>
  <c r="AP100" i="32"/>
  <c r="Y92" i="32"/>
  <c r="AQ92" i="32" s="1"/>
  <c r="AP92" i="32"/>
  <c r="Y76" i="32"/>
  <c r="AQ76" i="32" s="1"/>
  <c r="AP76" i="32"/>
  <c r="Y60" i="32"/>
  <c r="AQ60" i="32" s="1"/>
  <c r="AP60" i="32"/>
  <c r="Y52" i="32"/>
  <c r="AQ52" i="32" s="1"/>
  <c r="AP52" i="32"/>
  <c r="Y36" i="32"/>
  <c r="AQ36" i="32" s="1"/>
  <c r="AP36" i="32"/>
  <c r="Y28" i="32"/>
  <c r="AQ28" i="32" s="1"/>
  <c r="AP28" i="32"/>
  <c r="Y12" i="32"/>
  <c r="AQ12" i="32" s="1"/>
  <c r="AP12" i="32"/>
  <c r="Y299" i="32"/>
  <c r="AQ299" i="32" s="1"/>
  <c r="AP299" i="32"/>
  <c r="Y291" i="32"/>
  <c r="AQ291" i="32" s="1"/>
  <c r="AP291" i="32"/>
  <c r="Y283" i="32"/>
  <c r="AQ283" i="32" s="1"/>
  <c r="AP283" i="32"/>
  <c r="Y275" i="32"/>
  <c r="AQ275" i="32" s="1"/>
  <c r="AP275" i="32"/>
  <c r="Y267" i="32"/>
  <c r="AQ267" i="32" s="1"/>
  <c r="AP267" i="32"/>
  <c r="Y259" i="32"/>
  <c r="AQ259" i="32" s="1"/>
  <c r="AP259" i="32"/>
  <c r="Y251" i="32"/>
  <c r="AQ251" i="32" s="1"/>
  <c r="AP251" i="32"/>
  <c r="Y243" i="32"/>
  <c r="AQ243" i="32" s="1"/>
  <c r="AP243" i="32"/>
  <c r="Y235" i="32"/>
  <c r="AQ235" i="32" s="1"/>
  <c r="AP235" i="32"/>
  <c r="Y227" i="32"/>
  <c r="AQ227" i="32" s="1"/>
  <c r="AP227" i="32"/>
  <c r="AP298" i="32"/>
  <c r="AP42" i="32"/>
  <c r="Y219" i="32"/>
  <c r="AQ219" i="32" s="1"/>
  <c r="AP219" i="32"/>
  <c r="Y211" i="32"/>
  <c r="AQ211" i="32" s="1"/>
  <c r="AP211" i="32"/>
  <c r="Y203" i="32"/>
  <c r="AQ203" i="32" s="1"/>
  <c r="AP203" i="32"/>
  <c r="Y195" i="32"/>
  <c r="AQ195" i="32" s="1"/>
  <c r="AP195" i="32"/>
  <c r="Y187" i="32"/>
  <c r="AQ187" i="32" s="1"/>
  <c r="AP187" i="32"/>
  <c r="Y179" i="32"/>
  <c r="AQ179" i="32" s="1"/>
  <c r="AP179" i="32"/>
  <c r="Y171" i="32"/>
  <c r="AQ171" i="32" s="1"/>
  <c r="AP171" i="32"/>
  <c r="Y163" i="32"/>
  <c r="AQ163" i="32" s="1"/>
  <c r="AP163" i="32"/>
  <c r="Y155" i="32"/>
  <c r="AQ155" i="32" s="1"/>
  <c r="AP155" i="32"/>
  <c r="Y147" i="32"/>
  <c r="AQ147" i="32" s="1"/>
  <c r="AP147" i="32"/>
  <c r="Y139" i="32"/>
  <c r="AQ139" i="32" s="1"/>
  <c r="AP139" i="32"/>
  <c r="Y131" i="32"/>
  <c r="AQ131" i="32" s="1"/>
  <c r="AP131" i="32"/>
  <c r="Y123" i="32"/>
  <c r="AQ123" i="32" s="1"/>
  <c r="AP123" i="32"/>
  <c r="Y115" i="32"/>
  <c r="AQ115" i="32" s="1"/>
  <c r="AP115" i="32"/>
  <c r="Y107" i="32"/>
  <c r="AQ107" i="32" s="1"/>
  <c r="AP107" i="32"/>
  <c r="Y99" i="32"/>
  <c r="AQ99" i="32" s="1"/>
  <c r="AP99" i="32"/>
  <c r="Y91" i="32"/>
  <c r="AQ91" i="32" s="1"/>
  <c r="AP91" i="32"/>
  <c r="Y83" i="32"/>
  <c r="AQ83" i="32" s="1"/>
  <c r="AP83" i="32"/>
  <c r="Y75" i="32"/>
  <c r="AQ75" i="32" s="1"/>
  <c r="AP75" i="32"/>
  <c r="Y67" i="32"/>
  <c r="AQ67" i="32" s="1"/>
  <c r="AP67" i="32"/>
  <c r="Y59" i="32"/>
  <c r="AQ59" i="32" s="1"/>
  <c r="AP59" i="32"/>
  <c r="Y51" i="32"/>
  <c r="AQ51" i="32" s="1"/>
  <c r="AP51" i="32"/>
  <c r="Y43" i="32"/>
  <c r="AQ43" i="32" s="1"/>
  <c r="AP43" i="32"/>
  <c r="Y35" i="32"/>
  <c r="AQ35" i="32" s="1"/>
  <c r="AP35" i="32"/>
  <c r="Y27" i="32"/>
  <c r="AQ27" i="32" s="1"/>
  <c r="AP27" i="32"/>
  <c r="Y19" i="32"/>
  <c r="AQ19" i="32" s="1"/>
  <c r="AP19" i="32"/>
  <c r="Y239" i="32"/>
  <c r="AQ239" i="32" s="1"/>
  <c r="AP239" i="32"/>
  <c r="Y231" i="32"/>
  <c r="AQ231" i="32" s="1"/>
  <c r="AP231" i="32"/>
  <c r="Y223" i="32"/>
  <c r="AQ223" i="32" s="1"/>
  <c r="AP223" i="32"/>
  <c r="Y215" i="32"/>
  <c r="AQ215" i="32" s="1"/>
  <c r="AP215" i="32"/>
  <c r="Y207" i="32"/>
  <c r="AQ207" i="32" s="1"/>
  <c r="AP207" i="32"/>
  <c r="Y199" i="32"/>
  <c r="AQ199" i="32" s="1"/>
  <c r="AP199" i="32"/>
  <c r="Y191" i="32"/>
  <c r="AQ191" i="32" s="1"/>
  <c r="AP191" i="32"/>
  <c r="Y183" i="32"/>
  <c r="AQ183" i="32" s="1"/>
  <c r="AP183" i="32"/>
  <c r="Y175" i="32"/>
  <c r="AQ175" i="32" s="1"/>
  <c r="AP175" i="32"/>
  <c r="Y167" i="32"/>
  <c r="AQ167" i="32" s="1"/>
  <c r="AP167" i="32"/>
  <c r="Y159" i="32"/>
  <c r="AQ159" i="32" s="1"/>
  <c r="AP159" i="32"/>
  <c r="Y151" i="32"/>
  <c r="AQ151" i="32" s="1"/>
  <c r="AP151" i="32"/>
  <c r="Y143" i="32"/>
  <c r="AQ143" i="32" s="1"/>
  <c r="AP143" i="32"/>
  <c r="Y135" i="32"/>
  <c r="AQ135" i="32" s="1"/>
  <c r="AP135" i="32"/>
  <c r="Y127" i="32"/>
  <c r="AQ127" i="32" s="1"/>
  <c r="AP127" i="32"/>
  <c r="Y119" i="32"/>
  <c r="AQ119" i="32" s="1"/>
  <c r="AP119" i="32"/>
  <c r="Y111" i="32"/>
  <c r="AQ111" i="32" s="1"/>
  <c r="AP111" i="32"/>
  <c r="Y103" i="32"/>
  <c r="AQ103" i="32" s="1"/>
  <c r="AP103" i="32"/>
  <c r="Y95" i="32"/>
  <c r="AQ95" i="32" s="1"/>
  <c r="AP95" i="32"/>
  <c r="Y87" i="32"/>
  <c r="AQ87" i="32" s="1"/>
  <c r="AP87" i="32"/>
  <c r="Y79" i="32"/>
  <c r="AQ79" i="32" s="1"/>
  <c r="AP79" i="32"/>
  <c r="Y71" i="32"/>
  <c r="AQ71" i="32" s="1"/>
  <c r="AP71" i="32"/>
  <c r="Y63" i="32"/>
  <c r="AQ63" i="32" s="1"/>
  <c r="AP63" i="32"/>
  <c r="Y55" i="32"/>
  <c r="AQ55" i="32" s="1"/>
  <c r="AP55" i="32"/>
  <c r="Y47" i="32"/>
  <c r="AQ47" i="32" s="1"/>
  <c r="AP47" i="32"/>
  <c r="Y39" i="32"/>
  <c r="AQ39" i="32" s="1"/>
  <c r="AP39" i="32"/>
  <c r="Y31" i="32"/>
  <c r="AQ31" i="32" s="1"/>
  <c r="AP31" i="32"/>
  <c r="Y23" i="32"/>
  <c r="AQ23" i="32" s="1"/>
  <c r="AP23" i="32"/>
  <c r="Y15" i="32"/>
  <c r="AQ15" i="32" s="1"/>
  <c r="AP15" i="32"/>
  <c r="Q10" i="32" l="1"/>
  <c r="AI10" i="32" s="1"/>
  <c r="AF10" i="32"/>
  <c r="F298" i="31" l="1"/>
  <c r="F290" i="31"/>
  <c r="F282" i="31"/>
  <c r="F274" i="31"/>
  <c r="F266" i="31"/>
  <c r="F258" i="31"/>
  <c r="F250" i="31"/>
  <c r="F242" i="31"/>
  <c r="F234" i="31"/>
  <c r="F226" i="31"/>
  <c r="F218" i="31"/>
  <c r="F210" i="31"/>
  <c r="F202" i="31"/>
  <c r="F194" i="31"/>
  <c r="F186" i="31"/>
  <c r="F178" i="31"/>
  <c r="F170" i="31"/>
  <c r="F162" i="31"/>
  <c r="F154" i="31"/>
  <c r="F146" i="31"/>
  <c r="F138" i="31"/>
  <c r="F130" i="31"/>
  <c r="F122" i="31"/>
  <c r="F114" i="31"/>
  <c r="F106" i="31"/>
  <c r="F98" i="31"/>
  <c r="F90" i="31"/>
  <c r="F82" i="31"/>
  <c r="F74" i="31"/>
  <c r="F66" i="31"/>
  <c r="F58" i="31"/>
  <c r="F50" i="31"/>
  <c r="F42" i="31"/>
  <c r="F34" i="31"/>
  <c r="F26" i="31"/>
  <c r="F18" i="31"/>
  <c r="F15" i="31"/>
  <c r="F11" i="31"/>
  <c r="F12" i="31"/>
  <c r="F13" i="31"/>
  <c r="F14" i="31"/>
  <c r="F16" i="31"/>
  <c r="F17" i="31"/>
  <c r="F19" i="31"/>
  <c r="F20" i="31"/>
  <c r="F21" i="31"/>
  <c r="F22" i="31"/>
  <c r="F23" i="31"/>
  <c r="F24" i="31"/>
  <c r="F25" i="31"/>
  <c r="F27" i="31"/>
  <c r="F28" i="31"/>
  <c r="F29" i="31"/>
  <c r="F30" i="31"/>
  <c r="F31" i="31"/>
  <c r="F32" i="31"/>
  <c r="F33" i="31"/>
  <c r="F35" i="31"/>
  <c r="F36" i="31"/>
  <c r="F37" i="31"/>
  <c r="F38" i="31"/>
  <c r="F39" i="31"/>
  <c r="F40" i="31"/>
  <c r="F41" i="31"/>
  <c r="F43" i="31"/>
  <c r="F44" i="31"/>
  <c r="F45" i="31"/>
  <c r="F46" i="31"/>
  <c r="F47" i="31"/>
  <c r="F48" i="31"/>
  <c r="F49" i="31"/>
  <c r="F51" i="31"/>
  <c r="F52" i="31"/>
  <c r="F53" i="31"/>
  <c r="F54" i="31"/>
  <c r="F55" i="31"/>
  <c r="F56" i="31"/>
  <c r="F57" i="31"/>
  <c r="F59" i="31"/>
  <c r="F60" i="31"/>
  <c r="F61" i="31"/>
  <c r="F62" i="31"/>
  <c r="F63" i="31"/>
  <c r="F64" i="31"/>
  <c r="F65" i="31"/>
  <c r="F67" i="31"/>
  <c r="F68" i="31"/>
  <c r="F69" i="31"/>
  <c r="F70" i="31"/>
  <c r="F71" i="31"/>
  <c r="F72" i="31"/>
  <c r="F73" i="31"/>
  <c r="F75" i="31"/>
  <c r="F76" i="31"/>
  <c r="F77" i="31"/>
  <c r="F78" i="31"/>
  <c r="F79" i="31"/>
  <c r="F80" i="31"/>
  <c r="F81" i="31"/>
  <c r="F83" i="31"/>
  <c r="F84" i="31"/>
  <c r="F85" i="31"/>
  <c r="F86" i="31"/>
  <c r="F87" i="31"/>
  <c r="F88" i="31"/>
  <c r="F89" i="31"/>
  <c r="F91" i="31"/>
  <c r="F92" i="31"/>
  <c r="F93" i="31"/>
  <c r="F94" i="31"/>
  <c r="F95" i="31"/>
  <c r="F96" i="31"/>
  <c r="F97" i="31"/>
  <c r="F99" i="31"/>
  <c r="F100" i="31"/>
  <c r="F101" i="31"/>
  <c r="F102" i="31"/>
  <c r="F103" i="31"/>
  <c r="F104" i="31"/>
  <c r="F105" i="31"/>
  <c r="F107" i="31"/>
  <c r="F108" i="31"/>
  <c r="F109" i="31"/>
  <c r="F110" i="31"/>
  <c r="F111" i="31"/>
  <c r="F112" i="31"/>
  <c r="F113" i="31"/>
  <c r="F115" i="31"/>
  <c r="F116" i="31"/>
  <c r="F117" i="31"/>
  <c r="F118" i="31"/>
  <c r="F119" i="31"/>
  <c r="F120" i="31"/>
  <c r="F121" i="31"/>
  <c r="F123" i="31"/>
  <c r="F124" i="31"/>
  <c r="F125" i="31"/>
  <c r="F126" i="31"/>
  <c r="F127" i="31"/>
  <c r="F128" i="31"/>
  <c r="F129" i="31"/>
  <c r="F131" i="31"/>
  <c r="F132" i="31"/>
  <c r="F133" i="31"/>
  <c r="F134" i="31"/>
  <c r="F135" i="31"/>
  <c r="F136" i="31"/>
  <c r="F137" i="31"/>
  <c r="F139" i="31"/>
  <c r="F140" i="31"/>
  <c r="F141" i="31"/>
  <c r="F142" i="31"/>
  <c r="F143" i="31"/>
  <c r="F144" i="31"/>
  <c r="F145" i="31"/>
  <c r="F147" i="31"/>
  <c r="F148" i="31"/>
  <c r="F149" i="31"/>
  <c r="F150" i="31"/>
  <c r="F151" i="31"/>
  <c r="F152" i="31"/>
  <c r="F153" i="31"/>
  <c r="F155" i="31"/>
  <c r="F156" i="31"/>
  <c r="F157" i="31"/>
  <c r="F158" i="31"/>
  <c r="F159" i="31"/>
  <c r="F160" i="31"/>
  <c r="F161" i="31"/>
  <c r="F163" i="31"/>
  <c r="F164" i="31"/>
  <c r="F165" i="31"/>
  <c r="F166" i="31"/>
  <c r="F167" i="31"/>
  <c r="F168" i="31"/>
  <c r="F169" i="31"/>
  <c r="F171" i="31"/>
  <c r="F172" i="31"/>
  <c r="F173" i="31"/>
  <c r="F174" i="31"/>
  <c r="F175" i="31"/>
  <c r="F176" i="31"/>
  <c r="F177" i="31"/>
  <c r="F179" i="31"/>
  <c r="F180" i="31"/>
  <c r="F181" i="31"/>
  <c r="F182" i="31"/>
  <c r="F183" i="31"/>
  <c r="F184" i="31"/>
  <c r="F185" i="31"/>
  <c r="F187" i="31"/>
  <c r="F188" i="31"/>
  <c r="F189" i="31"/>
  <c r="F190" i="31"/>
  <c r="F191" i="31"/>
  <c r="F192" i="31"/>
  <c r="F193" i="31"/>
  <c r="F195" i="31"/>
  <c r="F196" i="31"/>
  <c r="F197" i="31"/>
  <c r="F198" i="31"/>
  <c r="F199" i="31"/>
  <c r="F200" i="31"/>
  <c r="F201" i="31"/>
  <c r="F203" i="31"/>
  <c r="F204" i="31"/>
  <c r="F205" i="31"/>
  <c r="F206" i="31"/>
  <c r="F207" i="31"/>
  <c r="F208" i="31"/>
  <c r="F209" i="31"/>
  <c r="F211" i="31"/>
  <c r="F212" i="31"/>
  <c r="F213" i="31"/>
  <c r="F214" i="31"/>
  <c r="F215" i="31"/>
  <c r="F216" i="31"/>
  <c r="F217" i="31"/>
  <c r="F219" i="31"/>
  <c r="F220" i="31"/>
  <c r="F221" i="31"/>
  <c r="F222" i="31"/>
  <c r="F223" i="31"/>
  <c r="F224" i="31"/>
  <c r="F225" i="31"/>
  <c r="F227" i="31"/>
  <c r="F228" i="31"/>
  <c r="F229" i="31"/>
  <c r="F230" i="31"/>
  <c r="F231" i="31"/>
  <c r="F232" i="31"/>
  <c r="F233" i="31"/>
  <c r="F235" i="31"/>
  <c r="F236" i="31"/>
  <c r="F237" i="31"/>
  <c r="F238" i="31"/>
  <c r="F239" i="31"/>
  <c r="F240" i="31"/>
  <c r="F241" i="31"/>
  <c r="F243" i="31"/>
  <c r="F244" i="31"/>
  <c r="F245" i="31"/>
  <c r="F246" i="31"/>
  <c r="F247" i="31"/>
  <c r="F248" i="31"/>
  <c r="F249" i="31"/>
  <c r="F251" i="31"/>
  <c r="F252" i="31"/>
  <c r="F253" i="31"/>
  <c r="F254" i="31"/>
  <c r="F255" i="31"/>
  <c r="F256" i="31"/>
  <c r="F257" i="31"/>
  <c r="F259" i="31"/>
  <c r="F260" i="31"/>
  <c r="F261" i="31"/>
  <c r="F262" i="31"/>
  <c r="F263" i="31"/>
  <c r="F264" i="31"/>
  <c r="F265" i="31"/>
  <c r="F267" i="31"/>
  <c r="F268" i="31"/>
  <c r="F269" i="31"/>
  <c r="F270" i="31"/>
  <c r="F271" i="31"/>
  <c r="F272" i="31"/>
  <c r="F273" i="31"/>
  <c r="F275" i="31"/>
  <c r="F276" i="31"/>
  <c r="F277" i="31"/>
  <c r="F278" i="31"/>
  <c r="F279" i="31"/>
  <c r="F280" i="31"/>
  <c r="F281" i="31"/>
  <c r="F283" i="31"/>
  <c r="F284" i="31"/>
  <c r="F285" i="31"/>
  <c r="F286" i="31"/>
  <c r="F287" i="31"/>
  <c r="F288" i="31"/>
  <c r="F289" i="31"/>
  <c r="F291" i="31"/>
  <c r="F292" i="31"/>
  <c r="F293" i="31"/>
  <c r="F294" i="31"/>
  <c r="F295" i="31"/>
  <c r="F296" i="31"/>
  <c r="F297" i="31"/>
  <c r="F299" i="31"/>
  <c r="F300" i="31"/>
  <c r="F301" i="31"/>
  <c r="F302" i="31"/>
  <c r="F303" i="31"/>
  <c r="F10" i="31"/>
  <c r="G270" i="31" l="1"/>
  <c r="G206" i="31"/>
  <c r="G151" i="31"/>
  <c r="G105" i="31"/>
  <c r="G69" i="31"/>
  <c r="G23" i="31"/>
  <c r="G50" i="31"/>
  <c r="G287" i="31"/>
  <c r="G214" i="31"/>
  <c r="G159" i="31"/>
  <c r="G104" i="31"/>
  <c r="G49" i="31"/>
  <c r="G22" i="31"/>
  <c r="G12" i="31"/>
  <c r="G10" i="31"/>
  <c r="G268" i="31"/>
  <c r="G213" i="31"/>
  <c r="G176" i="31"/>
  <c r="G121" i="31"/>
  <c r="G76" i="31"/>
  <c r="G194" i="31"/>
  <c r="G303" i="31"/>
  <c r="G294" i="31"/>
  <c r="G276" i="31"/>
  <c r="G267" i="31"/>
  <c r="G257" i="31"/>
  <c r="G248" i="31"/>
  <c r="G239" i="31"/>
  <c r="G230" i="31"/>
  <c r="G221" i="31"/>
  <c r="G212" i="31"/>
  <c r="G203" i="31"/>
  <c r="G193" i="31"/>
  <c r="G184" i="31"/>
  <c r="G175" i="31"/>
  <c r="G166" i="31"/>
  <c r="G157" i="31"/>
  <c r="G148" i="31"/>
  <c r="G139" i="31"/>
  <c r="G129" i="31"/>
  <c r="G120" i="31"/>
  <c r="G111" i="31"/>
  <c r="G102" i="31"/>
  <c r="G93" i="31"/>
  <c r="G84" i="31"/>
  <c r="G75" i="31"/>
  <c r="G65" i="31"/>
  <c r="G56" i="31"/>
  <c r="G47" i="31"/>
  <c r="G38" i="31"/>
  <c r="G29" i="31"/>
  <c r="G20" i="31"/>
  <c r="G15" i="31"/>
  <c r="G74" i="31"/>
  <c r="G138" i="31"/>
  <c r="G202" i="31"/>
  <c r="G266" i="31"/>
  <c r="G261" i="31"/>
  <c r="G215" i="31"/>
  <c r="G179" i="31"/>
  <c r="G133" i="31"/>
  <c r="G78" i="31"/>
  <c r="G32" i="31"/>
  <c r="G13" i="31"/>
  <c r="G296" i="31"/>
  <c r="G251" i="31"/>
  <c r="G205" i="31"/>
  <c r="G168" i="31"/>
  <c r="G123" i="31"/>
  <c r="G77" i="31"/>
  <c r="G186" i="31"/>
  <c r="G295" i="31"/>
  <c r="G240" i="31"/>
  <c r="G195" i="31"/>
  <c r="G149" i="31"/>
  <c r="G103" i="31"/>
  <c r="G39" i="31"/>
  <c r="G258" i="31"/>
  <c r="G285" i="31"/>
  <c r="G302" i="31"/>
  <c r="G293" i="31"/>
  <c r="G284" i="31"/>
  <c r="G275" i="31"/>
  <c r="G265" i="31"/>
  <c r="G256" i="31"/>
  <c r="G247" i="31"/>
  <c r="G238" i="31"/>
  <c r="G229" i="31"/>
  <c r="G220" i="31"/>
  <c r="G211" i="31"/>
  <c r="G201" i="31"/>
  <c r="G192" i="31"/>
  <c r="G183" i="31"/>
  <c r="G174" i="31"/>
  <c r="G165" i="31"/>
  <c r="G156" i="31"/>
  <c r="G147" i="31"/>
  <c r="G137" i="31"/>
  <c r="G128" i="31"/>
  <c r="G119" i="31"/>
  <c r="G110" i="31"/>
  <c r="G101" i="31"/>
  <c r="G92" i="31"/>
  <c r="G83" i="31"/>
  <c r="G73" i="31"/>
  <c r="G64" i="31"/>
  <c r="G55" i="31"/>
  <c r="G46" i="31"/>
  <c r="G37" i="31"/>
  <c r="G28" i="31"/>
  <c r="G19" i="31"/>
  <c r="G18" i="31"/>
  <c r="G82" i="31"/>
  <c r="G146" i="31"/>
  <c r="G210" i="31"/>
  <c r="G274" i="31"/>
  <c r="G279" i="31"/>
  <c r="G252" i="31"/>
  <c r="G233" i="31"/>
  <c r="G188" i="31"/>
  <c r="G160" i="31"/>
  <c r="G124" i="31"/>
  <c r="G87" i="31"/>
  <c r="G51" i="31"/>
  <c r="G242" i="31"/>
  <c r="G269" i="31"/>
  <c r="G223" i="31"/>
  <c r="G177" i="31"/>
  <c r="G150" i="31"/>
  <c r="G113" i="31"/>
  <c r="G68" i="31"/>
  <c r="G122" i="31"/>
  <c r="G286" i="31"/>
  <c r="G259" i="31"/>
  <c r="G222" i="31"/>
  <c r="G204" i="31"/>
  <c r="G167" i="31"/>
  <c r="G140" i="31"/>
  <c r="G112" i="31"/>
  <c r="G67" i="31"/>
  <c r="G30" i="31"/>
  <c r="G21" i="31"/>
  <c r="G130" i="31"/>
  <c r="G301" i="31"/>
  <c r="G292" i="31"/>
  <c r="G283" i="31"/>
  <c r="G273" i="31"/>
  <c r="G264" i="31"/>
  <c r="G255" i="31"/>
  <c r="G246" i="31"/>
  <c r="G237" i="31"/>
  <c r="G228" i="31"/>
  <c r="G219" i="31"/>
  <c r="G209" i="31"/>
  <c r="G200" i="31"/>
  <c r="G191" i="31"/>
  <c r="G182" i="31"/>
  <c r="G173" i="31"/>
  <c r="G164" i="31"/>
  <c r="G155" i="31"/>
  <c r="G145" i="31"/>
  <c r="G136" i="31"/>
  <c r="G127" i="31"/>
  <c r="G118" i="31"/>
  <c r="G109" i="31"/>
  <c r="G100" i="31"/>
  <c r="G91" i="31"/>
  <c r="G81" i="31"/>
  <c r="G72" i="31"/>
  <c r="G63" i="31"/>
  <c r="G54" i="31"/>
  <c r="G45" i="31"/>
  <c r="G36" i="31"/>
  <c r="G27" i="31"/>
  <c r="G17" i="31"/>
  <c r="G26" i="31"/>
  <c r="G90" i="31"/>
  <c r="G154" i="31"/>
  <c r="G218" i="31"/>
  <c r="G282" i="31"/>
  <c r="G297" i="31"/>
  <c r="G243" i="31"/>
  <c r="G197" i="31"/>
  <c r="G142" i="31"/>
  <c r="G96" i="31"/>
  <c r="G41" i="31"/>
  <c r="G114" i="31"/>
  <c r="G278" i="31"/>
  <c r="G241" i="31"/>
  <c r="G196" i="31"/>
  <c r="G141" i="31"/>
  <c r="G95" i="31"/>
  <c r="G40" i="31"/>
  <c r="G250" i="31"/>
  <c r="G249" i="31"/>
  <c r="G185" i="31"/>
  <c r="G131" i="31"/>
  <c r="G85" i="31"/>
  <c r="G57" i="31"/>
  <c r="G11" i="31"/>
  <c r="G300" i="31"/>
  <c r="G291" i="31"/>
  <c r="G281" i="31"/>
  <c r="G272" i="31"/>
  <c r="G263" i="31"/>
  <c r="G254" i="31"/>
  <c r="G245" i="31"/>
  <c r="G236" i="31"/>
  <c r="G227" i="31"/>
  <c r="G217" i="31"/>
  <c r="G208" i="31"/>
  <c r="G199" i="31"/>
  <c r="G190" i="31"/>
  <c r="G181" i="31"/>
  <c r="G172" i="31"/>
  <c r="G163" i="31"/>
  <c r="G153" i="31"/>
  <c r="G144" i="31"/>
  <c r="G135" i="31"/>
  <c r="G126" i="31"/>
  <c r="G117" i="31"/>
  <c r="G108" i="31"/>
  <c r="G99" i="31"/>
  <c r="G89" i="31"/>
  <c r="G80" i="31"/>
  <c r="G71" i="31"/>
  <c r="G62" i="31"/>
  <c r="G53" i="31"/>
  <c r="G44" i="31"/>
  <c r="G35" i="31"/>
  <c r="G25" i="31"/>
  <c r="G16" i="31"/>
  <c r="G34" i="31"/>
  <c r="G98" i="31"/>
  <c r="G162" i="31"/>
  <c r="G226" i="31"/>
  <c r="G290" i="31"/>
  <c r="G288" i="31"/>
  <c r="G224" i="31"/>
  <c r="G169" i="31"/>
  <c r="G115" i="31"/>
  <c r="G60" i="31"/>
  <c r="G178" i="31"/>
  <c r="G260" i="31"/>
  <c r="G232" i="31"/>
  <c r="G187" i="31"/>
  <c r="G132" i="31"/>
  <c r="G86" i="31"/>
  <c r="G59" i="31"/>
  <c r="G31" i="31"/>
  <c r="G58" i="31"/>
  <c r="G277" i="31"/>
  <c r="G231" i="31"/>
  <c r="G158" i="31"/>
  <c r="G94" i="31"/>
  <c r="G48" i="31"/>
  <c r="G66" i="31"/>
  <c r="G299" i="31"/>
  <c r="G289" i="31"/>
  <c r="G280" i="31"/>
  <c r="G271" i="31"/>
  <c r="G262" i="31"/>
  <c r="G253" i="31"/>
  <c r="G244" i="31"/>
  <c r="G235" i="31"/>
  <c r="G225" i="31"/>
  <c r="G216" i="31"/>
  <c r="G207" i="31"/>
  <c r="G198" i="31"/>
  <c r="G189" i="31"/>
  <c r="G180" i="31"/>
  <c r="G171" i="31"/>
  <c r="G161" i="31"/>
  <c r="G152" i="31"/>
  <c r="G143" i="31"/>
  <c r="G134" i="31"/>
  <c r="G125" i="31"/>
  <c r="G116" i="31"/>
  <c r="G107" i="31"/>
  <c r="G97" i="31"/>
  <c r="G88" i="31"/>
  <c r="G79" i="31"/>
  <c r="G70" i="31"/>
  <c r="G61" i="31"/>
  <c r="G52" i="31"/>
  <c r="G43" i="31"/>
  <c r="G33" i="31"/>
  <c r="G24" i="31"/>
  <c r="G14" i="31"/>
  <c r="G42" i="31"/>
  <c r="G106" i="31"/>
  <c r="G170" i="31"/>
  <c r="G234" i="31"/>
  <c r="G298" i="31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303" i="29"/>
  <c r="J10" i="29"/>
  <c r="G11" i="29"/>
  <c r="H11" i="29"/>
  <c r="G12" i="29"/>
  <c r="H12" i="29"/>
  <c r="G13" i="29"/>
  <c r="H13" i="29"/>
  <c r="G14" i="29"/>
  <c r="H14" i="29"/>
  <c r="G15" i="29"/>
  <c r="H15" i="29"/>
  <c r="G16" i="29"/>
  <c r="H16" i="29"/>
  <c r="G17" i="29"/>
  <c r="H17" i="29"/>
  <c r="G18" i="29"/>
  <c r="H18" i="29"/>
  <c r="G19" i="29"/>
  <c r="H19" i="29"/>
  <c r="G20" i="29"/>
  <c r="H20" i="29"/>
  <c r="G21" i="29"/>
  <c r="H21" i="29"/>
  <c r="G22" i="29"/>
  <c r="H22" i="29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36" i="29"/>
  <c r="H36" i="29"/>
  <c r="G37" i="29"/>
  <c r="H37" i="29"/>
  <c r="G38" i="29"/>
  <c r="H38" i="29"/>
  <c r="G39" i="29"/>
  <c r="H39" i="29"/>
  <c r="G40" i="29"/>
  <c r="H40" i="29"/>
  <c r="G41" i="29"/>
  <c r="H41" i="29"/>
  <c r="G42" i="29"/>
  <c r="H42" i="29"/>
  <c r="G43" i="29"/>
  <c r="H43" i="29"/>
  <c r="G44" i="29"/>
  <c r="H44" i="29"/>
  <c r="G45" i="29"/>
  <c r="H45" i="29"/>
  <c r="G46" i="29"/>
  <c r="H46" i="29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G59" i="29"/>
  <c r="H59" i="29"/>
  <c r="G60" i="29"/>
  <c r="H60" i="29"/>
  <c r="G61" i="29"/>
  <c r="H61" i="29"/>
  <c r="G62" i="29"/>
  <c r="H62" i="29"/>
  <c r="G63" i="29"/>
  <c r="H63" i="29"/>
  <c r="G64" i="29"/>
  <c r="H64" i="29"/>
  <c r="G65" i="29"/>
  <c r="H65" i="29"/>
  <c r="G66" i="29"/>
  <c r="H66" i="29"/>
  <c r="G67" i="29"/>
  <c r="H67" i="29"/>
  <c r="G68" i="29"/>
  <c r="H68" i="29"/>
  <c r="G69" i="29"/>
  <c r="H69" i="29"/>
  <c r="G70" i="29"/>
  <c r="H70" i="29"/>
  <c r="G71" i="29"/>
  <c r="H71" i="29"/>
  <c r="G72" i="29"/>
  <c r="H72" i="29"/>
  <c r="G73" i="29"/>
  <c r="H73" i="29"/>
  <c r="G74" i="29"/>
  <c r="H74" i="29"/>
  <c r="G75" i="29"/>
  <c r="H75" i="29"/>
  <c r="G76" i="29"/>
  <c r="H76" i="29"/>
  <c r="G77" i="29"/>
  <c r="H77" i="29"/>
  <c r="G78" i="29"/>
  <c r="H78" i="29"/>
  <c r="G79" i="29"/>
  <c r="H79" i="29"/>
  <c r="G80" i="29"/>
  <c r="H80" i="29"/>
  <c r="G81" i="29"/>
  <c r="H81" i="29"/>
  <c r="G82" i="29"/>
  <c r="H82" i="29"/>
  <c r="G83" i="29"/>
  <c r="H83" i="29"/>
  <c r="G84" i="29"/>
  <c r="H84" i="29"/>
  <c r="G85" i="29"/>
  <c r="H85" i="29"/>
  <c r="G86" i="29"/>
  <c r="H86" i="29"/>
  <c r="G87" i="29"/>
  <c r="H87" i="29"/>
  <c r="G88" i="29"/>
  <c r="H88" i="29"/>
  <c r="G89" i="29"/>
  <c r="H89" i="29"/>
  <c r="G90" i="29"/>
  <c r="H90" i="29"/>
  <c r="G91" i="29"/>
  <c r="H91" i="29"/>
  <c r="G92" i="29"/>
  <c r="H92" i="29"/>
  <c r="G93" i="29"/>
  <c r="H93" i="29"/>
  <c r="G94" i="29"/>
  <c r="H94" i="29"/>
  <c r="G95" i="29"/>
  <c r="H95" i="29"/>
  <c r="G96" i="29"/>
  <c r="H96" i="29"/>
  <c r="G97" i="29"/>
  <c r="H97" i="29"/>
  <c r="G98" i="29"/>
  <c r="H98" i="29"/>
  <c r="G99" i="29"/>
  <c r="H99" i="29"/>
  <c r="G100" i="29"/>
  <c r="H100" i="29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G107" i="29"/>
  <c r="H107" i="29"/>
  <c r="G108" i="29"/>
  <c r="H108" i="29"/>
  <c r="G109" i="29"/>
  <c r="H109" i="29"/>
  <c r="G110" i="29"/>
  <c r="H110" i="29"/>
  <c r="G111" i="29"/>
  <c r="H111" i="29"/>
  <c r="G112" i="29"/>
  <c r="H112" i="29"/>
  <c r="G113" i="29"/>
  <c r="H113" i="29"/>
  <c r="G114" i="29"/>
  <c r="H114" i="29"/>
  <c r="G115" i="29"/>
  <c r="H115" i="29"/>
  <c r="G116" i="29"/>
  <c r="H116" i="29"/>
  <c r="G117" i="29"/>
  <c r="H117" i="29"/>
  <c r="G118" i="29"/>
  <c r="H118" i="29"/>
  <c r="G119" i="29"/>
  <c r="H119" i="29"/>
  <c r="G120" i="29"/>
  <c r="H120" i="29"/>
  <c r="G121" i="29"/>
  <c r="H121" i="29"/>
  <c r="G122" i="29"/>
  <c r="H122" i="29"/>
  <c r="G123" i="29"/>
  <c r="H123" i="29"/>
  <c r="G124" i="29"/>
  <c r="H124" i="29"/>
  <c r="G125" i="29"/>
  <c r="H125" i="29"/>
  <c r="G126" i="29"/>
  <c r="H126" i="29"/>
  <c r="G127" i="29"/>
  <c r="H127" i="29"/>
  <c r="G128" i="29"/>
  <c r="H128" i="29"/>
  <c r="G129" i="29"/>
  <c r="H129" i="29"/>
  <c r="G130" i="29"/>
  <c r="H130" i="29"/>
  <c r="G131" i="29"/>
  <c r="H131" i="29"/>
  <c r="G132" i="29"/>
  <c r="H132" i="29"/>
  <c r="G133" i="29"/>
  <c r="H133" i="29"/>
  <c r="G134" i="29"/>
  <c r="H134" i="29"/>
  <c r="G135" i="29"/>
  <c r="H135" i="29"/>
  <c r="G136" i="29"/>
  <c r="H136" i="29"/>
  <c r="G137" i="29"/>
  <c r="H137" i="29"/>
  <c r="G138" i="29"/>
  <c r="H138" i="29"/>
  <c r="G139" i="29"/>
  <c r="H139" i="29"/>
  <c r="G140" i="29"/>
  <c r="H140" i="29"/>
  <c r="G141" i="29"/>
  <c r="H141" i="29"/>
  <c r="G142" i="29"/>
  <c r="H142" i="29"/>
  <c r="G143" i="29"/>
  <c r="H143" i="29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G150" i="29"/>
  <c r="H150" i="29"/>
  <c r="G151" i="29"/>
  <c r="H151" i="29"/>
  <c r="G152" i="29"/>
  <c r="H152" i="29"/>
  <c r="G153" i="29"/>
  <c r="H153" i="29"/>
  <c r="G154" i="29"/>
  <c r="H154" i="29"/>
  <c r="G155" i="29"/>
  <c r="H155" i="29"/>
  <c r="G156" i="29"/>
  <c r="H156" i="29"/>
  <c r="G157" i="29"/>
  <c r="H157" i="29"/>
  <c r="G158" i="29"/>
  <c r="H158" i="29"/>
  <c r="G159" i="29"/>
  <c r="H159" i="29"/>
  <c r="G160" i="29"/>
  <c r="H160" i="29"/>
  <c r="G161" i="29"/>
  <c r="H161" i="29"/>
  <c r="G162" i="29"/>
  <c r="H162" i="29"/>
  <c r="G163" i="29"/>
  <c r="H163" i="29"/>
  <c r="G164" i="29"/>
  <c r="H164" i="29"/>
  <c r="G165" i="29"/>
  <c r="H165" i="29"/>
  <c r="G166" i="29"/>
  <c r="H166" i="29"/>
  <c r="G167" i="29"/>
  <c r="H167" i="29"/>
  <c r="G168" i="29"/>
  <c r="H168" i="29"/>
  <c r="G169" i="29"/>
  <c r="H169" i="29"/>
  <c r="G170" i="29"/>
  <c r="H170" i="29"/>
  <c r="G171" i="29"/>
  <c r="H171" i="29"/>
  <c r="G172" i="29"/>
  <c r="H172" i="29"/>
  <c r="G173" i="29"/>
  <c r="H173" i="29"/>
  <c r="G174" i="29"/>
  <c r="H174" i="29"/>
  <c r="G175" i="29"/>
  <c r="H175" i="29"/>
  <c r="G176" i="29"/>
  <c r="H176" i="29"/>
  <c r="G177" i="29"/>
  <c r="H177" i="29"/>
  <c r="G178" i="29"/>
  <c r="H178" i="29"/>
  <c r="G179" i="29"/>
  <c r="H179" i="29"/>
  <c r="G180" i="29"/>
  <c r="H180" i="29"/>
  <c r="G181" i="29"/>
  <c r="H181" i="29"/>
  <c r="G182" i="29"/>
  <c r="H182" i="29"/>
  <c r="G183" i="29"/>
  <c r="H183" i="29"/>
  <c r="G184" i="29"/>
  <c r="H184" i="29"/>
  <c r="G185" i="29"/>
  <c r="H185" i="29"/>
  <c r="G186" i="29"/>
  <c r="H186" i="29"/>
  <c r="G187" i="29"/>
  <c r="H187" i="29"/>
  <c r="G188" i="29"/>
  <c r="H188" i="29"/>
  <c r="G189" i="29"/>
  <c r="H189" i="29"/>
  <c r="G190" i="29"/>
  <c r="H190" i="29"/>
  <c r="G191" i="29"/>
  <c r="H191" i="29"/>
  <c r="G192" i="29"/>
  <c r="H192" i="29"/>
  <c r="G193" i="29"/>
  <c r="H193" i="29"/>
  <c r="G194" i="29"/>
  <c r="H194" i="29"/>
  <c r="G195" i="29"/>
  <c r="H195" i="29"/>
  <c r="G196" i="29"/>
  <c r="H196" i="29"/>
  <c r="G197" i="29"/>
  <c r="H197" i="29"/>
  <c r="G198" i="29"/>
  <c r="H198" i="29"/>
  <c r="G199" i="29"/>
  <c r="H199" i="29"/>
  <c r="G200" i="29"/>
  <c r="H200" i="29"/>
  <c r="G201" i="29"/>
  <c r="H201" i="29"/>
  <c r="G202" i="29"/>
  <c r="H202" i="29"/>
  <c r="G203" i="29"/>
  <c r="H203" i="29"/>
  <c r="G204" i="29"/>
  <c r="H204" i="29"/>
  <c r="G205" i="29"/>
  <c r="H205" i="29"/>
  <c r="G206" i="29"/>
  <c r="H206" i="29"/>
  <c r="G207" i="29"/>
  <c r="H207" i="29"/>
  <c r="G208" i="29"/>
  <c r="H208" i="29"/>
  <c r="G209" i="29"/>
  <c r="H209" i="29"/>
  <c r="G210" i="29"/>
  <c r="H210" i="29"/>
  <c r="G211" i="29"/>
  <c r="H211" i="29"/>
  <c r="G212" i="29"/>
  <c r="H212" i="29"/>
  <c r="G213" i="29"/>
  <c r="H213" i="29"/>
  <c r="G214" i="29"/>
  <c r="H214" i="29"/>
  <c r="G215" i="29"/>
  <c r="H215" i="29"/>
  <c r="G216" i="29"/>
  <c r="H216" i="29"/>
  <c r="G217" i="29"/>
  <c r="H217" i="29"/>
  <c r="G218" i="29"/>
  <c r="H218" i="29"/>
  <c r="G219" i="29"/>
  <c r="H219" i="29"/>
  <c r="G220" i="29"/>
  <c r="H220" i="29"/>
  <c r="G221" i="29"/>
  <c r="H221" i="29"/>
  <c r="G222" i="29"/>
  <c r="H222" i="29"/>
  <c r="G223" i="29"/>
  <c r="H223" i="29"/>
  <c r="G224" i="29"/>
  <c r="H224" i="29"/>
  <c r="G225" i="29"/>
  <c r="H225" i="29"/>
  <c r="G226" i="29"/>
  <c r="H226" i="29"/>
  <c r="G227" i="29"/>
  <c r="H227" i="29"/>
  <c r="G228" i="29"/>
  <c r="H228" i="29"/>
  <c r="G229" i="29"/>
  <c r="H229" i="29"/>
  <c r="G230" i="29"/>
  <c r="H230" i="29"/>
  <c r="G231" i="29"/>
  <c r="H231" i="29"/>
  <c r="G232" i="29"/>
  <c r="H232" i="29"/>
  <c r="G233" i="29"/>
  <c r="H233" i="29"/>
  <c r="G234" i="29"/>
  <c r="H234" i="29"/>
  <c r="G235" i="29"/>
  <c r="H235" i="29"/>
  <c r="G236" i="29"/>
  <c r="H236" i="29"/>
  <c r="G237" i="29"/>
  <c r="H237" i="29"/>
  <c r="G238" i="29"/>
  <c r="H238" i="29"/>
  <c r="G239" i="29"/>
  <c r="H239" i="29"/>
  <c r="G240" i="29"/>
  <c r="H240" i="29"/>
  <c r="G241" i="29"/>
  <c r="H241" i="29"/>
  <c r="G242" i="29"/>
  <c r="H242" i="29"/>
  <c r="G243" i="29"/>
  <c r="H243" i="29"/>
  <c r="G244" i="29"/>
  <c r="H244" i="29"/>
  <c r="G245" i="29"/>
  <c r="H245" i="29"/>
  <c r="G246" i="29"/>
  <c r="H246" i="29"/>
  <c r="G247" i="29"/>
  <c r="H247" i="29"/>
  <c r="G248" i="29"/>
  <c r="H248" i="29"/>
  <c r="G249" i="29"/>
  <c r="H249" i="29"/>
  <c r="G250" i="29"/>
  <c r="H250" i="29"/>
  <c r="G251" i="29"/>
  <c r="H251" i="29"/>
  <c r="G252" i="29"/>
  <c r="H252" i="29"/>
  <c r="G253" i="29"/>
  <c r="H253" i="29"/>
  <c r="G254" i="29"/>
  <c r="H254" i="29"/>
  <c r="G255" i="29"/>
  <c r="H255" i="29"/>
  <c r="G256" i="29"/>
  <c r="H256" i="29"/>
  <c r="G257" i="29"/>
  <c r="H257" i="29"/>
  <c r="G258" i="29"/>
  <c r="H258" i="29"/>
  <c r="G259" i="29"/>
  <c r="H259" i="29"/>
  <c r="G260" i="29"/>
  <c r="H260" i="29"/>
  <c r="G261" i="29"/>
  <c r="H261" i="29"/>
  <c r="G262" i="29"/>
  <c r="H262" i="29"/>
  <c r="G263" i="29"/>
  <c r="H263" i="29"/>
  <c r="G264" i="29"/>
  <c r="H264" i="29"/>
  <c r="G265" i="29"/>
  <c r="H265" i="29"/>
  <c r="G266" i="29"/>
  <c r="H266" i="29"/>
  <c r="G267" i="29"/>
  <c r="H267" i="29"/>
  <c r="G268" i="29"/>
  <c r="H268" i="29"/>
  <c r="G269" i="29"/>
  <c r="H269" i="29"/>
  <c r="G270" i="29"/>
  <c r="H270" i="29"/>
  <c r="G271" i="29"/>
  <c r="H271" i="29"/>
  <c r="G272" i="29"/>
  <c r="H272" i="29"/>
  <c r="G273" i="29"/>
  <c r="H273" i="29"/>
  <c r="G274" i="29"/>
  <c r="H274" i="29"/>
  <c r="G275" i="29"/>
  <c r="H275" i="29"/>
  <c r="G276" i="29"/>
  <c r="H276" i="29"/>
  <c r="G277" i="29"/>
  <c r="H277" i="29"/>
  <c r="G278" i="29"/>
  <c r="H278" i="29"/>
  <c r="G279" i="29"/>
  <c r="H279" i="29"/>
  <c r="G280" i="29"/>
  <c r="H280" i="29"/>
  <c r="G281" i="29"/>
  <c r="H281" i="29"/>
  <c r="G282" i="29"/>
  <c r="H282" i="29"/>
  <c r="G283" i="29"/>
  <c r="H283" i="29"/>
  <c r="G284" i="29"/>
  <c r="H284" i="29"/>
  <c r="G285" i="29"/>
  <c r="H285" i="29"/>
  <c r="G286" i="29"/>
  <c r="H286" i="29"/>
  <c r="G287" i="29"/>
  <c r="H287" i="29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G295" i="29"/>
  <c r="H295" i="29"/>
  <c r="G296" i="29"/>
  <c r="H296" i="29"/>
  <c r="G297" i="29"/>
  <c r="H297" i="29"/>
  <c r="G298" i="29"/>
  <c r="H298" i="29"/>
  <c r="G299" i="29"/>
  <c r="H299" i="29"/>
  <c r="G300" i="29"/>
  <c r="H300" i="29"/>
  <c r="G301" i="29"/>
  <c r="H301" i="29"/>
  <c r="G302" i="29"/>
  <c r="H302" i="29"/>
  <c r="G303" i="29"/>
  <c r="H303" i="29"/>
  <c r="G10" i="29"/>
  <c r="H10" i="29"/>
  <c r="E11" i="29"/>
  <c r="F11" i="29" s="1"/>
  <c r="E12" i="29"/>
  <c r="F12" i="29" s="1"/>
  <c r="E13" i="29"/>
  <c r="F13" i="29" s="1"/>
  <c r="E14" i="29"/>
  <c r="F14" i="29" s="1"/>
  <c r="E15" i="29"/>
  <c r="F15" i="29" s="1"/>
  <c r="E16" i="29"/>
  <c r="F16" i="29" s="1"/>
  <c r="E17" i="29"/>
  <c r="F17" i="29" s="1"/>
  <c r="E18" i="29"/>
  <c r="F18" i="29" s="1"/>
  <c r="E19" i="29"/>
  <c r="F19" i="29" s="1"/>
  <c r="E20" i="29"/>
  <c r="F20" i="29" s="1"/>
  <c r="E21" i="29"/>
  <c r="F21" i="29" s="1"/>
  <c r="E22" i="29"/>
  <c r="F22" i="29" s="1"/>
  <c r="E23" i="29"/>
  <c r="F23" i="29" s="1"/>
  <c r="E24" i="29"/>
  <c r="F24" i="29" s="1"/>
  <c r="E25" i="29"/>
  <c r="F25" i="29" s="1"/>
  <c r="E26" i="29"/>
  <c r="F26" i="29" s="1"/>
  <c r="E27" i="29"/>
  <c r="F27" i="29" s="1"/>
  <c r="E28" i="29"/>
  <c r="F28" i="29" s="1"/>
  <c r="E29" i="29"/>
  <c r="F29" i="29" s="1"/>
  <c r="E30" i="29"/>
  <c r="F30" i="29" s="1"/>
  <c r="E31" i="29"/>
  <c r="F31" i="29" s="1"/>
  <c r="E32" i="29"/>
  <c r="F32" i="29" s="1"/>
  <c r="E33" i="29"/>
  <c r="F33" i="29" s="1"/>
  <c r="E34" i="29"/>
  <c r="F34" i="29" s="1"/>
  <c r="E35" i="29"/>
  <c r="F35" i="29" s="1"/>
  <c r="E36" i="29"/>
  <c r="F36" i="29" s="1"/>
  <c r="E37" i="29"/>
  <c r="F37" i="29" s="1"/>
  <c r="E38" i="29"/>
  <c r="F38" i="29" s="1"/>
  <c r="E39" i="29"/>
  <c r="F39" i="29" s="1"/>
  <c r="E40" i="29"/>
  <c r="F40" i="29" s="1"/>
  <c r="E41" i="29"/>
  <c r="F41" i="29" s="1"/>
  <c r="E42" i="29"/>
  <c r="F42" i="29" s="1"/>
  <c r="E43" i="29"/>
  <c r="F43" i="29" s="1"/>
  <c r="E44" i="29"/>
  <c r="F44" i="29" s="1"/>
  <c r="E45" i="29"/>
  <c r="F45" i="29" s="1"/>
  <c r="E46" i="29"/>
  <c r="F46" i="29" s="1"/>
  <c r="E47" i="29"/>
  <c r="F47" i="29" s="1"/>
  <c r="E48" i="29"/>
  <c r="F48" i="29" s="1"/>
  <c r="E49" i="29"/>
  <c r="F49" i="29" s="1"/>
  <c r="E50" i="29"/>
  <c r="F50" i="29" s="1"/>
  <c r="E51" i="29"/>
  <c r="F51" i="29" s="1"/>
  <c r="E52" i="29"/>
  <c r="F52" i="29" s="1"/>
  <c r="E53" i="29"/>
  <c r="F53" i="29" s="1"/>
  <c r="E54" i="29"/>
  <c r="F54" i="29" s="1"/>
  <c r="E55" i="29"/>
  <c r="F55" i="29" s="1"/>
  <c r="E56" i="29"/>
  <c r="F56" i="29" s="1"/>
  <c r="E57" i="29"/>
  <c r="F57" i="29" s="1"/>
  <c r="E58" i="29"/>
  <c r="F58" i="29" s="1"/>
  <c r="E59" i="29"/>
  <c r="F59" i="29" s="1"/>
  <c r="E60" i="29"/>
  <c r="F60" i="29" s="1"/>
  <c r="E61" i="29"/>
  <c r="F61" i="29" s="1"/>
  <c r="E62" i="29"/>
  <c r="F62" i="29" s="1"/>
  <c r="E63" i="29"/>
  <c r="F63" i="29" s="1"/>
  <c r="E64" i="29"/>
  <c r="F64" i="29" s="1"/>
  <c r="E65" i="29"/>
  <c r="F65" i="29" s="1"/>
  <c r="E66" i="29"/>
  <c r="F66" i="29" s="1"/>
  <c r="E67" i="29"/>
  <c r="F67" i="29" s="1"/>
  <c r="E68" i="29"/>
  <c r="F68" i="29" s="1"/>
  <c r="E69" i="29"/>
  <c r="F69" i="29" s="1"/>
  <c r="E70" i="29"/>
  <c r="F70" i="29" s="1"/>
  <c r="E71" i="29"/>
  <c r="F71" i="29" s="1"/>
  <c r="E72" i="29"/>
  <c r="F72" i="29" s="1"/>
  <c r="E73" i="29"/>
  <c r="F73" i="29" s="1"/>
  <c r="E74" i="29"/>
  <c r="F74" i="29" s="1"/>
  <c r="E75" i="29"/>
  <c r="F75" i="29" s="1"/>
  <c r="E76" i="29"/>
  <c r="F76" i="29" s="1"/>
  <c r="E77" i="29"/>
  <c r="F77" i="29" s="1"/>
  <c r="E78" i="29"/>
  <c r="F78" i="29" s="1"/>
  <c r="E79" i="29"/>
  <c r="F79" i="29" s="1"/>
  <c r="E80" i="29"/>
  <c r="F80" i="29" s="1"/>
  <c r="E81" i="29"/>
  <c r="F81" i="29" s="1"/>
  <c r="E82" i="29"/>
  <c r="F82" i="29" s="1"/>
  <c r="E83" i="29"/>
  <c r="F83" i="29" s="1"/>
  <c r="E84" i="29"/>
  <c r="F84" i="29" s="1"/>
  <c r="E85" i="29"/>
  <c r="F85" i="29" s="1"/>
  <c r="E86" i="29"/>
  <c r="F86" i="29" s="1"/>
  <c r="E87" i="29"/>
  <c r="F87" i="29" s="1"/>
  <c r="E88" i="29"/>
  <c r="F88" i="29" s="1"/>
  <c r="E89" i="29"/>
  <c r="F89" i="29" s="1"/>
  <c r="E90" i="29"/>
  <c r="F90" i="29" s="1"/>
  <c r="E91" i="29"/>
  <c r="F91" i="29" s="1"/>
  <c r="E92" i="29"/>
  <c r="F92" i="29" s="1"/>
  <c r="E93" i="29"/>
  <c r="F93" i="29" s="1"/>
  <c r="E94" i="29"/>
  <c r="F94" i="29" s="1"/>
  <c r="E95" i="29"/>
  <c r="F95" i="29" s="1"/>
  <c r="E96" i="29"/>
  <c r="F96" i="29" s="1"/>
  <c r="E97" i="29"/>
  <c r="F97" i="29" s="1"/>
  <c r="E98" i="29"/>
  <c r="F98" i="29" s="1"/>
  <c r="E99" i="29"/>
  <c r="F99" i="29" s="1"/>
  <c r="E100" i="29"/>
  <c r="F100" i="29" s="1"/>
  <c r="E101" i="29"/>
  <c r="F101" i="29" s="1"/>
  <c r="E102" i="29"/>
  <c r="F102" i="29" s="1"/>
  <c r="E103" i="29"/>
  <c r="F103" i="29" s="1"/>
  <c r="E104" i="29"/>
  <c r="F104" i="29" s="1"/>
  <c r="E105" i="29"/>
  <c r="F105" i="29" s="1"/>
  <c r="E106" i="29"/>
  <c r="F106" i="29" s="1"/>
  <c r="E107" i="29"/>
  <c r="F107" i="29" s="1"/>
  <c r="E108" i="29"/>
  <c r="F108" i="29" s="1"/>
  <c r="E109" i="29"/>
  <c r="F109" i="29" s="1"/>
  <c r="E110" i="29"/>
  <c r="F110" i="29" s="1"/>
  <c r="E111" i="29"/>
  <c r="F111" i="29" s="1"/>
  <c r="E112" i="29"/>
  <c r="F112" i="29" s="1"/>
  <c r="E113" i="29"/>
  <c r="F113" i="29" s="1"/>
  <c r="E114" i="29"/>
  <c r="F114" i="29" s="1"/>
  <c r="E115" i="29"/>
  <c r="F115" i="29" s="1"/>
  <c r="E116" i="29"/>
  <c r="F116" i="29" s="1"/>
  <c r="E117" i="29"/>
  <c r="F117" i="29" s="1"/>
  <c r="E118" i="29"/>
  <c r="F118" i="29" s="1"/>
  <c r="E119" i="29"/>
  <c r="F119" i="29" s="1"/>
  <c r="E120" i="29"/>
  <c r="F120" i="29" s="1"/>
  <c r="E121" i="29"/>
  <c r="F121" i="29" s="1"/>
  <c r="E122" i="29"/>
  <c r="F122" i="29" s="1"/>
  <c r="E123" i="29"/>
  <c r="F123" i="29" s="1"/>
  <c r="E124" i="29"/>
  <c r="F124" i="29" s="1"/>
  <c r="E125" i="29"/>
  <c r="F125" i="29" s="1"/>
  <c r="E126" i="29"/>
  <c r="F126" i="29" s="1"/>
  <c r="E127" i="29"/>
  <c r="F127" i="29" s="1"/>
  <c r="E128" i="29"/>
  <c r="F128" i="29" s="1"/>
  <c r="E129" i="29"/>
  <c r="F129" i="29" s="1"/>
  <c r="E130" i="29"/>
  <c r="F130" i="29" s="1"/>
  <c r="E131" i="29"/>
  <c r="F131" i="29" s="1"/>
  <c r="E132" i="29"/>
  <c r="F132" i="29" s="1"/>
  <c r="E133" i="29"/>
  <c r="F133" i="29" s="1"/>
  <c r="E134" i="29"/>
  <c r="F134" i="29" s="1"/>
  <c r="E135" i="29"/>
  <c r="F135" i="29" s="1"/>
  <c r="E136" i="29"/>
  <c r="F136" i="29" s="1"/>
  <c r="E137" i="29"/>
  <c r="F137" i="29" s="1"/>
  <c r="E138" i="29"/>
  <c r="F138" i="29" s="1"/>
  <c r="E139" i="29"/>
  <c r="F139" i="29" s="1"/>
  <c r="E140" i="29"/>
  <c r="F140" i="29" s="1"/>
  <c r="E141" i="29"/>
  <c r="F141" i="29" s="1"/>
  <c r="E142" i="29"/>
  <c r="F142" i="29" s="1"/>
  <c r="E143" i="29"/>
  <c r="F143" i="29" s="1"/>
  <c r="E144" i="29"/>
  <c r="F144" i="29" s="1"/>
  <c r="E145" i="29"/>
  <c r="F145" i="29" s="1"/>
  <c r="E146" i="29"/>
  <c r="F146" i="29" s="1"/>
  <c r="E147" i="29"/>
  <c r="F147" i="29" s="1"/>
  <c r="E148" i="29"/>
  <c r="F148" i="29" s="1"/>
  <c r="E149" i="29"/>
  <c r="F149" i="29" s="1"/>
  <c r="E150" i="29"/>
  <c r="F150" i="29" s="1"/>
  <c r="E151" i="29"/>
  <c r="F151" i="29" s="1"/>
  <c r="E152" i="29"/>
  <c r="F152" i="29" s="1"/>
  <c r="E153" i="29"/>
  <c r="F153" i="29" s="1"/>
  <c r="E154" i="29"/>
  <c r="F154" i="29" s="1"/>
  <c r="E155" i="29"/>
  <c r="F155" i="29" s="1"/>
  <c r="E156" i="29"/>
  <c r="F156" i="29" s="1"/>
  <c r="E157" i="29"/>
  <c r="F157" i="29" s="1"/>
  <c r="E158" i="29"/>
  <c r="F158" i="29" s="1"/>
  <c r="E159" i="29"/>
  <c r="F159" i="29" s="1"/>
  <c r="E160" i="29"/>
  <c r="F160" i="29" s="1"/>
  <c r="E161" i="29"/>
  <c r="F161" i="29" s="1"/>
  <c r="E162" i="29"/>
  <c r="F162" i="29" s="1"/>
  <c r="E163" i="29"/>
  <c r="F163" i="29" s="1"/>
  <c r="E164" i="29"/>
  <c r="F164" i="29" s="1"/>
  <c r="E165" i="29"/>
  <c r="F165" i="29" s="1"/>
  <c r="E166" i="29"/>
  <c r="F166" i="29" s="1"/>
  <c r="E167" i="29"/>
  <c r="F167" i="29" s="1"/>
  <c r="E168" i="29"/>
  <c r="F168" i="29" s="1"/>
  <c r="E169" i="29"/>
  <c r="F169" i="29" s="1"/>
  <c r="E170" i="29"/>
  <c r="F170" i="29" s="1"/>
  <c r="E171" i="29"/>
  <c r="F171" i="29" s="1"/>
  <c r="E172" i="29"/>
  <c r="F172" i="29" s="1"/>
  <c r="E173" i="29"/>
  <c r="F173" i="29" s="1"/>
  <c r="E174" i="29"/>
  <c r="F174" i="29" s="1"/>
  <c r="E175" i="29"/>
  <c r="F175" i="29" s="1"/>
  <c r="E176" i="29"/>
  <c r="F176" i="29" s="1"/>
  <c r="E177" i="29"/>
  <c r="F177" i="29" s="1"/>
  <c r="E178" i="29"/>
  <c r="F178" i="29" s="1"/>
  <c r="E179" i="29"/>
  <c r="F179" i="29" s="1"/>
  <c r="E180" i="29"/>
  <c r="F180" i="29" s="1"/>
  <c r="E181" i="29"/>
  <c r="F181" i="29" s="1"/>
  <c r="E182" i="29"/>
  <c r="F182" i="29" s="1"/>
  <c r="E183" i="29"/>
  <c r="F183" i="29" s="1"/>
  <c r="E184" i="29"/>
  <c r="F184" i="29" s="1"/>
  <c r="E185" i="29"/>
  <c r="F185" i="29" s="1"/>
  <c r="E186" i="29"/>
  <c r="F186" i="29" s="1"/>
  <c r="E187" i="29"/>
  <c r="F187" i="29" s="1"/>
  <c r="E188" i="29"/>
  <c r="F188" i="29" s="1"/>
  <c r="E189" i="29"/>
  <c r="F189" i="29" s="1"/>
  <c r="E190" i="29"/>
  <c r="F190" i="29" s="1"/>
  <c r="E191" i="29"/>
  <c r="F191" i="29" s="1"/>
  <c r="E192" i="29"/>
  <c r="F192" i="29" s="1"/>
  <c r="E193" i="29"/>
  <c r="F193" i="29" s="1"/>
  <c r="E194" i="29"/>
  <c r="F194" i="29" s="1"/>
  <c r="E195" i="29"/>
  <c r="F195" i="29" s="1"/>
  <c r="E196" i="29"/>
  <c r="F196" i="29" s="1"/>
  <c r="E197" i="29"/>
  <c r="F197" i="29" s="1"/>
  <c r="E198" i="29"/>
  <c r="F198" i="29" s="1"/>
  <c r="E199" i="29"/>
  <c r="F199" i="29" s="1"/>
  <c r="E200" i="29"/>
  <c r="F200" i="29" s="1"/>
  <c r="E201" i="29"/>
  <c r="F201" i="29" s="1"/>
  <c r="E202" i="29"/>
  <c r="F202" i="29" s="1"/>
  <c r="E203" i="29"/>
  <c r="F203" i="29" s="1"/>
  <c r="E204" i="29"/>
  <c r="F204" i="29" s="1"/>
  <c r="E205" i="29"/>
  <c r="F205" i="29" s="1"/>
  <c r="E206" i="29"/>
  <c r="F206" i="29" s="1"/>
  <c r="E207" i="29"/>
  <c r="F207" i="29" s="1"/>
  <c r="E208" i="29"/>
  <c r="F208" i="29" s="1"/>
  <c r="E209" i="29"/>
  <c r="F209" i="29" s="1"/>
  <c r="E210" i="29"/>
  <c r="F210" i="29" s="1"/>
  <c r="E211" i="29"/>
  <c r="F211" i="29" s="1"/>
  <c r="E212" i="29"/>
  <c r="F212" i="29" s="1"/>
  <c r="E213" i="29"/>
  <c r="F213" i="29" s="1"/>
  <c r="E214" i="29"/>
  <c r="F214" i="29" s="1"/>
  <c r="E215" i="29"/>
  <c r="F215" i="29" s="1"/>
  <c r="E216" i="29"/>
  <c r="F216" i="29" s="1"/>
  <c r="E217" i="29"/>
  <c r="F217" i="29" s="1"/>
  <c r="E218" i="29"/>
  <c r="F218" i="29" s="1"/>
  <c r="E219" i="29"/>
  <c r="F219" i="29" s="1"/>
  <c r="E220" i="29"/>
  <c r="F220" i="29" s="1"/>
  <c r="E221" i="29"/>
  <c r="F221" i="29" s="1"/>
  <c r="E222" i="29"/>
  <c r="F222" i="29" s="1"/>
  <c r="E223" i="29"/>
  <c r="F223" i="29" s="1"/>
  <c r="E224" i="29"/>
  <c r="F224" i="29" s="1"/>
  <c r="E225" i="29"/>
  <c r="F225" i="29" s="1"/>
  <c r="E226" i="29"/>
  <c r="F226" i="29" s="1"/>
  <c r="E227" i="29"/>
  <c r="F227" i="29" s="1"/>
  <c r="E228" i="29"/>
  <c r="F228" i="29" s="1"/>
  <c r="E229" i="29"/>
  <c r="F229" i="29" s="1"/>
  <c r="E230" i="29"/>
  <c r="F230" i="29" s="1"/>
  <c r="E231" i="29"/>
  <c r="F231" i="29" s="1"/>
  <c r="E232" i="29"/>
  <c r="F232" i="29" s="1"/>
  <c r="E233" i="29"/>
  <c r="F233" i="29" s="1"/>
  <c r="E234" i="29"/>
  <c r="F234" i="29" s="1"/>
  <c r="E235" i="29"/>
  <c r="F235" i="29" s="1"/>
  <c r="E236" i="29"/>
  <c r="F236" i="29" s="1"/>
  <c r="E237" i="29"/>
  <c r="F237" i="29" s="1"/>
  <c r="E238" i="29"/>
  <c r="F238" i="29" s="1"/>
  <c r="E239" i="29"/>
  <c r="F239" i="29" s="1"/>
  <c r="E240" i="29"/>
  <c r="F240" i="29" s="1"/>
  <c r="E241" i="29"/>
  <c r="F241" i="29" s="1"/>
  <c r="E242" i="29"/>
  <c r="F242" i="29" s="1"/>
  <c r="E243" i="29"/>
  <c r="F243" i="29" s="1"/>
  <c r="E244" i="29"/>
  <c r="F244" i="29" s="1"/>
  <c r="E245" i="29"/>
  <c r="F245" i="29" s="1"/>
  <c r="E246" i="29"/>
  <c r="F246" i="29" s="1"/>
  <c r="E247" i="29"/>
  <c r="F247" i="29" s="1"/>
  <c r="E248" i="29"/>
  <c r="F248" i="29" s="1"/>
  <c r="E249" i="29"/>
  <c r="F249" i="29" s="1"/>
  <c r="E250" i="29"/>
  <c r="F250" i="29" s="1"/>
  <c r="E251" i="29"/>
  <c r="F251" i="29" s="1"/>
  <c r="E252" i="29"/>
  <c r="F252" i="29" s="1"/>
  <c r="E253" i="29"/>
  <c r="F253" i="29" s="1"/>
  <c r="E254" i="29"/>
  <c r="F254" i="29" s="1"/>
  <c r="E255" i="29"/>
  <c r="F255" i="29" s="1"/>
  <c r="E256" i="29"/>
  <c r="F256" i="29" s="1"/>
  <c r="E257" i="29"/>
  <c r="F257" i="29" s="1"/>
  <c r="E258" i="29"/>
  <c r="F258" i="29" s="1"/>
  <c r="E259" i="29"/>
  <c r="F259" i="29" s="1"/>
  <c r="E260" i="29"/>
  <c r="F260" i="29" s="1"/>
  <c r="E261" i="29"/>
  <c r="F261" i="29" s="1"/>
  <c r="E262" i="29"/>
  <c r="F262" i="29" s="1"/>
  <c r="E263" i="29"/>
  <c r="F263" i="29" s="1"/>
  <c r="E264" i="29"/>
  <c r="F264" i="29" s="1"/>
  <c r="E265" i="29"/>
  <c r="F265" i="29" s="1"/>
  <c r="E266" i="29"/>
  <c r="F266" i="29" s="1"/>
  <c r="E267" i="29"/>
  <c r="F267" i="29" s="1"/>
  <c r="E268" i="29"/>
  <c r="F268" i="29" s="1"/>
  <c r="E269" i="29"/>
  <c r="F269" i="29" s="1"/>
  <c r="E270" i="29"/>
  <c r="F270" i="29" s="1"/>
  <c r="E271" i="29"/>
  <c r="F271" i="29" s="1"/>
  <c r="E272" i="29"/>
  <c r="F272" i="29" s="1"/>
  <c r="E273" i="29"/>
  <c r="F273" i="29" s="1"/>
  <c r="E274" i="29"/>
  <c r="F274" i="29" s="1"/>
  <c r="E275" i="29"/>
  <c r="F275" i="29" s="1"/>
  <c r="E276" i="29"/>
  <c r="F276" i="29" s="1"/>
  <c r="E277" i="29"/>
  <c r="F277" i="29" s="1"/>
  <c r="E278" i="29"/>
  <c r="F278" i="29" s="1"/>
  <c r="E279" i="29"/>
  <c r="F279" i="29" s="1"/>
  <c r="E280" i="29"/>
  <c r="F280" i="29" s="1"/>
  <c r="E281" i="29"/>
  <c r="F281" i="29" s="1"/>
  <c r="E282" i="29"/>
  <c r="F282" i="29" s="1"/>
  <c r="E283" i="29"/>
  <c r="F283" i="29" s="1"/>
  <c r="E284" i="29"/>
  <c r="F284" i="29" s="1"/>
  <c r="E285" i="29"/>
  <c r="F285" i="29" s="1"/>
  <c r="E286" i="29"/>
  <c r="F286" i="29" s="1"/>
  <c r="E287" i="29"/>
  <c r="F287" i="29" s="1"/>
  <c r="E288" i="29"/>
  <c r="F288" i="29" s="1"/>
  <c r="E289" i="29"/>
  <c r="F289" i="29" s="1"/>
  <c r="E290" i="29"/>
  <c r="F290" i="29" s="1"/>
  <c r="E291" i="29"/>
  <c r="F291" i="29" s="1"/>
  <c r="E292" i="29"/>
  <c r="F292" i="29" s="1"/>
  <c r="E293" i="29"/>
  <c r="F293" i="29" s="1"/>
  <c r="E294" i="29"/>
  <c r="F294" i="29" s="1"/>
  <c r="E295" i="29"/>
  <c r="F295" i="29" s="1"/>
  <c r="E296" i="29"/>
  <c r="F296" i="29" s="1"/>
  <c r="E297" i="29"/>
  <c r="F297" i="29" s="1"/>
  <c r="E298" i="29"/>
  <c r="F298" i="29" s="1"/>
  <c r="E299" i="29"/>
  <c r="F299" i="29" s="1"/>
  <c r="E300" i="29"/>
  <c r="F300" i="29" s="1"/>
  <c r="E301" i="29"/>
  <c r="F301" i="29" s="1"/>
  <c r="E302" i="29"/>
  <c r="F302" i="29" s="1"/>
  <c r="E303" i="29"/>
  <c r="F303" i="29" s="1"/>
  <c r="E10" i="29"/>
  <c r="F10" i="29" s="1"/>
  <c r="I244" i="29" l="1"/>
  <c r="I108" i="29"/>
  <c r="I100" i="29"/>
  <c r="I84" i="29"/>
  <c r="I44" i="29"/>
  <c r="I36" i="29"/>
  <c r="I28" i="29"/>
  <c r="I16" i="29"/>
  <c r="I245" i="29"/>
  <c r="I153" i="29"/>
  <c r="I149" i="29"/>
  <c r="I141" i="29"/>
  <c r="I125" i="29"/>
  <c r="I117" i="29"/>
  <c r="I113" i="29"/>
  <c r="I97" i="29"/>
  <c r="I93" i="29"/>
  <c r="I41" i="29"/>
  <c r="I12" i="29"/>
  <c r="I25" i="29"/>
  <c r="I210" i="29"/>
  <c r="I186" i="29"/>
  <c r="I178" i="29"/>
  <c r="I170" i="29"/>
  <c r="I130" i="29"/>
  <c r="I90" i="29"/>
  <c r="I63" i="29"/>
  <c r="I70" i="29"/>
  <c r="I66" i="29"/>
  <c r="I58" i="29"/>
  <c r="I46" i="29"/>
  <c r="I22" i="29"/>
  <c r="I237" i="29"/>
  <c r="I233" i="29"/>
  <c r="I225" i="29"/>
  <c r="I217" i="29"/>
  <c r="I213" i="29"/>
  <c r="I137" i="29"/>
  <c r="I284" i="29"/>
  <c r="I220" i="29"/>
  <c r="I80" i="29"/>
  <c r="I250" i="29"/>
  <c r="I166" i="29"/>
  <c r="I18" i="29"/>
  <c r="I14" i="29"/>
  <c r="I144" i="29"/>
  <c r="I287" i="29"/>
  <c r="I271" i="29"/>
  <c r="I267" i="29"/>
  <c r="I255" i="29"/>
  <c r="I183" i="29"/>
  <c r="I87" i="29"/>
  <c r="I83" i="29"/>
  <c r="I79" i="29"/>
  <c r="I75" i="29"/>
  <c r="I19" i="29"/>
  <c r="I300" i="29"/>
  <c r="I296" i="29"/>
  <c r="I256" i="29"/>
  <c r="I204" i="29"/>
  <c r="I196" i="29"/>
  <c r="I179" i="29"/>
  <c r="I175" i="29"/>
  <c r="I171" i="29"/>
  <c r="I167" i="29"/>
  <c r="I163" i="29"/>
  <c r="I151" i="29"/>
  <c r="I143" i="29"/>
  <c r="I298" i="29"/>
  <c r="I282" i="29"/>
  <c r="I199" i="29"/>
  <c r="I71" i="29"/>
  <c r="I27" i="29"/>
  <c r="I286" i="29"/>
  <c r="I278" i="29"/>
  <c r="I146" i="29"/>
  <c r="I138" i="29"/>
  <c r="I103" i="29"/>
  <c r="I31" i="29"/>
  <c r="I110" i="29"/>
  <c r="I133" i="29"/>
  <c r="I82" i="29"/>
  <c r="I74" i="29"/>
  <c r="I35" i="29"/>
  <c r="I23" i="29"/>
  <c r="I248" i="29"/>
  <c r="I290" i="29"/>
  <c r="I247" i="29"/>
  <c r="I243" i="29"/>
  <c r="I239" i="29"/>
  <c r="I235" i="29"/>
  <c r="I231" i="29"/>
  <c r="I223" i="29"/>
  <c r="I180" i="29"/>
  <c r="I176" i="29"/>
  <c r="I156" i="29"/>
  <c r="I152" i="29"/>
  <c r="I148" i="29"/>
  <c r="I140" i="29"/>
  <c r="I136" i="29"/>
  <c r="I132" i="29"/>
  <c r="I85" i="29"/>
  <c r="I77" i="29"/>
  <c r="I73" i="29"/>
  <c r="I54" i="29"/>
  <c r="I50" i="29"/>
  <c r="I38" i="29"/>
  <c r="I30" i="29"/>
  <c r="I26" i="29"/>
  <c r="I15" i="29"/>
  <c r="I289" i="29"/>
  <c r="I274" i="29"/>
  <c r="I266" i="29"/>
  <c r="I92" i="29"/>
  <c r="I57" i="29"/>
  <c r="I116" i="29"/>
  <c r="I292" i="29"/>
  <c r="I257" i="29"/>
  <c r="I246" i="29"/>
  <c r="I238" i="29"/>
  <c r="I226" i="29"/>
  <c r="I222" i="29"/>
  <c r="I194" i="29"/>
  <c r="I159" i="29"/>
  <c r="I127" i="29"/>
  <c r="I123" i="29"/>
  <c r="I119" i="29"/>
  <c r="I115" i="29"/>
  <c r="I111" i="29"/>
  <c r="I60" i="29"/>
  <c r="I52" i="29"/>
  <c r="I291" i="29"/>
  <c r="I276" i="29"/>
  <c r="I260" i="29"/>
  <c r="I252" i="29"/>
  <c r="I193" i="29"/>
  <c r="I189" i="29"/>
  <c r="I158" i="29"/>
  <c r="I154" i="29"/>
  <c r="I150" i="29"/>
  <c r="I122" i="29"/>
  <c r="I114" i="29"/>
  <c r="I98" i="29"/>
  <c r="I94" i="29"/>
  <c r="I51" i="29"/>
  <c r="I47" i="29"/>
  <c r="I227" i="29"/>
  <c r="I212" i="29"/>
  <c r="I200" i="29"/>
  <c r="I182" i="29"/>
  <c r="I162" i="29"/>
  <c r="I67" i="29"/>
  <c r="I56" i="29"/>
  <c r="I34" i="29"/>
  <c r="I302" i="29"/>
  <c r="I268" i="29"/>
  <c r="I253" i="29"/>
  <c r="I242" i="29"/>
  <c r="I234" i="29"/>
  <c r="I215" i="29"/>
  <c r="I188" i="29"/>
  <c r="I181" i="29"/>
  <c r="I173" i="29"/>
  <c r="I169" i="29"/>
  <c r="I161" i="29"/>
  <c r="I139" i="29"/>
  <c r="I135" i="29"/>
  <c r="I124" i="29"/>
  <c r="I120" i="29"/>
  <c r="I55" i="29"/>
  <c r="I301" i="29"/>
  <c r="I297" i="29"/>
  <c r="I279" i="29"/>
  <c r="I207" i="29"/>
  <c r="I203" i="29"/>
  <c r="I104" i="29"/>
  <c r="I86" i="29"/>
  <c r="I78" i="29"/>
  <c r="I62" i="29"/>
  <c r="I263" i="29"/>
  <c r="I218" i="29"/>
  <c r="I214" i="29"/>
  <c r="I202" i="29"/>
  <c r="I191" i="29"/>
  <c r="I172" i="29"/>
  <c r="I164" i="29"/>
  <c r="I145" i="29"/>
  <c r="I142" i="29"/>
  <c r="I107" i="29"/>
  <c r="I39" i="29"/>
  <c r="I303" i="29"/>
  <c r="I299" i="29"/>
  <c r="I295" i="29"/>
  <c r="I288" i="29"/>
  <c r="I281" i="29"/>
  <c r="I277" i="29"/>
  <c r="I258" i="29"/>
  <c r="I236" i="29"/>
  <c r="I232" i="29"/>
  <c r="I228" i="29"/>
  <c r="I224" i="29"/>
  <c r="I129" i="29"/>
  <c r="I106" i="29"/>
  <c r="I102" i="29"/>
  <c r="I95" i="29"/>
  <c r="I76" i="29"/>
  <c r="I72" i="29"/>
  <c r="I68" i="29"/>
  <c r="I42" i="29"/>
  <c r="I20" i="29"/>
  <c r="I269" i="29"/>
  <c r="I259" i="29"/>
  <c r="I249" i="29"/>
  <c r="I205" i="29"/>
  <c r="I195" i="29"/>
  <c r="I185" i="29"/>
  <c r="I168" i="29"/>
  <c r="I112" i="29"/>
  <c r="I109" i="29"/>
  <c r="I99" i="29"/>
  <c r="I89" i="29"/>
  <c r="I69" i="29"/>
  <c r="I59" i="29"/>
  <c r="I43" i="29"/>
  <c r="I24" i="29"/>
  <c r="I21" i="29"/>
  <c r="I49" i="29"/>
  <c r="I33" i="29"/>
  <c r="I285" i="29"/>
  <c r="I275" i="29"/>
  <c r="I272" i="29"/>
  <c r="I265" i="29"/>
  <c r="I262" i="29"/>
  <c r="I221" i="29"/>
  <c r="I211" i="29"/>
  <c r="I208" i="29"/>
  <c r="I201" i="29"/>
  <c r="I198" i="29"/>
  <c r="I184" i="29"/>
  <c r="I174" i="29"/>
  <c r="I157" i="29"/>
  <c r="I147" i="29"/>
  <c r="I131" i="29"/>
  <c r="I128" i="29"/>
  <c r="I118" i="29"/>
  <c r="I105" i="29"/>
  <c r="I88" i="29"/>
  <c r="I65" i="29"/>
  <c r="I11" i="29"/>
  <c r="I261" i="29"/>
  <c r="I251" i="29"/>
  <c r="I241" i="29"/>
  <c r="I197" i="29"/>
  <c r="I187" i="29"/>
  <c r="I177" i="29"/>
  <c r="I160" i="29"/>
  <c r="I134" i="29"/>
  <c r="I121" i="29"/>
  <c r="I101" i="29"/>
  <c r="I91" i="29"/>
  <c r="I81" i="29"/>
  <c r="I61" i="29"/>
  <c r="I48" i="29"/>
  <c r="I45" i="29"/>
  <c r="I32" i="29"/>
  <c r="I29" i="29"/>
  <c r="I17" i="29"/>
  <c r="I264" i="29"/>
  <c r="I254" i="29"/>
  <c r="I190" i="29"/>
  <c r="I64" i="29"/>
  <c r="I13" i="29"/>
  <c r="I294" i="29"/>
  <c r="I240" i="29"/>
  <c r="I230" i="29"/>
  <c r="I293" i="29"/>
  <c r="I283" i="29"/>
  <c r="I280" i="29"/>
  <c r="I273" i="29"/>
  <c r="I270" i="29"/>
  <c r="I229" i="29"/>
  <c r="I219" i="29"/>
  <c r="I216" i="29"/>
  <c r="I209" i="29"/>
  <c r="I206" i="29"/>
  <c r="I192" i="29"/>
  <c r="I165" i="29"/>
  <c r="I155" i="29"/>
  <c r="I126" i="29"/>
  <c r="I96" i="29"/>
  <c r="I53" i="29"/>
  <c r="I40" i="29"/>
  <c r="I37" i="29"/>
  <c r="AB11" i="3"/>
  <c r="AG10" i="3"/>
  <c r="AC10" i="3"/>
  <c r="AA10" i="3"/>
  <c r="Z10" i="3"/>
  <c r="Y10" i="3"/>
  <c r="AD209" i="3" l="1"/>
  <c r="AD145" i="3"/>
  <c r="AD147" i="3"/>
  <c r="AF147" i="3" s="1"/>
  <c r="AD179" i="3"/>
  <c r="AD172" i="3"/>
  <c r="AD64" i="3"/>
  <c r="AD87" i="3"/>
  <c r="AD118" i="3"/>
  <c r="AD134" i="3"/>
  <c r="AD149" i="3"/>
  <c r="AD187" i="3"/>
  <c r="AD231" i="3"/>
  <c r="AD29" i="3"/>
  <c r="AD49" i="3"/>
  <c r="AD161" i="3"/>
  <c r="AD199" i="3"/>
  <c r="AD217" i="3"/>
  <c r="AD294" i="3"/>
  <c r="AD56" i="3"/>
  <c r="AD95" i="3"/>
  <c r="AD138" i="3"/>
  <c r="AD213" i="3"/>
  <c r="AD247" i="3"/>
  <c r="AD33" i="3"/>
  <c r="AD111" i="3"/>
  <c r="AD146" i="3"/>
  <c r="AD271" i="3"/>
  <c r="AD286" i="3"/>
  <c r="AD57" i="3"/>
  <c r="AD84" i="3"/>
  <c r="AD88" i="3"/>
  <c r="AD115" i="3"/>
  <c r="AD119" i="3"/>
  <c r="AD123" i="3"/>
  <c r="AD127" i="3"/>
  <c r="AD131" i="3"/>
  <c r="AD135" i="3"/>
  <c r="AD139" i="3"/>
  <c r="AD143" i="3"/>
  <c r="AD150" i="3"/>
  <c r="AD173" i="3"/>
  <c r="AD180" i="3"/>
  <c r="AD184" i="3"/>
  <c r="AD188" i="3"/>
  <c r="AD192" i="3"/>
  <c r="AD196" i="3"/>
  <c r="AD203" i="3"/>
  <c r="AD207" i="3"/>
  <c r="AD210" i="3"/>
  <c r="AD224" i="3"/>
  <c r="AD228" i="3"/>
  <c r="AD232" i="3"/>
  <c r="AD236" i="3"/>
  <c r="AD240" i="3"/>
  <c r="AD244" i="3"/>
  <c r="AD248" i="3"/>
  <c r="AD275" i="3"/>
  <c r="AD298" i="3"/>
  <c r="AD302" i="3"/>
  <c r="AD75" i="3"/>
  <c r="AD122" i="3"/>
  <c r="AD251" i="3"/>
  <c r="AD45" i="3"/>
  <c r="AD107" i="3"/>
  <c r="AD176" i="3"/>
  <c r="AD263" i="3"/>
  <c r="AD80" i="3"/>
  <c r="AD14" i="3"/>
  <c r="AD18" i="3"/>
  <c r="AD22" i="3"/>
  <c r="AD26" i="3"/>
  <c r="AD30" i="3"/>
  <c r="AD34" i="3"/>
  <c r="AD38" i="3"/>
  <c r="AD42" i="3"/>
  <c r="AD46" i="3"/>
  <c r="AD50" i="3"/>
  <c r="AD69" i="3"/>
  <c r="AD96" i="3"/>
  <c r="AD100" i="3"/>
  <c r="AD104" i="3"/>
  <c r="AD108" i="3"/>
  <c r="AD112" i="3"/>
  <c r="AD154" i="3"/>
  <c r="AD158" i="3"/>
  <c r="AD162" i="3"/>
  <c r="AD166" i="3"/>
  <c r="AD170" i="3"/>
  <c r="AD177" i="3"/>
  <c r="AD214" i="3"/>
  <c r="AD218" i="3"/>
  <c r="AD221" i="3"/>
  <c r="AD252" i="3"/>
  <c r="AD256" i="3"/>
  <c r="AD260" i="3"/>
  <c r="AD264" i="3"/>
  <c r="AD268" i="3"/>
  <c r="AD272" i="3"/>
  <c r="AD279" i="3"/>
  <c r="AD283" i="3"/>
  <c r="AD287" i="3"/>
  <c r="AD291" i="3"/>
  <c r="AD295" i="3"/>
  <c r="AD83" i="3"/>
  <c r="AD126" i="3"/>
  <c r="AD206" i="3"/>
  <c r="AD243" i="3"/>
  <c r="AD21" i="3"/>
  <c r="AD99" i="3"/>
  <c r="AD169" i="3"/>
  <c r="AD267" i="3"/>
  <c r="AD282" i="3"/>
  <c r="AD53" i="3"/>
  <c r="AD61" i="3"/>
  <c r="AD65" i="3"/>
  <c r="AD54" i="3"/>
  <c r="AD58" i="3"/>
  <c r="AD62" i="3"/>
  <c r="AD73" i="3"/>
  <c r="AD77" i="3"/>
  <c r="AD81" i="3"/>
  <c r="AD85" i="3"/>
  <c r="AD89" i="3"/>
  <c r="AD93" i="3"/>
  <c r="AD116" i="3"/>
  <c r="AD120" i="3"/>
  <c r="AD124" i="3"/>
  <c r="AD128" i="3"/>
  <c r="AD132" i="3"/>
  <c r="AD136" i="3"/>
  <c r="AD140" i="3"/>
  <c r="AD144" i="3"/>
  <c r="AD181" i="3"/>
  <c r="AD185" i="3"/>
  <c r="AD193" i="3"/>
  <c r="AD197" i="3"/>
  <c r="AD200" i="3"/>
  <c r="AD204" i="3"/>
  <c r="AD208" i="3"/>
  <c r="AD211" i="3"/>
  <c r="AD225" i="3"/>
  <c r="AD229" i="3"/>
  <c r="AD233" i="3"/>
  <c r="AD237" i="3"/>
  <c r="AD241" i="3"/>
  <c r="AD245" i="3"/>
  <c r="AD249" i="3"/>
  <c r="AD299" i="3"/>
  <c r="AD303" i="3"/>
  <c r="AD91" i="3"/>
  <c r="AD114" i="3"/>
  <c r="AD183" i="3"/>
  <c r="AD195" i="3"/>
  <c r="AD239" i="3"/>
  <c r="AD274" i="3"/>
  <c r="AD297" i="3"/>
  <c r="AD13" i="3"/>
  <c r="AD37" i="3"/>
  <c r="AD68" i="3"/>
  <c r="AD220" i="3"/>
  <c r="AD92" i="3"/>
  <c r="AD11" i="3"/>
  <c r="AD15" i="3"/>
  <c r="AD19" i="3"/>
  <c r="AD23" i="3"/>
  <c r="AD27" i="3"/>
  <c r="AD31" i="3"/>
  <c r="AD35" i="3"/>
  <c r="AD39" i="3"/>
  <c r="AD43" i="3"/>
  <c r="AD47" i="3"/>
  <c r="AD66" i="3"/>
  <c r="AD70" i="3"/>
  <c r="AD97" i="3"/>
  <c r="AD101" i="3"/>
  <c r="AD105" i="3"/>
  <c r="AD109" i="3"/>
  <c r="AD151" i="3"/>
  <c r="AD155" i="3"/>
  <c r="AD159" i="3"/>
  <c r="AD163" i="3"/>
  <c r="AD167" i="3"/>
  <c r="AD171" i="3"/>
  <c r="AD174" i="3"/>
  <c r="AD178" i="3"/>
  <c r="AD215" i="3"/>
  <c r="AD222" i="3"/>
  <c r="AD253" i="3"/>
  <c r="AD257" i="3"/>
  <c r="AD261" i="3"/>
  <c r="AD265" i="3"/>
  <c r="AD269" i="3"/>
  <c r="AD276" i="3"/>
  <c r="AD280" i="3"/>
  <c r="AD284" i="3"/>
  <c r="AD288" i="3"/>
  <c r="AD292" i="3"/>
  <c r="AD60" i="3"/>
  <c r="AD79" i="3"/>
  <c r="AD130" i="3"/>
  <c r="AD142" i="3"/>
  <c r="AD191" i="3"/>
  <c r="AD202" i="3"/>
  <c r="AD227" i="3"/>
  <c r="AD25" i="3"/>
  <c r="AD41" i="3"/>
  <c r="AD72" i="3"/>
  <c r="AD103" i="3"/>
  <c r="AD153" i="3"/>
  <c r="AD165" i="3"/>
  <c r="AD259" i="3"/>
  <c r="AD278" i="3"/>
  <c r="AD76" i="3"/>
  <c r="AD51" i="3"/>
  <c r="AD55" i="3"/>
  <c r="AD59" i="3"/>
  <c r="AD63" i="3"/>
  <c r="AD74" i="3"/>
  <c r="AD78" i="3"/>
  <c r="AD82" i="3"/>
  <c r="AD86" i="3"/>
  <c r="AD90" i="3"/>
  <c r="AD94" i="3"/>
  <c r="AD113" i="3"/>
  <c r="AD117" i="3"/>
  <c r="AD121" i="3"/>
  <c r="AD125" i="3"/>
  <c r="AD129" i="3"/>
  <c r="AD133" i="3"/>
  <c r="AD137" i="3"/>
  <c r="AD141" i="3"/>
  <c r="AD148" i="3"/>
  <c r="AD182" i="3"/>
  <c r="AD186" i="3"/>
  <c r="AD190" i="3"/>
  <c r="AD194" i="3"/>
  <c r="AD201" i="3"/>
  <c r="AD205" i="3"/>
  <c r="AD212" i="3"/>
  <c r="AD219" i="3"/>
  <c r="AD226" i="3"/>
  <c r="AD230" i="3"/>
  <c r="AD234" i="3"/>
  <c r="AD238" i="3"/>
  <c r="AD242" i="3"/>
  <c r="AD246" i="3"/>
  <c r="AD250" i="3"/>
  <c r="AD273" i="3"/>
  <c r="AD296" i="3"/>
  <c r="AD300" i="3"/>
  <c r="AD52" i="3"/>
  <c r="AD235" i="3"/>
  <c r="AD301" i="3"/>
  <c r="AD17" i="3"/>
  <c r="AD157" i="3"/>
  <c r="AD255" i="3"/>
  <c r="AD290" i="3"/>
  <c r="AD12" i="3"/>
  <c r="AD16" i="3"/>
  <c r="AD20" i="3"/>
  <c r="AD24" i="3"/>
  <c r="AD28" i="3"/>
  <c r="AD32" i="3"/>
  <c r="AD36" i="3"/>
  <c r="AD40" i="3"/>
  <c r="AD44" i="3"/>
  <c r="AD48" i="3"/>
  <c r="AD67" i="3"/>
  <c r="AD71" i="3"/>
  <c r="AD98" i="3"/>
  <c r="AD102" i="3"/>
  <c r="AD106" i="3"/>
  <c r="AD110" i="3"/>
  <c r="AF145" i="3"/>
  <c r="AD152" i="3"/>
  <c r="AD156" i="3"/>
  <c r="AD160" i="3"/>
  <c r="AD164" i="3"/>
  <c r="AD168" i="3"/>
  <c r="AD175" i="3"/>
  <c r="AD198" i="3"/>
  <c r="AF209" i="3"/>
  <c r="AD216" i="3"/>
  <c r="AD223" i="3"/>
  <c r="AD254" i="3"/>
  <c r="AD258" i="3"/>
  <c r="AD262" i="3"/>
  <c r="AD266" i="3"/>
  <c r="AD270" i="3"/>
  <c r="AD277" i="3"/>
  <c r="AD281" i="3"/>
  <c r="AD285" i="3"/>
  <c r="AD289" i="3"/>
  <c r="AD293" i="3"/>
  <c r="I10" i="29"/>
  <c r="AB10" i="3"/>
  <c r="AF172" i="3" l="1"/>
  <c r="S172" i="3" s="1"/>
  <c r="T172" i="3" s="1"/>
  <c r="AI147" i="3"/>
  <c r="S147" i="3"/>
  <c r="T147" i="3" s="1"/>
  <c r="AH145" i="3"/>
  <c r="S145" i="3"/>
  <c r="T145" i="3" s="1"/>
  <c r="AI209" i="3"/>
  <c r="S209" i="3"/>
  <c r="T209" i="3" s="1"/>
  <c r="AI172" i="3"/>
  <c r="AH172" i="3"/>
  <c r="AJ172" i="3" s="1"/>
  <c r="AF179" i="3"/>
  <c r="AF168" i="3"/>
  <c r="S168" i="3" s="1"/>
  <c r="T168" i="3" s="1"/>
  <c r="AF48" i="3"/>
  <c r="S48" i="3" s="1"/>
  <c r="T48" i="3" s="1"/>
  <c r="AF16" i="3"/>
  <c r="S16" i="3" s="1"/>
  <c r="T16" i="3" s="1"/>
  <c r="AF52" i="3"/>
  <c r="S52" i="3" s="1"/>
  <c r="T52" i="3" s="1"/>
  <c r="AF90" i="3"/>
  <c r="S90" i="3" s="1"/>
  <c r="T90" i="3" s="1"/>
  <c r="AF178" i="3"/>
  <c r="S178" i="3" s="1"/>
  <c r="T178" i="3" s="1"/>
  <c r="AF19" i="3"/>
  <c r="S19" i="3" s="1"/>
  <c r="T19" i="3" s="1"/>
  <c r="AF62" i="3"/>
  <c r="S62" i="3" s="1"/>
  <c r="T62" i="3" s="1"/>
  <c r="AF206" i="3"/>
  <c r="S206" i="3" s="1"/>
  <c r="T206" i="3" s="1"/>
  <c r="AF272" i="3"/>
  <c r="S272" i="3" s="1"/>
  <c r="T272" i="3" s="1"/>
  <c r="AF50" i="3"/>
  <c r="S50" i="3" s="1"/>
  <c r="T50" i="3" s="1"/>
  <c r="AF18" i="3"/>
  <c r="S18" i="3" s="1"/>
  <c r="T18" i="3" s="1"/>
  <c r="AF122" i="3"/>
  <c r="S122" i="3" s="1"/>
  <c r="T122" i="3" s="1"/>
  <c r="AF236" i="3"/>
  <c r="S236" i="3" s="1"/>
  <c r="T236" i="3" s="1"/>
  <c r="AF281" i="3"/>
  <c r="S281" i="3" s="1"/>
  <c r="T281" i="3" s="1"/>
  <c r="AF262" i="3"/>
  <c r="S262" i="3" s="1"/>
  <c r="T262" i="3" s="1"/>
  <c r="AF102" i="3"/>
  <c r="S102" i="3" s="1"/>
  <c r="T102" i="3" s="1"/>
  <c r="AF32" i="3"/>
  <c r="S32" i="3" s="1"/>
  <c r="T32" i="3" s="1"/>
  <c r="AF157" i="3"/>
  <c r="S157" i="3" s="1"/>
  <c r="T157" i="3" s="1"/>
  <c r="AF250" i="3"/>
  <c r="S250" i="3" s="1"/>
  <c r="T250" i="3" s="1"/>
  <c r="AF74" i="3"/>
  <c r="S74" i="3" s="1"/>
  <c r="T74" i="3" s="1"/>
  <c r="AF276" i="3"/>
  <c r="S276" i="3" s="1"/>
  <c r="T276" i="3" s="1"/>
  <c r="AF163" i="3"/>
  <c r="S163" i="3" s="1"/>
  <c r="T163" i="3" s="1"/>
  <c r="AF66" i="3"/>
  <c r="S66" i="3" s="1"/>
  <c r="T66" i="3" s="1"/>
  <c r="AF61" i="3"/>
  <c r="S61" i="3" s="1"/>
  <c r="T61" i="3" s="1"/>
  <c r="AF169" i="3"/>
  <c r="S169" i="3" s="1"/>
  <c r="T169" i="3" s="1"/>
  <c r="AF291" i="3"/>
  <c r="S291" i="3" s="1"/>
  <c r="T291" i="3" s="1"/>
  <c r="AF34" i="3"/>
  <c r="S34" i="3" s="1"/>
  <c r="T34" i="3" s="1"/>
  <c r="AF176" i="3"/>
  <c r="S176" i="3" s="1"/>
  <c r="T176" i="3" s="1"/>
  <c r="AF275" i="3"/>
  <c r="S275" i="3" s="1"/>
  <c r="T275" i="3" s="1"/>
  <c r="AF216" i="3"/>
  <c r="S216" i="3" s="1"/>
  <c r="T216" i="3" s="1"/>
  <c r="AF234" i="3"/>
  <c r="S234" i="3" s="1"/>
  <c r="T234" i="3" s="1"/>
  <c r="AF35" i="3"/>
  <c r="S35" i="3" s="1"/>
  <c r="T35" i="3" s="1"/>
  <c r="AF256" i="3"/>
  <c r="S256" i="3" s="1"/>
  <c r="T256" i="3" s="1"/>
  <c r="AF152" i="3"/>
  <c r="S152" i="3" s="1"/>
  <c r="T152" i="3" s="1"/>
  <c r="AF257" i="3"/>
  <c r="S257" i="3" s="1"/>
  <c r="T257" i="3" s="1"/>
  <c r="AF205" i="3"/>
  <c r="S205" i="3" s="1"/>
  <c r="T205" i="3" s="1"/>
  <c r="AF186" i="3"/>
  <c r="S186" i="3" s="1"/>
  <c r="T186" i="3" s="1"/>
  <c r="AF137" i="3"/>
  <c r="S137" i="3" s="1"/>
  <c r="T137" i="3" s="1"/>
  <c r="AF121" i="3"/>
  <c r="S121" i="3" s="1"/>
  <c r="T121" i="3" s="1"/>
  <c r="AF76" i="3"/>
  <c r="S76" i="3" s="1"/>
  <c r="T76" i="3" s="1"/>
  <c r="AF153" i="3"/>
  <c r="S153" i="3" s="1"/>
  <c r="T153" i="3" s="1"/>
  <c r="AF25" i="3"/>
  <c r="S25" i="3" s="1"/>
  <c r="T25" i="3" s="1"/>
  <c r="AF142" i="3"/>
  <c r="S142" i="3" s="1"/>
  <c r="T142" i="3" s="1"/>
  <c r="AF292" i="3"/>
  <c r="S292" i="3" s="1"/>
  <c r="T292" i="3" s="1"/>
  <c r="AF105" i="3"/>
  <c r="S105" i="3" s="1"/>
  <c r="T105" i="3" s="1"/>
  <c r="AF68" i="3"/>
  <c r="S68" i="3" s="1"/>
  <c r="T68" i="3" s="1"/>
  <c r="AF274" i="3"/>
  <c r="S274" i="3" s="1"/>
  <c r="T274" i="3" s="1"/>
  <c r="AF299" i="3"/>
  <c r="S299" i="3" s="1"/>
  <c r="T299" i="3" s="1"/>
  <c r="AF237" i="3"/>
  <c r="S237" i="3" s="1"/>
  <c r="T237" i="3" s="1"/>
  <c r="AF211" i="3"/>
  <c r="S211" i="3" s="1"/>
  <c r="T211" i="3" s="1"/>
  <c r="AF197" i="3"/>
  <c r="S197" i="3" s="1"/>
  <c r="T197" i="3" s="1"/>
  <c r="AF181" i="3"/>
  <c r="S181" i="3" s="1"/>
  <c r="T181" i="3" s="1"/>
  <c r="AF136" i="3"/>
  <c r="S136" i="3" s="1"/>
  <c r="T136" i="3" s="1"/>
  <c r="AF120" i="3"/>
  <c r="S120" i="3" s="1"/>
  <c r="T120" i="3" s="1"/>
  <c r="AF85" i="3"/>
  <c r="S85" i="3" s="1"/>
  <c r="T85" i="3" s="1"/>
  <c r="AF252" i="3"/>
  <c r="S252" i="3" s="1"/>
  <c r="T252" i="3" s="1"/>
  <c r="AF177" i="3"/>
  <c r="S177" i="3" s="1"/>
  <c r="T177" i="3" s="1"/>
  <c r="AF158" i="3"/>
  <c r="S158" i="3" s="1"/>
  <c r="T158" i="3" s="1"/>
  <c r="AF104" i="3"/>
  <c r="S104" i="3" s="1"/>
  <c r="T104" i="3" s="1"/>
  <c r="AF207" i="3"/>
  <c r="S207" i="3" s="1"/>
  <c r="T207" i="3" s="1"/>
  <c r="AF188" i="3"/>
  <c r="S188" i="3" s="1"/>
  <c r="T188" i="3" s="1"/>
  <c r="AF150" i="3"/>
  <c r="S150" i="3" s="1"/>
  <c r="T150" i="3" s="1"/>
  <c r="AF131" i="3"/>
  <c r="S131" i="3" s="1"/>
  <c r="T131" i="3" s="1"/>
  <c r="AF115" i="3"/>
  <c r="S115" i="3" s="1"/>
  <c r="T115" i="3" s="1"/>
  <c r="AF286" i="3"/>
  <c r="S286" i="3" s="1"/>
  <c r="T286" i="3" s="1"/>
  <c r="AF33" i="3"/>
  <c r="S33" i="3" s="1"/>
  <c r="T33" i="3" s="1"/>
  <c r="AF138" i="3"/>
  <c r="S138" i="3" s="1"/>
  <c r="T138" i="3" s="1"/>
  <c r="AF217" i="3"/>
  <c r="S217" i="3" s="1"/>
  <c r="T217" i="3" s="1"/>
  <c r="AF29" i="3"/>
  <c r="S29" i="3" s="1"/>
  <c r="T29" i="3" s="1"/>
  <c r="AF134" i="3"/>
  <c r="S134" i="3" s="1"/>
  <c r="T134" i="3" s="1"/>
  <c r="AF293" i="3"/>
  <c r="S293" i="3" s="1"/>
  <c r="T293" i="3" s="1"/>
  <c r="AF277" i="3"/>
  <c r="S277" i="3" s="1"/>
  <c r="T277" i="3" s="1"/>
  <c r="AF258" i="3"/>
  <c r="S258" i="3" s="1"/>
  <c r="T258" i="3" s="1"/>
  <c r="AH209" i="3"/>
  <c r="AF164" i="3"/>
  <c r="S164" i="3" s="1"/>
  <c r="T164" i="3" s="1"/>
  <c r="AI145" i="3"/>
  <c r="AF98" i="3"/>
  <c r="S98" i="3" s="1"/>
  <c r="T98" i="3" s="1"/>
  <c r="AF44" i="3"/>
  <c r="S44" i="3" s="1"/>
  <c r="T44" i="3" s="1"/>
  <c r="AF28" i="3"/>
  <c r="S28" i="3" s="1"/>
  <c r="T28" i="3" s="1"/>
  <c r="AF12" i="3"/>
  <c r="S12" i="3" s="1"/>
  <c r="T12" i="3" s="1"/>
  <c r="AF17" i="3"/>
  <c r="S17" i="3" s="1"/>
  <c r="T17" i="3" s="1"/>
  <c r="AF300" i="3"/>
  <c r="S300" i="3" s="1"/>
  <c r="T300" i="3" s="1"/>
  <c r="AF246" i="3"/>
  <c r="S246" i="3" s="1"/>
  <c r="T246" i="3" s="1"/>
  <c r="AF230" i="3"/>
  <c r="S230" i="3" s="1"/>
  <c r="T230" i="3" s="1"/>
  <c r="AF86" i="3"/>
  <c r="S86" i="3" s="1"/>
  <c r="T86" i="3" s="1"/>
  <c r="AF63" i="3"/>
  <c r="S63" i="3" s="1"/>
  <c r="T63" i="3" s="1"/>
  <c r="AF269" i="3"/>
  <c r="S269" i="3" s="1"/>
  <c r="T269" i="3" s="1"/>
  <c r="AF253" i="3"/>
  <c r="S253" i="3" s="1"/>
  <c r="T253" i="3" s="1"/>
  <c r="AF174" i="3"/>
  <c r="S174" i="3" s="1"/>
  <c r="T174" i="3" s="1"/>
  <c r="AF159" i="3"/>
  <c r="S159" i="3" s="1"/>
  <c r="T159" i="3" s="1"/>
  <c r="AF47" i="3"/>
  <c r="S47" i="3" s="1"/>
  <c r="T47" i="3" s="1"/>
  <c r="AF31" i="3"/>
  <c r="S31" i="3" s="1"/>
  <c r="T31" i="3" s="1"/>
  <c r="AF15" i="3"/>
  <c r="S15" i="3" s="1"/>
  <c r="T15" i="3" s="1"/>
  <c r="AF58" i="3"/>
  <c r="S58" i="3" s="1"/>
  <c r="T58" i="3" s="1"/>
  <c r="AF53" i="3"/>
  <c r="S53" i="3" s="1"/>
  <c r="T53" i="3" s="1"/>
  <c r="AF99" i="3"/>
  <c r="S99" i="3" s="1"/>
  <c r="T99" i="3" s="1"/>
  <c r="AF126" i="3"/>
  <c r="S126" i="3" s="1"/>
  <c r="T126" i="3" s="1"/>
  <c r="AF287" i="3"/>
  <c r="S287" i="3" s="1"/>
  <c r="T287" i="3" s="1"/>
  <c r="AF268" i="3"/>
  <c r="S268" i="3" s="1"/>
  <c r="T268" i="3" s="1"/>
  <c r="AF46" i="3"/>
  <c r="S46" i="3" s="1"/>
  <c r="T46" i="3" s="1"/>
  <c r="AF30" i="3"/>
  <c r="S30" i="3" s="1"/>
  <c r="T30" i="3" s="1"/>
  <c r="AF14" i="3"/>
  <c r="S14" i="3" s="1"/>
  <c r="T14" i="3" s="1"/>
  <c r="AF107" i="3"/>
  <c r="S107" i="3" s="1"/>
  <c r="T107" i="3" s="1"/>
  <c r="AF75" i="3"/>
  <c r="S75" i="3" s="1"/>
  <c r="T75" i="3" s="1"/>
  <c r="AF248" i="3"/>
  <c r="S248" i="3" s="1"/>
  <c r="T248" i="3" s="1"/>
  <c r="AF232" i="3"/>
  <c r="S232" i="3" s="1"/>
  <c r="T232" i="3" s="1"/>
  <c r="AF201" i="3"/>
  <c r="S201" i="3" s="1"/>
  <c r="T201" i="3" s="1"/>
  <c r="AF182" i="3"/>
  <c r="S182" i="3" s="1"/>
  <c r="T182" i="3" s="1"/>
  <c r="AF133" i="3"/>
  <c r="S133" i="3" s="1"/>
  <c r="T133" i="3" s="1"/>
  <c r="AF117" i="3"/>
  <c r="S117" i="3" s="1"/>
  <c r="T117" i="3" s="1"/>
  <c r="AF278" i="3"/>
  <c r="S278" i="3" s="1"/>
  <c r="T278" i="3" s="1"/>
  <c r="AF103" i="3"/>
  <c r="S103" i="3" s="1"/>
  <c r="T103" i="3" s="1"/>
  <c r="AF227" i="3"/>
  <c r="S227" i="3" s="1"/>
  <c r="T227" i="3" s="1"/>
  <c r="AF130" i="3"/>
  <c r="S130" i="3" s="1"/>
  <c r="T130" i="3" s="1"/>
  <c r="AF288" i="3"/>
  <c r="S288" i="3" s="1"/>
  <c r="T288" i="3" s="1"/>
  <c r="AF101" i="3"/>
  <c r="S101" i="3" s="1"/>
  <c r="T101" i="3" s="1"/>
  <c r="AF37" i="3"/>
  <c r="S37" i="3" s="1"/>
  <c r="T37" i="3" s="1"/>
  <c r="AF239" i="3"/>
  <c r="S239" i="3" s="1"/>
  <c r="T239" i="3" s="1"/>
  <c r="AF114" i="3"/>
  <c r="S114" i="3" s="1"/>
  <c r="T114" i="3" s="1"/>
  <c r="AF249" i="3"/>
  <c r="S249" i="3" s="1"/>
  <c r="T249" i="3" s="1"/>
  <c r="AF233" i="3"/>
  <c r="S233" i="3" s="1"/>
  <c r="T233" i="3" s="1"/>
  <c r="AF208" i="3"/>
  <c r="S208" i="3" s="1"/>
  <c r="T208" i="3" s="1"/>
  <c r="AF193" i="3"/>
  <c r="S193" i="3" s="1"/>
  <c r="T193" i="3" s="1"/>
  <c r="AH147" i="3"/>
  <c r="AF132" i="3"/>
  <c r="S132" i="3" s="1"/>
  <c r="T132" i="3" s="1"/>
  <c r="AF116" i="3"/>
  <c r="S116" i="3" s="1"/>
  <c r="T116" i="3" s="1"/>
  <c r="AF81" i="3"/>
  <c r="S81" i="3" s="1"/>
  <c r="T81" i="3" s="1"/>
  <c r="AF221" i="3"/>
  <c r="S221" i="3" s="1"/>
  <c r="T221" i="3" s="1"/>
  <c r="AF170" i="3"/>
  <c r="S170" i="3" s="1"/>
  <c r="T170" i="3" s="1"/>
  <c r="AF154" i="3"/>
  <c r="S154" i="3" s="1"/>
  <c r="T154" i="3" s="1"/>
  <c r="AF100" i="3"/>
  <c r="S100" i="3" s="1"/>
  <c r="T100" i="3" s="1"/>
  <c r="AF203" i="3"/>
  <c r="S203" i="3" s="1"/>
  <c r="T203" i="3" s="1"/>
  <c r="AF184" i="3"/>
  <c r="S184" i="3" s="1"/>
  <c r="T184" i="3" s="1"/>
  <c r="AF143" i="3"/>
  <c r="S143" i="3" s="1"/>
  <c r="T143" i="3" s="1"/>
  <c r="AF127" i="3"/>
  <c r="S127" i="3" s="1"/>
  <c r="T127" i="3" s="1"/>
  <c r="AF88" i="3"/>
  <c r="S88" i="3" s="1"/>
  <c r="T88" i="3" s="1"/>
  <c r="AF271" i="3"/>
  <c r="S271" i="3" s="1"/>
  <c r="T271" i="3" s="1"/>
  <c r="AF247" i="3"/>
  <c r="S247" i="3" s="1"/>
  <c r="T247" i="3" s="1"/>
  <c r="AF95" i="3"/>
  <c r="S95" i="3" s="1"/>
  <c r="T95" i="3" s="1"/>
  <c r="AF199" i="3"/>
  <c r="S199" i="3" s="1"/>
  <c r="T199" i="3" s="1"/>
  <c r="AF231" i="3"/>
  <c r="S231" i="3" s="1"/>
  <c r="T231" i="3" s="1"/>
  <c r="AF118" i="3"/>
  <c r="S118" i="3" s="1"/>
  <c r="T118" i="3" s="1"/>
  <c r="AF289" i="3"/>
  <c r="S289" i="3" s="1"/>
  <c r="T289" i="3" s="1"/>
  <c r="AF270" i="3"/>
  <c r="S270" i="3" s="1"/>
  <c r="T270" i="3" s="1"/>
  <c r="AF254" i="3"/>
  <c r="S254" i="3" s="1"/>
  <c r="T254" i="3" s="1"/>
  <c r="AF198" i="3"/>
  <c r="S198" i="3" s="1"/>
  <c r="T198" i="3" s="1"/>
  <c r="AF160" i="3"/>
  <c r="S160" i="3" s="1"/>
  <c r="T160" i="3" s="1"/>
  <c r="AF110" i="3"/>
  <c r="S110" i="3" s="1"/>
  <c r="T110" i="3" s="1"/>
  <c r="AF71" i="3"/>
  <c r="S71" i="3" s="1"/>
  <c r="T71" i="3" s="1"/>
  <c r="AF40" i="3"/>
  <c r="S40" i="3" s="1"/>
  <c r="T40" i="3" s="1"/>
  <c r="AF24" i="3"/>
  <c r="S24" i="3" s="1"/>
  <c r="T24" i="3" s="1"/>
  <c r="AF290" i="3"/>
  <c r="S290" i="3" s="1"/>
  <c r="T290" i="3" s="1"/>
  <c r="AF301" i="3"/>
  <c r="S301" i="3" s="1"/>
  <c r="T301" i="3" s="1"/>
  <c r="AF296" i="3"/>
  <c r="S296" i="3" s="1"/>
  <c r="T296" i="3" s="1"/>
  <c r="AF242" i="3"/>
  <c r="S242" i="3" s="1"/>
  <c r="T242" i="3" s="1"/>
  <c r="AF226" i="3"/>
  <c r="S226" i="3" s="1"/>
  <c r="T226" i="3" s="1"/>
  <c r="AF113" i="3"/>
  <c r="S113" i="3" s="1"/>
  <c r="T113" i="3" s="1"/>
  <c r="AF82" i="3"/>
  <c r="S82" i="3" s="1"/>
  <c r="T82" i="3" s="1"/>
  <c r="AF59" i="3"/>
  <c r="S59" i="3" s="1"/>
  <c r="T59" i="3" s="1"/>
  <c r="AF265" i="3"/>
  <c r="S265" i="3" s="1"/>
  <c r="T265" i="3" s="1"/>
  <c r="AF222" i="3"/>
  <c r="S222" i="3" s="1"/>
  <c r="T222" i="3" s="1"/>
  <c r="AF171" i="3"/>
  <c r="S171" i="3" s="1"/>
  <c r="T171" i="3" s="1"/>
  <c r="AF155" i="3"/>
  <c r="S155" i="3" s="1"/>
  <c r="T155" i="3" s="1"/>
  <c r="AF43" i="3"/>
  <c r="S43" i="3" s="1"/>
  <c r="T43" i="3" s="1"/>
  <c r="AF27" i="3"/>
  <c r="S27" i="3" s="1"/>
  <c r="T27" i="3" s="1"/>
  <c r="AF11" i="3"/>
  <c r="S11" i="3" s="1"/>
  <c r="T11" i="3" s="1"/>
  <c r="AF54" i="3"/>
  <c r="S54" i="3" s="1"/>
  <c r="T54" i="3" s="1"/>
  <c r="AF282" i="3"/>
  <c r="S282" i="3" s="1"/>
  <c r="T282" i="3" s="1"/>
  <c r="AF21" i="3"/>
  <c r="S21" i="3" s="1"/>
  <c r="T21" i="3" s="1"/>
  <c r="AF83" i="3"/>
  <c r="S83" i="3" s="1"/>
  <c r="T83" i="3" s="1"/>
  <c r="AF283" i="3"/>
  <c r="S283" i="3" s="1"/>
  <c r="T283" i="3" s="1"/>
  <c r="AF264" i="3"/>
  <c r="S264" i="3" s="1"/>
  <c r="T264" i="3" s="1"/>
  <c r="AF96" i="3"/>
  <c r="S96" i="3" s="1"/>
  <c r="T96" i="3" s="1"/>
  <c r="AF42" i="3"/>
  <c r="S42" i="3" s="1"/>
  <c r="T42" i="3" s="1"/>
  <c r="AF26" i="3"/>
  <c r="S26" i="3" s="1"/>
  <c r="T26" i="3" s="1"/>
  <c r="AF80" i="3"/>
  <c r="S80" i="3" s="1"/>
  <c r="T80" i="3" s="1"/>
  <c r="AF45" i="3"/>
  <c r="S45" i="3" s="1"/>
  <c r="T45" i="3" s="1"/>
  <c r="AF302" i="3"/>
  <c r="S302" i="3" s="1"/>
  <c r="T302" i="3" s="1"/>
  <c r="AF244" i="3"/>
  <c r="S244" i="3" s="1"/>
  <c r="T244" i="3" s="1"/>
  <c r="AF228" i="3"/>
  <c r="S228" i="3" s="1"/>
  <c r="T228" i="3" s="1"/>
  <c r="AJ145" i="3"/>
  <c r="AF219" i="3"/>
  <c r="S219" i="3" s="1"/>
  <c r="T219" i="3" s="1"/>
  <c r="AF194" i="3"/>
  <c r="S194" i="3" s="1"/>
  <c r="T194" i="3" s="1"/>
  <c r="AF148" i="3"/>
  <c r="S148" i="3" s="1"/>
  <c r="T148" i="3" s="1"/>
  <c r="AF129" i="3"/>
  <c r="S129" i="3" s="1"/>
  <c r="T129" i="3" s="1"/>
  <c r="AF259" i="3"/>
  <c r="S259" i="3" s="1"/>
  <c r="T259" i="3" s="1"/>
  <c r="AF72" i="3"/>
  <c r="S72" i="3" s="1"/>
  <c r="T72" i="3" s="1"/>
  <c r="AF202" i="3"/>
  <c r="S202" i="3" s="1"/>
  <c r="T202" i="3" s="1"/>
  <c r="AF79" i="3"/>
  <c r="S79" i="3" s="1"/>
  <c r="T79" i="3" s="1"/>
  <c r="AF284" i="3"/>
  <c r="S284" i="3" s="1"/>
  <c r="T284" i="3" s="1"/>
  <c r="AF151" i="3"/>
  <c r="S151" i="3" s="1"/>
  <c r="T151" i="3" s="1"/>
  <c r="AF97" i="3"/>
  <c r="S97" i="3" s="1"/>
  <c r="T97" i="3" s="1"/>
  <c r="AF13" i="3"/>
  <c r="S13" i="3" s="1"/>
  <c r="T13" i="3" s="1"/>
  <c r="AF195" i="3"/>
  <c r="S195" i="3" s="1"/>
  <c r="T195" i="3" s="1"/>
  <c r="AF91" i="3"/>
  <c r="S91" i="3" s="1"/>
  <c r="T91" i="3" s="1"/>
  <c r="AF245" i="3"/>
  <c r="S245" i="3" s="1"/>
  <c r="T245" i="3" s="1"/>
  <c r="AF229" i="3"/>
  <c r="S229" i="3" s="1"/>
  <c r="T229" i="3" s="1"/>
  <c r="AF204" i="3"/>
  <c r="S204" i="3" s="1"/>
  <c r="T204" i="3" s="1"/>
  <c r="AF144" i="3"/>
  <c r="S144" i="3" s="1"/>
  <c r="T144" i="3" s="1"/>
  <c r="AF128" i="3"/>
  <c r="S128" i="3" s="1"/>
  <c r="T128" i="3" s="1"/>
  <c r="AF93" i="3"/>
  <c r="S93" i="3" s="1"/>
  <c r="T93" i="3" s="1"/>
  <c r="AF77" i="3"/>
  <c r="S77" i="3" s="1"/>
  <c r="T77" i="3" s="1"/>
  <c r="AF218" i="3"/>
  <c r="S218" i="3" s="1"/>
  <c r="T218" i="3" s="1"/>
  <c r="AF166" i="3"/>
  <c r="S166" i="3" s="1"/>
  <c r="T166" i="3" s="1"/>
  <c r="AF112" i="3"/>
  <c r="S112" i="3" s="1"/>
  <c r="T112" i="3" s="1"/>
  <c r="AF196" i="3"/>
  <c r="S196" i="3" s="1"/>
  <c r="T196" i="3" s="1"/>
  <c r="AF180" i="3"/>
  <c r="S180" i="3" s="1"/>
  <c r="T180" i="3" s="1"/>
  <c r="AF139" i="3"/>
  <c r="S139" i="3" s="1"/>
  <c r="T139" i="3" s="1"/>
  <c r="AF123" i="3"/>
  <c r="S123" i="3" s="1"/>
  <c r="T123" i="3" s="1"/>
  <c r="AF84" i="3"/>
  <c r="S84" i="3" s="1"/>
  <c r="T84" i="3" s="1"/>
  <c r="AF146" i="3"/>
  <c r="S146" i="3" s="1"/>
  <c r="T146" i="3" s="1"/>
  <c r="AF213" i="3"/>
  <c r="S213" i="3" s="1"/>
  <c r="T213" i="3" s="1"/>
  <c r="AF56" i="3"/>
  <c r="S56" i="3" s="1"/>
  <c r="T56" i="3" s="1"/>
  <c r="AF161" i="3"/>
  <c r="S161" i="3" s="1"/>
  <c r="T161" i="3" s="1"/>
  <c r="AF187" i="3"/>
  <c r="S187" i="3" s="1"/>
  <c r="T187" i="3" s="1"/>
  <c r="AF87" i="3"/>
  <c r="S87" i="3" s="1"/>
  <c r="T87" i="3" s="1"/>
  <c r="AF285" i="3"/>
  <c r="S285" i="3" s="1"/>
  <c r="T285" i="3" s="1"/>
  <c r="AF266" i="3"/>
  <c r="S266" i="3" s="1"/>
  <c r="T266" i="3" s="1"/>
  <c r="AF223" i="3"/>
  <c r="S223" i="3" s="1"/>
  <c r="T223" i="3" s="1"/>
  <c r="AF175" i="3"/>
  <c r="S175" i="3" s="1"/>
  <c r="T175" i="3" s="1"/>
  <c r="AF156" i="3"/>
  <c r="S156" i="3" s="1"/>
  <c r="T156" i="3" s="1"/>
  <c r="AF106" i="3"/>
  <c r="S106" i="3" s="1"/>
  <c r="T106" i="3" s="1"/>
  <c r="AF67" i="3"/>
  <c r="S67" i="3" s="1"/>
  <c r="T67" i="3" s="1"/>
  <c r="AF36" i="3"/>
  <c r="S36" i="3" s="1"/>
  <c r="T36" i="3" s="1"/>
  <c r="AF20" i="3"/>
  <c r="S20" i="3" s="1"/>
  <c r="T20" i="3" s="1"/>
  <c r="AF255" i="3"/>
  <c r="S255" i="3" s="1"/>
  <c r="T255" i="3" s="1"/>
  <c r="AF235" i="3"/>
  <c r="S235" i="3" s="1"/>
  <c r="T235" i="3" s="1"/>
  <c r="AF273" i="3"/>
  <c r="S273" i="3" s="1"/>
  <c r="T273" i="3" s="1"/>
  <c r="AF238" i="3"/>
  <c r="S238" i="3" s="1"/>
  <c r="T238" i="3" s="1"/>
  <c r="AF94" i="3"/>
  <c r="S94" i="3" s="1"/>
  <c r="T94" i="3" s="1"/>
  <c r="AF78" i="3"/>
  <c r="S78" i="3" s="1"/>
  <c r="T78" i="3" s="1"/>
  <c r="AF55" i="3"/>
  <c r="S55" i="3" s="1"/>
  <c r="T55" i="3" s="1"/>
  <c r="AF261" i="3"/>
  <c r="S261" i="3" s="1"/>
  <c r="T261" i="3" s="1"/>
  <c r="AF215" i="3"/>
  <c r="S215" i="3" s="1"/>
  <c r="T215" i="3" s="1"/>
  <c r="AF167" i="3"/>
  <c r="S167" i="3" s="1"/>
  <c r="T167" i="3" s="1"/>
  <c r="AF39" i="3"/>
  <c r="S39" i="3" s="1"/>
  <c r="T39" i="3" s="1"/>
  <c r="AF23" i="3"/>
  <c r="S23" i="3" s="1"/>
  <c r="T23" i="3" s="1"/>
  <c r="AF92" i="3"/>
  <c r="S92" i="3" s="1"/>
  <c r="T92" i="3" s="1"/>
  <c r="AF73" i="3"/>
  <c r="S73" i="3" s="1"/>
  <c r="T73" i="3" s="1"/>
  <c r="AF65" i="3"/>
  <c r="S65" i="3" s="1"/>
  <c r="T65" i="3" s="1"/>
  <c r="AF267" i="3"/>
  <c r="S267" i="3" s="1"/>
  <c r="T267" i="3" s="1"/>
  <c r="AF243" i="3"/>
  <c r="S243" i="3" s="1"/>
  <c r="T243" i="3" s="1"/>
  <c r="AF295" i="3"/>
  <c r="S295" i="3" s="1"/>
  <c r="T295" i="3" s="1"/>
  <c r="AF279" i="3"/>
  <c r="S279" i="3" s="1"/>
  <c r="T279" i="3" s="1"/>
  <c r="AF260" i="3"/>
  <c r="S260" i="3" s="1"/>
  <c r="T260" i="3" s="1"/>
  <c r="AF69" i="3"/>
  <c r="S69" i="3" s="1"/>
  <c r="T69" i="3" s="1"/>
  <c r="AF38" i="3"/>
  <c r="S38" i="3" s="1"/>
  <c r="T38" i="3" s="1"/>
  <c r="AF22" i="3"/>
  <c r="S22" i="3" s="1"/>
  <c r="T22" i="3" s="1"/>
  <c r="AF263" i="3"/>
  <c r="S263" i="3" s="1"/>
  <c r="T263" i="3" s="1"/>
  <c r="AF251" i="3"/>
  <c r="S251" i="3" s="1"/>
  <c r="T251" i="3" s="1"/>
  <c r="AF298" i="3"/>
  <c r="S298" i="3" s="1"/>
  <c r="T298" i="3" s="1"/>
  <c r="AF240" i="3"/>
  <c r="S240" i="3" s="1"/>
  <c r="T240" i="3" s="1"/>
  <c r="AF224" i="3"/>
  <c r="S224" i="3" s="1"/>
  <c r="T224" i="3" s="1"/>
  <c r="AD10" i="3"/>
  <c r="AF212" i="3"/>
  <c r="S212" i="3" s="1"/>
  <c r="T212" i="3" s="1"/>
  <c r="AF190" i="3"/>
  <c r="S190" i="3" s="1"/>
  <c r="T190" i="3" s="1"/>
  <c r="AF141" i="3"/>
  <c r="S141" i="3" s="1"/>
  <c r="T141" i="3" s="1"/>
  <c r="AF125" i="3"/>
  <c r="S125" i="3" s="1"/>
  <c r="T125" i="3" s="1"/>
  <c r="AF51" i="3"/>
  <c r="S51" i="3" s="1"/>
  <c r="T51" i="3" s="1"/>
  <c r="AF165" i="3"/>
  <c r="S165" i="3" s="1"/>
  <c r="T165" i="3" s="1"/>
  <c r="AF41" i="3"/>
  <c r="S41" i="3" s="1"/>
  <c r="T41" i="3" s="1"/>
  <c r="AF191" i="3"/>
  <c r="S191" i="3" s="1"/>
  <c r="T191" i="3" s="1"/>
  <c r="AF60" i="3"/>
  <c r="S60" i="3" s="1"/>
  <c r="T60" i="3" s="1"/>
  <c r="AF280" i="3"/>
  <c r="S280" i="3" s="1"/>
  <c r="T280" i="3" s="1"/>
  <c r="AF109" i="3"/>
  <c r="S109" i="3" s="1"/>
  <c r="T109" i="3" s="1"/>
  <c r="AF70" i="3"/>
  <c r="S70" i="3" s="1"/>
  <c r="T70" i="3" s="1"/>
  <c r="AF220" i="3"/>
  <c r="S220" i="3" s="1"/>
  <c r="T220" i="3" s="1"/>
  <c r="AF297" i="3"/>
  <c r="S297" i="3" s="1"/>
  <c r="T297" i="3" s="1"/>
  <c r="AF183" i="3"/>
  <c r="S183" i="3" s="1"/>
  <c r="T183" i="3" s="1"/>
  <c r="AF303" i="3"/>
  <c r="S303" i="3" s="1"/>
  <c r="T303" i="3" s="1"/>
  <c r="AF241" i="3"/>
  <c r="S241" i="3" s="1"/>
  <c r="T241" i="3" s="1"/>
  <c r="AF225" i="3"/>
  <c r="S225" i="3" s="1"/>
  <c r="T225" i="3" s="1"/>
  <c r="AF200" i="3"/>
  <c r="S200" i="3" s="1"/>
  <c r="T200" i="3" s="1"/>
  <c r="AF185" i="3"/>
  <c r="S185" i="3" s="1"/>
  <c r="T185" i="3" s="1"/>
  <c r="AF140" i="3"/>
  <c r="S140" i="3" s="1"/>
  <c r="T140" i="3" s="1"/>
  <c r="AF124" i="3"/>
  <c r="S124" i="3" s="1"/>
  <c r="T124" i="3" s="1"/>
  <c r="AF89" i="3"/>
  <c r="S89" i="3" s="1"/>
  <c r="T89" i="3" s="1"/>
  <c r="AF214" i="3"/>
  <c r="S214" i="3" s="1"/>
  <c r="T214" i="3" s="1"/>
  <c r="AF162" i="3"/>
  <c r="S162" i="3" s="1"/>
  <c r="T162" i="3" s="1"/>
  <c r="AF108" i="3"/>
  <c r="S108" i="3" s="1"/>
  <c r="T108" i="3" s="1"/>
  <c r="AF210" i="3"/>
  <c r="S210" i="3" s="1"/>
  <c r="T210" i="3" s="1"/>
  <c r="AF192" i="3"/>
  <c r="S192" i="3" s="1"/>
  <c r="T192" i="3" s="1"/>
  <c r="AF173" i="3"/>
  <c r="S173" i="3" s="1"/>
  <c r="T173" i="3" s="1"/>
  <c r="AF135" i="3"/>
  <c r="S135" i="3" s="1"/>
  <c r="T135" i="3" s="1"/>
  <c r="AF119" i="3"/>
  <c r="S119" i="3" s="1"/>
  <c r="T119" i="3" s="1"/>
  <c r="AF57" i="3"/>
  <c r="S57" i="3" s="1"/>
  <c r="T57" i="3" s="1"/>
  <c r="AF111" i="3"/>
  <c r="S111" i="3" s="1"/>
  <c r="T111" i="3" s="1"/>
  <c r="AF294" i="3"/>
  <c r="S294" i="3" s="1"/>
  <c r="T294" i="3" s="1"/>
  <c r="AF49" i="3"/>
  <c r="S49" i="3" s="1"/>
  <c r="T49" i="3" s="1"/>
  <c r="AF149" i="3"/>
  <c r="S149" i="3" s="1"/>
  <c r="T149" i="3" s="1"/>
  <c r="AF64" i="3"/>
  <c r="S64" i="3" s="1"/>
  <c r="T64" i="3" s="1"/>
  <c r="AI179" i="3" l="1"/>
  <c r="S179" i="3"/>
  <c r="T179" i="3" s="1"/>
  <c r="AH179" i="3"/>
  <c r="AI263" i="3"/>
  <c r="AH263" i="3"/>
  <c r="AI23" i="3"/>
  <c r="AH23" i="3"/>
  <c r="AH20" i="3"/>
  <c r="AI20" i="3"/>
  <c r="AH285" i="3"/>
  <c r="AI285" i="3"/>
  <c r="AI96" i="3"/>
  <c r="AH96" i="3"/>
  <c r="AI27" i="3"/>
  <c r="AH27" i="3"/>
  <c r="AI113" i="3"/>
  <c r="AH113" i="3"/>
  <c r="AI71" i="3"/>
  <c r="AH71" i="3"/>
  <c r="AI95" i="3"/>
  <c r="AH95" i="3"/>
  <c r="AH100" i="3"/>
  <c r="AI100" i="3"/>
  <c r="AH193" i="3"/>
  <c r="AI193" i="3"/>
  <c r="AI288" i="3"/>
  <c r="AH288" i="3"/>
  <c r="AH201" i="3"/>
  <c r="AI201" i="3"/>
  <c r="AI134" i="3"/>
  <c r="AH134" i="3"/>
  <c r="AI150" i="3"/>
  <c r="AH150" i="3"/>
  <c r="AI120" i="3"/>
  <c r="AH120" i="3"/>
  <c r="AH68" i="3"/>
  <c r="AI68" i="3"/>
  <c r="AH137" i="3"/>
  <c r="AI137" i="3"/>
  <c r="AI294" i="3"/>
  <c r="AH294" i="3"/>
  <c r="AI119" i="3"/>
  <c r="AH119" i="3"/>
  <c r="AI210" i="3"/>
  <c r="AH210" i="3"/>
  <c r="AI89" i="3"/>
  <c r="AH89" i="3"/>
  <c r="AH200" i="3"/>
  <c r="AI200" i="3"/>
  <c r="AI183" i="3"/>
  <c r="AH183" i="3"/>
  <c r="AI109" i="3"/>
  <c r="AH109" i="3"/>
  <c r="AI41" i="3"/>
  <c r="AH41" i="3"/>
  <c r="AI141" i="3"/>
  <c r="AH141" i="3"/>
  <c r="AI56" i="3"/>
  <c r="AH56" i="3"/>
  <c r="AH123" i="3"/>
  <c r="AI123" i="3"/>
  <c r="AI112" i="3"/>
  <c r="AH112" i="3"/>
  <c r="AI93" i="3"/>
  <c r="AH93" i="3"/>
  <c r="AI204" i="3"/>
  <c r="AH204" i="3"/>
  <c r="AI195" i="3"/>
  <c r="AH195" i="3"/>
  <c r="AI284" i="3"/>
  <c r="AH284" i="3"/>
  <c r="AI259" i="3"/>
  <c r="AH259" i="3"/>
  <c r="AH219" i="3"/>
  <c r="AI219" i="3"/>
  <c r="AI232" i="3"/>
  <c r="AH232" i="3"/>
  <c r="AI14" i="3"/>
  <c r="AH14" i="3"/>
  <c r="AI287" i="3"/>
  <c r="AH287" i="3"/>
  <c r="AH58" i="3"/>
  <c r="AI58" i="3"/>
  <c r="AI159" i="3"/>
  <c r="AH159" i="3"/>
  <c r="AI63" i="3"/>
  <c r="AH63" i="3"/>
  <c r="AI300" i="3"/>
  <c r="AH300" i="3"/>
  <c r="AH44" i="3"/>
  <c r="AI44" i="3"/>
  <c r="AJ209" i="3"/>
  <c r="AI216" i="3"/>
  <c r="AH216" i="3"/>
  <c r="AI176" i="3"/>
  <c r="AH176" i="3"/>
  <c r="AI61" i="3"/>
  <c r="AH61" i="3"/>
  <c r="AH74" i="3"/>
  <c r="AI74" i="3"/>
  <c r="AI102" i="3"/>
  <c r="AH102" i="3"/>
  <c r="AH18" i="3"/>
  <c r="AI18" i="3"/>
  <c r="AI62" i="3"/>
  <c r="AH62" i="3"/>
  <c r="AH52" i="3"/>
  <c r="AI52" i="3"/>
  <c r="AH261" i="3"/>
  <c r="AI261" i="3"/>
  <c r="AI240" i="3"/>
  <c r="AH240" i="3"/>
  <c r="AI22" i="3"/>
  <c r="AH22" i="3"/>
  <c r="AH279" i="3"/>
  <c r="AI279" i="3"/>
  <c r="AI65" i="3"/>
  <c r="AH65" i="3"/>
  <c r="AI39" i="3"/>
  <c r="AH39" i="3"/>
  <c r="AI55" i="3"/>
  <c r="AH55" i="3"/>
  <c r="AH273" i="3"/>
  <c r="AI273" i="3"/>
  <c r="AI36" i="3"/>
  <c r="AH36" i="3"/>
  <c r="AH175" i="3"/>
  <c r="AI175" i="3"/>
  <c r="AH228" i="3"/>
  <c r="AI228" i="3"/>
  <c r="AI80" i="3"/>
  <c r="AH80" i="3"/>
  <c r="AI264" i="3"/>
  <c r="AH264" i="3"/>
  <c r="AI282" i="3"/>
  <c r="AH282" i="3"/>
  <c r="AI43" i="3"/>
  <c r="AH43" i="3"/>
  <c r="AH265" i="3"/>
  <c r="AI265" i="3"/>
  <c r="AI226" i="3"/>
  <c r="AH226" i="3"/>
  <c r="AI290" i="3"/>
  <c r="AH290" i="3"/>
  <c r="AI110" i="3"/>
  <c r="AH110" i="3"/>
  <c r="AI270" i="3"/>
  <c r="AH270" i="3"/>
  <c r="AI118" i="3"/>
  <c r="AH118" i="3"/>
  <c r="AI247" i="3"/>
  <c r="AH247" i="3"/>
  <c r="AI143" i="3"/>
  <c r="AH143" i="3"/>
  <c r="AI154" i="3"/>
  <c r="AH154" i="3"/>
  <c r="AI116" i="3"/>
  <c r="AH116" i="3"/>
  <c r="AI208" i="3"/>
  <c r="AH208" i="3"/>
  <c r="AI239" i="3"/>
  <c r="AH239" i="3"/>
  <c r="AI130" i="3"/>
  <c r="AH130" i="3"/>
  <c r="AI117" i="3"/>
  <c r="AH117" i="3"/>
  <c r="AI29" i="3"/>
  <c r="AH29" i="3"/>
  <c r="AI286" i="3"/>
  <c r="AH286" i="3"/>
  <c r="AI188" i="3"/>
  <c r="AH188" i="3"/>
  <c r="AH177" i="3"/>
  <c r="AI177" i="3"/>
  <c r="AI136" i="3"/>
  <c r="AH136" i="3"/>
  <c r="AH237" i="3"/>
  <c r="AI237" i="3"/>
  <c r="AI105" i="3"/>
  <c r="AH105" i="3"/>
  <c r="AI153" i="3"/>
  <c r="AH153" i="3"/>
  <c r="AI186" i="3"/>
  <c r="AH186" i="3"/>
  <c r="AI224" i="3"/>
  <c r="AH224" i="3"/>
  <c r="AI64" i="3"/>
  <c r="AH64" i="3"/>
  <c r="AJ179" i="3"/>
  <c r="AI135" i="3"/>
  <c r="AH135" i="3"/>
  <c r="AH108" i="3"/>
  <c r="AI108" i="3"/>
  <c r="AI124" i="3"/>
  <c r="AH124" i="3"/>
  <c r="AH225" i="3"/>
  <c r="AI225" i="3"/>
  <c r="AH297" i="3"/>
  <c r="AI297" i="3"/>
  <c r="AI280" i="3"/>
  <c r="AH280" i="3"/>
  <c r="AI165" i="3"/>
  <c r="AH165" i="3"/>
  <c r="AI190" i="3"/>
  <c r="AH190" i="3"/>
  <c r="AH295" i="3"/>
  <c r="AI295" i="3"/>
  <c r="AI223" i="3"/>
  <c r="AH223" i="3"/>
  <c r="AI87" i="3"/>
  <c r="AH87" i="3"/>
  <c r="AH213" i="3"/>
  <c r="AI213" i="3"/>
  <c r="AI139" i="3"/>
  <c r="AH139" i="3"/>
  <c r="AI166" i="3"/>
  <c r="AH166" i="3"/>
  <c r="AI128" i="3"/>
  <c r="AH128" i="3"/>
  <c r="AH229" i="3"/>
  <c r="AI229" i="3"/>
  <c r="AI13" i="3"/>
  <c r="AH13" i="3"/>
  <c r="AI79" i="3"/>
  <c r="AH79" i="3"/>
  <c r="AI129" i="3"/>
  <c r="AH129" i="3"/>
  <c r="AI248" i="3"/>
  <c r="AH248" i="3"/>
  <c r="AI30" i="3"/>
  <c r="AH30" i="3"/>
  <c r="AI126" i="3"/>
  <c r="AH126" i="3"/>
  <c r="AI15" i="3"/>
  <c r="AH15" i="3"/>
  <c r="AI174" i="3"/>
  <c r="AH174" i="3"/>
  <c r="AI86" i="3"/>
  <c r="AH86" i="3"/>
  <c r="AI17" i="3"/>
  <c r="AH17" i="3"/>
  <c r="AI98" i="3"/>
  <c r="AH98" i="3"/>
  <c r="AI258" i="3"/>
  <c r="AH258" i="3"/>
  <c r="AI256" i="3"/>
  <c r="AH256" i="3"/>
  <c r="AI34" i="3"/>
  <c r="AH34" i="3"/>
  <c r="AI66" i="3"/>
  <c r="AH66" i="3"/>
  <c r="AH250" i="3"/>
  <c r="AI250" i="3"/>
  <c r="AI262" i="3"/>
  <c r="AH262" i="3"/>
  <c r="AH50" i="3"/>
  <c r="AI50" i="3"/>
  <c r="AI19" i="3"/>
  <c r="AH19" i="3"/>
  <c r="AI16" i="3"/>
  <c r="AH16" i="3"/>
  <c r="AH173" i="3"/>
  <c r="AI173" i="3"/>
  <c r="AI298" i="3"/>
  <c r="AH298" i="3"/>
  <c r="AI38" i="3"/>
  <c r="AH38" i="3"/>
  <c r="AI73" i="3"/>
  <c r="AH73" i="3"/>
  <c r="AI167" i="3"/>
  <c r="AH167" i="3"/>
  <c r="AI78" i="3"/>
  <c r="AH78" i="3"/>
  <c r="AI235" i="3"/>
  <c r="AH235" i="3"/>
  <c r="AI67" i="3"/>
  <c r="AH67" i="3"/>
  <c r="AI244" i="3"/>
  <c r="AH244" i="3"/>
  <c r="AI26" i="3"/>
  <c r="AH26" i="3"/>
  <c r="AI283" i="3"/>
  <c r="AH283" i="3"/>
  <c r="AI54" i="3"/>
  <c r="AH54" i="3"/>
  <c r="AH155" i="3"/>
  <c r="AI155" i="3"/>
  <c r="AI59" i="3"/>
  <c r="AH59" i="3"/>
  <c r="AI242" i="3"/>
  <c r="AH242" i="3"/>
  <c r="AI24" i="3"/>
  <c r="AH24" i="3"/>
  <c r="AI160" i="3"/>
  <c r="AH160" i="3"/>
  <c r="AH289" i="3"/>
  <c r="AI289" i="3"/>
  <c r="AI231" i="3"/>
  <c r="AH231" i="3"/>
  <c r="AI271" i="3"/>
  <c r="AH271" i="3"/>
  <c r="AI184" i="3"/>
  <c r="AH184" i="3"/>
  <c r="AI170" i="3"/>
  <c r="AH170" i="3"/>
  <c r="AI132" i="3"/>
  <c r="AH132" i="3"/>
  <c r="AH233" i="3"/>
  <c r="AI233" i="3"/>
  <c r="AI37" i="3"/>
  <c r="AH37" i="3"/>
  <c r="AI227" i="3"/>
  <c r="AH227" i="3"/>
  <c r="AI133" i="3"/>
  <c r="AH133" i="3"/>
  <c r="AH217" i="3"/>
  <c r="AI217" i="3"/>
  <c r="AH115" i="3"/>
  <c r="AI115" i="3"/>
  <c r="AI207" i="3"/>
  <c r="AH207" i="3"/>
  <c r="AH252" i="3"/>
  <c r="AI252" i="3"/>
  <c r="AI181" i="3"/>
  <c r="AH181" i="3"/>
  <c r="AI299" i="3"/>
  <c r="AH299" i="3"/>
  <c r="AI292" i="3"/>
  <c r="AH292" i="3"/>
  <c r="AH76" i="3"/>
  <c r="AI76" i="3"/>
  <c r="AH205" i="3"/>
  <c r="AI205" i="3"/>
  <c r="AI260" i="3"/>
  <c r="AH260" i="3"/>
  <c r="AI238" i="3"/>
  <c r="AH238" i="3"/>
  <c r="AH156" i="3"/>
  <c r="AI156" i="3"/>
  <c r="AI45" i="3"/>
  <c r="AH45" i="3"/>
  <c r="AI21" i="3"/>
  <c r="AH21" i="3"/>
  <c r="AH222" i="3"/>
  <c r="AI222" i="3"/>
  <c r="AH301" i="3"/>
  <c r="AI301" i="3"/>
  <c r="AI254" i="3"/>
  <c r="AH254" i="3"/>
  <c r="AI127" i="3"/>
  <c r="AH127" i="3"/>
  <c r="AI81" i="3"/>
  <c r="AH81" i="3"/>
  <c r="AI114" i="3"/>
  <c r="AH114" i="3"/>
  <c r="AI278" i="3"/>
  <c r="AH278" i="3"/>
  <c r="AI33" i="3"/>
  <c r="AH33" i="3"/>
  <c r="AI158" i="3"/>
  <c r="AH158" i="3"/>
  <c r="AH211" i="3"/>
  <c r="AI211" i="3"/>
  <c r="AI25" i="3"/>
  <c r="AH25" i="3"/>
  <c r="AI152" i="3"/>
  <c r="AH152" i="3"/>
  <c r="AI149" i="3"/>
  <c r="AH149" i="3"/>
  <c r="AI111" i="3"/>
  <c r="AH111" i="3"/>
  <c r="AH162" i="3"/>
  <c r="AI162" i="3"/>
  <c r="AI140" i="3"/>
  <c r="AH140" i="3"/>
  <c r="AH241" i="3"/>
  <c r="AI241" i="3"/>
  <c r="AH220" i="3"/>
  <c r="AI220" i="3"/>
  <c r="AH60" i="3"/>
  <c r="AI60" i="3"/>
  <c r="AI51" i="3"/>
  <c r="AH51" i="3"/>
  <c r="AH212" i="3"/>
  <c r="AI212" i="3"/>
  <c r="AI187" i="3"/>
  <c r="AH187" i="3"/>
  <c r="AI146" i="3"/>
  <c r="AH146" i="3"/>
  <c r="AI180" i="3"/>
  <c r="AH180" i="3"/>
  <c r="AH218" i="3"/>
  <c r="AI218" i="3"/>
  <c r="AI144" i="3"/>
  <c r="AH144" i="3"/>
  <c r="AH245" i="3"/>
  <c r="AI245" i="3"/>
  <c r="AI97" i="3"/>
  <c r="AH97" i="3"/>
  <c r="AI202" i="3"/>
  <c r="AH202" i="3"/>
  <c r="AI148" i="3"/>
  <c r="AH148" i="3"/>
  <c r="AH199" i="3"/>
  <c r="AI199" i="3"/>
  <c r="AI75" i="3"/>
  <c r="AH75" i="3"/>
  <c r="AI46" i="3"/>
  <c r="AH46" i="3"/>
  <c r="AH99" i="3"/>
  <c r="AI99" i="3"/>
  <c r="AI31" i="3"/>
  <c r="AH31" i="3"/>
  <c r="AH253" i="3"/>
  <c r="AI253" i="3"/>
  <c r="AI230" i="3"/>
  <c r="AH230" i="3"/>
  <c r="AH12" i="3"/>
  <c r="AI12" i="3"/>
  <c r="AH277" i="3"/>
  <c r="AI277" i="3"/>
  <c r="AH35" i="3"/>
  <c r="AI35" i="3"/>
  <c r="AI291" i="3"/>
  <c r="AH291" i="3"/>
  <c r="AH163" i="3"/>
  <c r="AI163" i="3"/>
  <c r="AI157" i="3"/>
  <c r="AH157" i="3"/>
  <c r="AH281" i="3"/>
  <c r="AI281" i="3"/>
  <c r="AH236" i="3"/>
  <c r="AI236" i="3"/>
  <c r="AI272" i="3"/>
  <c r="AH272" i="3"/>
  <c r="AI178" i="3"/>
  <c r="AH178" i="3"/>
  <c r="AI48" i="3"/>
  <c r="AH48" i="3"/>
  <c r="AF10" i="3"/>
  <c r="S10" i="3" s="1"/>
  <c r="T10" i="3" s="1"/>
  <c r="AI251" i="3"/>
  <c r="AH251" i="3"/>
  <c r="AI69" i="3"/>
  <c r="AH69" i="3"/>
  <c r="AI243" i="3"/>
  <c r="AH243" i="3"/>
  <c r="AH92" i="3"/>
  <c r="AI92" i="3"/>
  <c r="AI215" i="3"/>
  <c r="AH215" i="3"/>
  <c r="AH94" i="3"/>
  <c r="AI94" i="3"/>
  <c r="AI255" i="3"/>
  <c r="AH255" i="3"/>
  <c r="AI106" i="3"/>
  <c r="AH106" i="3"/>
  <c r="AH266" i="3"/>
  <c r="AI266" i="3"/>
  <c r="AI302" i="3"/>
  <c r="AH302" i="3"/>
  <c r="AH42" i="3"/>
  <c r="AI42" i="3"/>
  <c r="AI83" i="3"/>
  <c r="AH83" i="3"/>
  <c r="AH11" i="3"/>
  <c r="AI11" i="3"/>
  <c r="AI171" i="3"/>
  <c r="AH171" i="3"/>
  <c r="AH82" i="3"/>
  <c r="AI82" i="3"/>
  <c r="AI296" i="3"/>
  <c r="AH296" i="3"/>
  <c r="AI40" i="3"/>
  <c r="AH40" i="3"/>
  <c r="AH198" i="3"/>
  <c r="AI198" i="3"/>
  <c r="AI88" i="3"/>
  <c r="AH88" i="3"/>
  <c r="AI203" i="3"/>
  <c r="AH203" i="3"/>
  <c r="AH221" i="3"/>
  <c r="AI221" i="3"/>
  <c r="AJ147" i="3"/>
  <c r="AH249" i="3"/>
  <c r="AI249" i="3"/>
  <c r="AH101" i="3"/>
  <c r="AI101" i="3"/>
  <c r="AI103" i="3"/>
  <c r="AH103" i="3"/>
  <c r="AI182" i="3"/>
  <c r="AH182" i="3"/>
  <c r="AI138" i="3"/>
  <c r="AH138" i="3"/>
  <c r="AH131" i="3"/>
  <c r="AI131" i="3"/>
  <c r="AI104" i="3"/>
  <c r="AH104" i="3"/>
  <c r="AI85" i="3"/>
  <c r="AH85" i="3"/>
  <c r="AH197" i="3"/>
  <c r="AI197" i="3"/>
  <c r="AH274" i="3"/>
  <c r="AI274" i="3"/>
  <c r="AI142" i="3"/>
  <c r="AH142" i="3"/>
  <c r="AI121" i="3"/>
  <c r="AH121" i="3"/>
  <c r="AH257" i="3"/>
  <c r="AI257" i="3"/>
  <c r="AI267" i="3"/>
  <c r="AH267" i="3"/>
  <c r="AI49" i="3"/>
  <c r="AH49" i="3"/>
  <c r="AI57" i="3"/>
  <c r="AH57" i="3"/>
  <c r="AI192" i="3"/>
  <c r="AH192" i="3"/>
  <c r="AI214" i="3"/>
  <c r="AH214" i="3"/>
  <c r="AH185" i="3"/>
  <c r="AI185" i="3"/>
  <c r="AI303" i="3"/>
  <c r="AH303" i="3"/>
  <c r="AI70" i="3"/>
  <c r="AH70" i="3"/>
  <c r="AI191" i="3"/>
  <c r="AH191" i="3"/>
  <c r="AI125" i="3"/>
  <c r="AH125" i="3"/>
  <c r="AI161" i="3"/>
  <c r="AH161" i="3"/>
  <c r="AH84" i="3"/>
  <c r="AI84" i="3"/>
  <c r="AI196" i="3"/>
  <c r="AH196" i="3"/>
  <c r="AI77" i="3"/>
  <c r="AH77" i="3"/>
  <c r="AI91" i="3"/>
  <c r="AH91" i="3"/>
  <c r="AI151" i="3"/>
  <c r="AH151" i="3"/>
  <c r="AI72" i="3"/>
  <c r="AH72" i="3"/>
  <c r="AI194" i="3"/>
  <c r="AH194" i="3"/>
  <c r="AI107" i="3"/>
  <c r="AH107" i="3"/>
  <c r="AI268" i="3"/>
  <c r="AH268" i="3"/>
  <c r="AI53" i="3"/>
  <c r="AH53" i="3"/>
  <c r="AI47" i="3"/>
  <c r="AH47" i="3"/>
  <c r="AH269" i="3"/>
  <c r="AI269" i="3"/>
  <c r="AI246" i="3"/>
  <c r="AH246" i="3"/>
  <c r="AH28" i="3"/>
  <c r="AI28" i="3"/>
  <c r="AH164" i="3"/>
  <c r="AI164" i="3"/>
  <c r="AH293" i="3"/>
  <c r="AI293" i="3"/>
  <c r="AI234" i="3"/>
  <c r="AH234" i="3"/>
  <c r="AI275" i="3"/>
  <c r="AH275" i="3"/>
  <c r="AI169" i="3"/>
  <c r="AH169" i="3"/>
  <c r="AI276" i="3"/>
  <c r="AH276" i="3"/>
  <c r="AI32" i="3"/>
  <c r="AH32" i="3"/>
  <c r="AH122" i="3"/>
  <c r="AI122" i="3"/>
  <c r="AH206" i="3"/>
  <c r="AI206" i="3"/>
  <c r="AI90" i="3"/>
  <c r="AH90" i="3"/>
  <c r="AI168" i="3"/>
  <c r="AH168" i="3"/>
  <c r="AJ144" i="3" l="1"/>
  <c r="AJ158" i="3"/>
  <c r="AJ271" i="3"/>
  <c r="AJ262" i="3"/>
  <c r="AJ98" i="3"/>
  <c r="AJ239" i="3"/>
  <c r="AJ143" i="3"/>
  <c r="AJ261" i="3"/>
  <c r="AJ300" i="3"/>
  <c r="AJ159" i="3"/>
  <c r="AJ284" i="3"/>
  <c r="AJ112" i="3"/>
  <c r="AJ150" i="3"/>
  <c r="AJ27" i="3"/>
  <c r="AJ90" i="3"/>
  <c r="AJ77" i="3"/>
  <c r="AJ84" i="3"/>
  <c r="AJ267" i="3"/>
  <c r="AJ274" i="3"/>
  <c r="AJ138" i="3"/>
  <c r="AJ249" i="3"/>
  <c r="AJ221" i="3"/>
  <c r="AJ296" i="3"/>
  <c r="AJ94" i="3"/>
  <c r="AJ251" i="3"/>
  <c r="AJ35" i="3"/>
  <c r="AJ277" i="3"/>
  <c r="AJ97" i="3"/>
  <c r="AJ180" i="3"/>
  <c r="AJ127" i="3"/>
  <c r="AJ156" i="3"/>
  <c r="AJ181" i="3"/>
  <c r="AJ207" i="3"/>
  <c r="AJ24" i="3"/>
  <c r="AJ235" i="3"/>
  <c r="AJ223" i="3"/>
  <c r="AJ190" i="3"/>
  <c r="AJ280" i="3"/>
  <c r="AJ225" i="3"/>
  <c r="AJ64" i="3"/>
  <c r="AJ117" i="3"/>
  <c r="AJ282" i="3"/>
  <c r="AJ22" i="3"/>
  <c r="AJ176" i="3"/>
  <c r="AJ210" i="3"/>
  <c r="AJ294" i="3"/>
  <c r="AJ68" i="3"/>
  <c r="AJ201" i="3"/>
  <c r="AJ193" i="3"/>
  <c r="AJ71" i="3"/>
  <c r="AJ169" i="3"/>
  <c r="AJ268" i="3"/>
  <c r="AJ194" i="3"/>
  <c r="AJ131" i="3"/>
  <c r="AJ236" i="3"/>
  <c r="AJ21" i="3"/>
  <c r="AJ227" i="3"/>
  <c r="AJ167" i="3"/>
  <c r="AJ116" i="3"/>
  <c r="AJ80" i="3"/>
  <c r="AJ164" i="3"/>
  <c r="AJ91" i="3"/>
  <c r="AJ214" i="3"/>
  <c r="AJ57" i="3"/>
  <c r="AJ121" i="3"/>
  <c r="AJ104" i="3"/>
  <c r="AJ103" i="3"/>
  <c r="AJ203" i="3"/>
  <c r="AJ215" i="3"/>
  <c r="AJ243" i="3"/>
  <c r="AJ272" i="3"/>
  <c r="AJ148" i="3"/>
  <c r="AJ149" i="3"/>
  <c r="AJ152" i="3"/>
  <c r="AJ114" i="3"/>
  <c r="AJ292" i="3"/>
  <c r="AJ233" i="3"/>
  <c r="AJ289" i="3"/>
  <c r="AJ283" i="3"/>
  <c r="AJ244" i="3"/>
  <c r="AJ126" i="3"/>
  <c r="AJ166" i="3"/>
  <c r="AJ108" i="3"/>
  <c r="AJ224" i="3"/>
  <c r="AJ153" i="3"/>
  <c r="AJ286" i="3"/>
  <c r="AJ290" i="3"/>
  <c r="AJ273" i="3"/>
  <c r="AJ219" i="3"/>
  <c r="AJ141" i="3"/>
  <c r="AJ285" i="3"/>
  <c r="AJ234" i="3"/>
  <c r="AJ92" i="3"/>
  <c r="AJ76" i="3"/>
  <c r="AJ170" i="3"/>
  <c r="AJ38" i="3"/>
  <c r="AJ19" i="3"/>
  <c r="AJ175" i="3"/>
  <c r="AJ122" i="3"/>
  <c r="AJ276" i="3"/>
  <c r="AJ275" i="3"/>
  <c r="AJ53" i="3"/>
  <c r="AJ107" i="3"/>
  <c r="AJ72" i="3"/>
  <c r="AJ191" i="3"/>
  <c r="AJ303" i="3"/>
  <c r="AJ255" i="3"/>
  <c r="AJ48" i="3"/>
  <c r="AJ99" i="3"/>
  <c r="AJ75" i="3"/>
  <c r="AJ60" i="3"/>
  <c r="AJ241" i="3"/>
  <c r="AJ33" i="3"/>
  <c r="AJ301" i="3"/>
  <c r="AJ238" i="3"/>
  <c r="AJ173" i="3"/>
  <c r="AJ16" i="3"/>
  <c r="AJ34" i="3"/>
  <c r="AJ17" i="3"/>
  <c r="AJ174" i="3"/>
  <c r="AJ248" i="3"/>
  <c r="AJ79" i="3"/>
  <c r="AJ124" i="3"/>
  <c r="AJ135" i="3"/>
  <c r="AJ177" i="3"/>
  <c r="AJ247" i="3"/>
  <c r="AJ270" i="3"/>
  <c r="AJ65" i="3"/>
  <c r="AJ52" i="3"/>
  <c r="AJ63" i="3"/>
  <c r="AJ14" i="3"/>
  <c r="AJ195" i="3"/>
  <c r="AJ109" i="3"/>
  <c r="AJ200" i="3"/>
  <c r="AJ120" i="3"/>
  <c r="AJ96" i="3"/>
  <c r="AJ263" i="3"/>
  <c r="AJ44" i="3"/>
  <c r="AJ259" i="3"/>
  <c r="AJ93" i="3"/>
  <c r="AJ119" i="3"/>
  <c r="AJ134" i="3"/>
  <c r="AJ288" i="3"/>
  <c r="AJ20" i="3"/>
  <c r="AJ161" i="3"/>
  <c r="AJ163" i="3"/>
  <c r="AJ212" i="3"/>
  <c r="AJ254" i="3"/>
  <c r="AJ231" i="3"/>
  <c r="AJ155" i="3"/>
  <c r="AJ298" i="3"/>
  <c r="AJ250" i="3"/>
  <c r="AJ258" i="3"/>
  <c r="AJ213" i="3"/>
  <c r="AJ36" i="3"/>
  <c r="AJ28" i="3"/>
  <c r="AJ196" i="3"/>
  <c r="AJ142" i="3"/>
  <c r="AJ197" i="3"/>
  <c r="AJ182" i="3"/>
  <c r="AJ198" i="3"/>
  <c r="AJ69" i="3"/>
  <c r="AH10" i="3"/>
  <c r="AI10" i="3"/>
  <c r="AJ157" i="3"/>
  <c r="AJ291" i="3"/>
  <c r="AJ253" i="3"/>
  <c r="AJ202" i="3"/>
  <c r="AJ218" i="3"/>
  <c r="AJ140" i="3"/>
  <c r="AJ211" i="3"/>
  <c r="AJ81" i="3"/>
  <c r="AJ222" i="3"/>
  <c r="AJ205" i="3"/>
  <c r="AJ133" i="3"/>
  <c r="AJ37" i="3"/>
  <c r="AJ54" i="3"/>
  <c r="AJ67" i="3"/>
  <c r="AJ78" i="3"/>
  <c r="AJ73" i="3"/>
  <c r="AJ50" i="3"/>
  <c r="AJ128" i="3"/>
  <c r="AJ139" i="3"/>
  <c r="AJ87" i="3"/>
  <c r="AJ165" i="3"/>
  <c r="AJ297" i="3"/>
  <c r="AJ237" i="3"/>
  <c r="AJ29" i="3"/>
  <c r="AJ208" i="3"/>
  <c r="AJ264" i="3"/>
  <c r="AJ240" i="3"/>
  <c r="AJ102" i="3"/>
  <c r="AJ216" i="3"/>
  <c r="AJ123" i="3"/>
  <c r="AJ137" i="3"/>
  <c r="AJ100" i="3"/>
  <c r="AJ113" i="3"/>
  <c r="AJ266" i="3"/>
  <c r="AJ146" i="3"/>
  <c r="AJ162" i="3"/>
  <c r="AJ132" i="3"/>
  <c r="AJ242" i="3"/>
  <c r="AJ229" i="3"/>
  <c r="AJ154" i="3"/>
  <c r="AJ265" i="3"/>
  <c r="AJ74" i="3"/>
  <c r="AJ168" i="3"/>
  <c r="AJ206" i="3"/>
  <c r="AJ269" i="3"/>
  <c r="AJ70" i="3"/>
  <c r="AJ192" i="3"/>
  <c r="AJ85" i="3"/>
  <c r="AJ101" i="3"/>
  <c r="AJ88" i="3"/>
  <c r="AJ40" i="3"/>
  <c r="AJ82" i="3"/>
  <c r="AJ42" i="3"/>
  <c r="AJ178" i="3"/>
  <c r="AJ230" i="3"/>
  <c r="AJ46" i="3"/>
  <c r="AJ51" i="3"/>
  <c r="AJ111" i="3"/>
  <c r="AJ260" i="3"/>
  <c r="AJ299" i="3"/>
  <c r="AJ115" i="3"/>
  <c r="AJ26" i="3"/>
  <c r="AJ129" i="3"/>
  <c r="AJ105" i="3"/>
  <c r="AJ136" i="3"/>
  <c r="AJ188" i="3"/>
  <c r="AJ110" i="3"/>
  <c r="AJ226" i="3"/>
  <c r="AJ43" i="3"/>
  <c r="AJ228" i="3"/>
  <c r="AJ61" i="3"/>
  <c r="AJ58" i="3"/>
  <c r="AJ232" i="3"/>
  <c r="AJ56" i="3"/>
  <c r="AJ89" i="3"/>
  <c r="AJ95" i="3"/>
  <c r="AJ11" i="3"/>
  <c r="AJ281" i="3"/>
  <c r="AJ12" i="3"/>
  <c r="AJ45" i="3"/>
  <c r="AJ217" i="3"/>
  <c r="AJ184" i="3"/>
  <c r="AJ160" i="3"/>
  <c r="AJ130" i="3"/>
  <c r="AJ55" i="3"/>
  <c r="AJ18" i="3"/>
  <c r="AJ32" i="3"/>
  <c r="AJ293" i="3"/>
  <c r="AJ246" i="3"/>
  <c r="AJ47" i="3"/>
  <c r="AJ151" i="3"/>
  <c r="AJ125" i="3"/>
  <c r="AJ185" i="3"/>
  <c r="AJ49" i="3"/>
  <c r="AJ257" i="3"/>
  <c r="AJ171" i="3"/>
  <c r="AJ83" i="3"/>
  <c r="AJ302" i="3"/>
  <c r="AJ106" i="3"/>
  <c r="AJ31" i="3"/>
  <c r="AJ199" i="3"/>
  <c r="AJ245" i="3"/>
  <c r="AJ187" i="3"/>
  <c r="AJ220" i="3"/>
  <c r="AJ25" i="3"/>
  <c r="AJ278" i="3"/>
  <c r="AJ252" i="3"/>
  <c r="AJ59" i="3"/>
  <c r="AJ66" i="3"/>
  <c r="AJ256" i="3"/>
  <c r="AJ86" i="3"/>
  <c r="AJ15" i="3"/>
  <c r="AJ30" i="3"/>
  <c r="AJ13" i="3"/>
  <c r="AJ295" i="3"/>
  <c r="AJ186" i="3"/>
  <c r="AJ118" i="3"/>
  <c r="AJ39" i="3"/>
  <c r="AJ279" i="3"/>
  <c r="AJ62" i="3"/>
  <c r="AJ287" i="3"/>
  <c r="AJ204" i="3"/>
  <c r="AJ41" i="3"/>
  <c r="AJ183" i="3"/>
  <c r="AJ23" i="3"/>
  <c r="AJ10" i="3" l="1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N10" i="3" l="1"/>
  <c r="P10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tc={FD16E95D-C52B-4A7A-AB84-DA9660EF334D}</author>
    <author>tc={3AE67181-43A7-4597-81AF-1F06E6208F49}</author>
    <author>tc={D2BE2908-41AD-446B-B691-6921BD4B491B}</author>
    <author>tc={AC8B4239-F9AC-4E67-8C8A-13D0B1D51177}</author>
    <author>tc={3804358E-354C-4DE1-8225-2FE89E94C8F6}</author>
    <author>tc={9C871D7C-4AC2-43E3-A463-D6E6F2D5A5BA}</author>
    <author>tc={994D770E-1176-464F-B01C-35758E1F84AE}</author>
    <author>tc={BE2DB52F-2B64-4133-92B1-72C48A27697D}</author>
    <author>tc={0E6BDACE-394B-4350-BB97-303E92F154A9}</author>
  </authors>
  <commentList>
    <comment ref="D9" authorId="0" shapeId="0" xr:uid="{FD16E95D-C52B-4A7A-AB84-DA9660EF334D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3AE67181-43A7-4597-81AF-1F06E6208F4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D2BE2908-41AD-446B-B691-6921BD4B491B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K9" authorId="3" shapeId="0" xr:uid="{AC8B4239-F9AC-4E67-8C8A-13D0B1D51177}">
      <text>
        <t>[Kommenttiketju]
Excel-versiosi avulla voit lukea tämän kommenttiketjun, mutta siihen tehdyt muutokset poistetaan, jos tiedosto avataan uudemmassa Excel-versiossa. Lisätietoja: https://go.microsoft.com/fwlink/?linkid=870924
Kommentti:
    Luvut vuoden 2024 päätöksen mukaisena. OKM ei tuota ennakollisia laskelmia.</t>
      </text>
    </comment>
    <comment ref="M9" authorId="4" shapeId="0" xr:uid="{3804358E-354C-4DE1-8225-2FE89E94C8F6}">
      <text>
        <t>[Kommenttiketju]
Excel-versiosi avulla voit lukea tämän kommenttiketjun, mutta siihen tehdyt muutokset poistetaan, jos tiedosto avataan uudemmassa Excel-versiossa. Lisätietoja: https://go.microsoft.com/fwlink/?linkid=870924
Kommentti:
    15.12.2023 tilanne, joka määrittää kotikuntakorvauksen vuodelle 2025. Tulojen ja menojen erittely välilehdellä 6.</t>
      </text>
    </comment>
    <comment ref="O9" authorId="5" shapeId="0" xr:uid="{9C871D7C-4AC2-43E3-A463-D6E6F2D5A5BA}">
      <text>
        <t>[Kommenttiketju]
Excel-versiosi avulla voit lukea tämän kommenttiketjun, mutta siihen tehdyt muutokset poistetaan, jos tiedosto avataan uudemmassa Excel-versiossa. Lisätietoja: https://go.microsoft.com/fwlink/?linkid=870924
Kommentti:
    €/as.-sarakkeen tiedot korjattu 19.8.2024</t>
      </text>
    </comment>
    <comment ref="Z9" authorId="6" shapeId="0" xr:uid="{994D770E-1176-464F-B01C-35758E1F84A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B167" authorId="7" shapeId="0" xr:uid="{BE2DB52F-2B64-4133-92B1-72C48A27697D}">
      <text>
        <t>[Kommenttiketju]
Excel-versiosi avulla voit lukea tämän kommenttiketjun, mutta siihen tehdyt muutokset poistetaan, jos tiedosto avataan uudemmassa Excel-versiossa. Lisätietoja: https://go.microsoft.com/fwlink/?linkid=870924
Kommentti:
    Kuntaliitos Pertunmaan kanssa 2025. Vuoden 2025 luvuissa liitos huomioitu.</t>
      </text>
    </comment>
    <comment ref="B189" authorId="8" shapeId="0" xr:uid="{0E6BDACE-394B-4350-BB97-303E92F154A9}">
      <text>
        <t>[Kommenttiketju]
Excel-versiosi avulla voit lukea tämän kommenttiketjun, mutta siihen tehdyt muutokset poistetaan, jos tiedosto avataan uudemmassa Excel-versiossa. Lisätietoja: https://go.microsoft.com/fwlink/?linkid=870924
Kommentti:
    Kuntaliitos Mäntyharjun kanssa 2025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tc={93B74D6C-D140-452E-B069-247250FA78F4}</author>
    <author>tc={5A2C164A-D8A4-48E7-9291-13540649E953}</author>
    <author>tc={0A69CBBD-82A1-42CD-9CAC-3862488F7E2A}</author>
    <author>tc={401F9976-53D2-438F-88A8-8D1A9CADF720}</author>
    <author>tc={198436D6-5988-4514-B6DE-EB7C36751EB4}</author>
    <author>tc={D067735A-2D2A-452C-91A1-425DAA9A2A93}</author>
  </authors>
  <commentList>
    <comment ref="D9" authorId="0" shapeId="0" xr:uid="{93B74D6C-D140-452E-B069-247250FA78F4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5A2C164A-D8A4-48E7-9291-13540649E95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0A69CBBD-82A1-42CD-9CAC-3862488F7E2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K9" authorId="3" shapeId="0" xr:uid="{401F9976-53D2-438F-88A8-8D1A9CADF720}">
      <text>
        <t>[Kommenttiketju]
Excel-versiosi avulla voit lukea tämän kommenttiketjun, mutta siihen tehdyt muutokset poistetaan, jos tiedosto avataan uudemmassa Excel-versiossa. Lisätietoja: https://go.microsoft.com/fwlink/?linkid=870924
Kommentti:
    Vuoden 2024 tieto OKM:n 2.9.2024 päätöksen mukaan.</t>
      </text>
    </comment>
    <comment ref="U9" authorId="4" shapeId="0" xr:uid="{198436D6-5988-4514-B6DE-EB7C36751EB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B9" authorId="5" shapeId="0" xr:uid="{D067735A-2D2A-452C-91A1-425DAA9A2A9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31.12.2023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tc={4E6FAE97-57C4-4F48-9594-AC0033A885F1}</author>
    <author>tc={33C26906-D757-4BA8-8A68-A36238B1FD93}</author>
    <author>tc={CAAE4F76-2103-4243-9D91-87C04EB8F79E}</author>
    <author>tc={45696E39-8E30-4270-877E-D6FCB452335C}</author>
    <author>tc={28190E1A-6266-45CC-A951-73E0D622520D}</author>
    <author>tc={F295BBC9-0294-4929-9231-A52B5D8EAF6E}</author>
    <author>tc={C94D3B03-F8D5-4DED-A35E-2985F961E840}</author>
    <author>tc={13917C57-30AE-44B5-AF3A-643114F29397}</author>
    <author>tc={C671030D-4701-4BCC-A1CE-EB698F9C5133}</author>
    <author>tc={56831BC4-39C6-49BD-9B28-90353823215A}</author>
    <author>tc={A3DFA80D-2221-4D1B-9657-287996924BE3}</author>
    <author>tc={AAA09860-266C-46C2-BE14-5B95FA689F27}</author>
  </authors>
  <commentList>
    <comment ref="J9" authorId="0" shapeId="0" xr:uid="{4E6FAE97-57C4-4F48-9594-AC0033A885F1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K9" authorId="1" shapeId="0" xr:uid="{33C26906-D757-4BA8-8A68-A36238B1FD93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U9" authorId="2" shapeId="0" xr:uid="{CAAE4F76-2103-4243-9D91-87C04EB8F79E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Z9" authorId="3" shapeId="0" xr:uid="{45696E39-8E30-4270-877E-D6FCB452335C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AE9" authorId="4" shapeId="0" xr:uid="{28190E1A-6266-45CC-A951-73E0D622520D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AH9" authorId="5" shapeId="0" xr:uid="{F295BBC9-0294-4929-9231-A52B5D8EAF6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AL9" authorId="6" shapeId="0" xr:uid="{C94D3B03-F8D5-4DED-A35E-2985F961E84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M9" authorId="7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AW9" authorId="8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BB9" authorId="9" shapeId="0" xr:uid="{56831BC4-39C6-49BD-9B28-90353823215A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BG9" authorId="10" shapeId="0" xr:uid="{A3DFA80D-2221-4D1B-9657-287996924BE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BJ9" authorId="11" shapeId="0" xr:uid="{AAA09860-266C-46C2-BE14-5B95FA689F27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tc={FE63DAA9-82AE-49D3-99D8-46E4157B4414}</author>
    <author>tc={C6FBE4D7-FCBE-4379-95ED-D7102C9F11FE}</author>
  </authors>
  <commentList>
    <comment ref="W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X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O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P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W167" authorId="4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X167" authorId="5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<sst xmlns="http://schemas.openxmlformats.org/spreadsheetml/2006/main" count="5619" uniqueCount="705">
  <si>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</si>
  <si>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</si>
  <si>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</si>
  <si>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</si>
  <si>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</si>
  <si>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</si>
  <si>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</si>
  <si>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</si>
  <si>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</si>
  <si>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</si>
  <si>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</si>
  <si>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</si>
  <si>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</si>
  <si>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</si>
  <si>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</si>
  <si>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</si>
  <si>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</si>
  <si>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</si>
  <si>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</si>
  <si>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</si>
  <si>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</si>
  <si>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</si>
  <si>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</si>
  <si>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</si>
  <si>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</si>
  <si>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</si>
  <si>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</si>
  <si>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</si>
  <si>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</si>
  <si>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</si>
  <si>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</si>
  <si>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</si>
  <si>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</si>
  <si>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</si>
  <si>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</si>
  <si>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</si>
  <si>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</si>
  <si>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</si>
  <si>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</si>
  <si>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</si>
  <si>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</si>
  <si>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</si>
  <si>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</si>
  <si>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</si>
  <si>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</si>
  <si>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</si>
  <si>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</si>
  <si>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</si>
  <si>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</si>
  <si>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</si>
  <si>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</si>
  <si>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</si>
  <si>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</si>
  <si>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</si>
  <si>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</si>
  <si>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</si>
  <si>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</si>
  <si>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</si>
  <si>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</si>
  <si>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</si>
  <si>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</si>
  <si>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</si>
  <si>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</si>
  <si>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</si>
  <si>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</si>
  <si>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</si>
  <si>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</si>
  <si>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</si>
  <si>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</si>
  <si>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</si>
  <si>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</si>
  <si>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</si>
  <si>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</si>
  <si>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</si>
  <si>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</si>
  <si>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</si>
  <si>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</si>
  <si>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</si>
  <si>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</si>
  <si>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</si>
  <si>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</si>
  <si>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</si>
  <si>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</si>
  <si>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</si>
  <si>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</si>
  <si>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</si>
  <si>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</si>
  <si>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</si>
  <si>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</si>
  <si>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</si>
  <si>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</si>
  <si>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</si>
  <si>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</si>
  <si>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</si>
  <si>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</si>
  <si>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</si>
  <si>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</si>
  <si>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</si>
  <si>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</si>
  <si>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</si>
  <si>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</si>
  <si>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</si>
  <si>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</si>
  <si>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</si>
  <si>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</si>
  <si>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</si>
  <si>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</si>
  <si>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</si>
  <si>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</si>
  <si>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</si>
  <si>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</si>
  <si>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</si>
  <si>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</si>
  <si>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</si>
  <si>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</si>
  <si>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</si>
  <si>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</si>
  <si>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</si>
  <si>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</si>
  <si>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</si>
  <si>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</si>
  <si>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</si>
  <si>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</si>
  <si>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</si>
  <si>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</si>
  <si>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</si>
  <si>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</si>
  <si>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</si>
  <si>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</si>
  <si>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</si>
  <si>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</si>
  <si>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</si>
  <si>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</si>
  <si>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</si>
  <si>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</si>
  <si>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</si>
  <si>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</si>
  <si>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</si>
  <si>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</si>
  <si>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</si>
  <si>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</si>
  <si>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</si>
  <si>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</si>
  <si>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</si>
  <si>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</si>
  <si>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</si>
  <si>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</si>
  <si>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</si>
  <si>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</si>
  <si>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</si>
  <si>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</si>
  <si>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</si>
  <si>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</si>
  <si>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</si>
  <si>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</si>
  <si>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</si>
  <si>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</si>
  <si>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</si>
  <si>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</si>
  <si>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</si>
  <si>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</si>
  <si>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</si>
  <si>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</si>
  <si>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</si>
  <si>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</si>
  <si>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</si>
  <si>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</si>
  <si>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</si>
  <si>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</si>
  <si>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</si>
  <si>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</si>
  <si>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</si>
  <si>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</si>
  <si>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</si>
  <si>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</si>
  <si>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</si>
  <si>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</si>
  <si>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</si>
  <si>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</si>
  <si>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</si>
  <si>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</si>
  <si>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</si>
  <si>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</si>
  <si>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</si>
  <si>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</si>
  <si>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</si>
  <si>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</si>
  <si>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</si>
  <si>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</si>
  <si>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</si>
  <si>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</si>
  <si>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</si>
  <si>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</si>
  <si>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</si>
  <si>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</si>
  <si>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</si>
  <si>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</si>
  <si>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</si>
  <si>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</si>
  <si>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</si>
  <si>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</si>
  <si>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</si>
  <si>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</si>
  <si>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</si>
  <si>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</si>
  <si>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</si>
  <si>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</si>
  <si>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</si>
  <si>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</si>
  <si>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</si>
  <si>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</si>
  <si>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</si>
  <si>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</si>
  <si>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</si>
  <si>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</si>
  <si>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</si>
  <si>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</si>
  <si>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</si>
  <si>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</si>
  <si>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</si>
  <si>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</si>
  <si>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</si>
  <si>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</si>
  <si>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</si>
  <si>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</si>
  <si>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</si>
  <si>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</si>
  <si>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</si>
  <si>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</si>
  <si>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</si>
  <si>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</si>
  <si>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</si>
  <si>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</si>
  <si>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</si>
  <si>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</si>
  <si>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</si>
  <si>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</si>
  <si>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</si>
  <si>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</si>
  <si>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</si>
  <si>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</si>
  <si>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</si>
  <si>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</si>
  <si>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</si>
  <si>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</si>
  <si>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</si>
  <si>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</si>
  <si>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</si>
  <si>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</si>
  <si>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</si>
  <si>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</si>
  <si>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</si>
  <si>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</si>
  <si>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</si>
  <si>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</si>
  <si>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</si>
  <si>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</si>
  <si>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</si>
  <si>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</si>
  <si>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</si>
  <si>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</si>
  <si>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</si>
  <si>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</si>
  <si>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</si>
  <si>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</si>
  <si>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</si>
  <si>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</si>
  <si>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</si>
  <si>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</si>
  <si>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</si>
  <si>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</si>
  <si>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</si>
  <si>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</si>
  <si>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</si>
  <si>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</si>
  <si>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</si>
  <si>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</si>
  <si>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</si>
  <si>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</si>
  <si>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</si>
  <si>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</si>
  <si>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</si>
  <si>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</si>
  <si>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</si>
  <si>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</si>
  <si>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</si>
  <si>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</si>
  <si>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</si>
  <si>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</si>
  <si>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</si>
  <si>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</si>
  <si>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</si>
  <si>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</si>
  <si>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</si>
  <si>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</si>
  <si>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</si>
  <si>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</si>
  <si>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</si>
  <si>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</si>
  <si>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</si>
  <si>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</si>
  <si>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</si>
  <si>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</si>
  <si>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</si>
  <si>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</si>
  <si>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</si>
  <si>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</si>
  <si>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</si>
  <si>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</si>
  <si>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</si>
  <si>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</si>
  <si>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</si>
  <si>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</si>
  <si>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</si>
  <si>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</si>
  <si>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</si>
  <si>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</si>
  <si>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</si>
  <si>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</si>
  <si>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</si>
  <si>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</si>
  <si>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</si>
  <si>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</si>
  <si>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</si>
  <si>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</si>
  <si>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</si>
  <si>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</si>
  <si>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</si>
  <si>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</si>
  <si>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</si>
  <si>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</si>
  <si>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</si>
  <si>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</si>
  <si>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</si>
  <si>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</si>
  <si>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</si>
  <si>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</si>
  <si>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</si>
  <si>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</si>
  <si>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</si>
  <si>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</si>
  <si>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</si>
  <si>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</si>
  <si>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</si>
  <si>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</si>
  <si>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</si>
  <si>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</si>
  <si>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</si>
  <si>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</si>
  <si>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</si>
  <si>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</si>
  <si>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</si>
  <si>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</si>
  <si>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</si>
  <si>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</si>
  <si>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</si>
  <si>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</si>
  <si>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</si>
  <si>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</si>
  <si>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</si>
  <si>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</si>
  <si>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</si>
  <si>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</si>
  <si>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</si>
  <si>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</si>
  <si>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</si>
  <si>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</si>
  <si>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</si>
  <si>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</si>
  <si>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</si>
  <si>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</si>
  <si>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</si>
  <si>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</si>
  <si>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</si>
  <si>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</si>
  <si>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</si>
  <si>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</si>
  <si>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</si>
  <si>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</si>
  <si>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</si>
  <si>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</si>
  <si>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</si>
  <si>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</si>
  <si>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</si>
  <si>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</si>
  <si>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</si>
  <si>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</si>
  <si>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</si>
  <si>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</si>
  <si>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</si>
  <si>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</si>
  <si>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</si>
  <si>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</si>
  <si>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</si>
  <si>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</si>
  <si>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</si>
  <si>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</si>
  <si>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</si>
  <si>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</si>
  <si>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</si>
  <si>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</si>
  <si>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</si>
  <si>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</si>
  <si>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</si>
  <si>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</si>
  <si>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</si>
  <si>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</si>
  <si>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</si>
  <si>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</si>
  <si>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</si>
  <si>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</si>
  <si>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</si>
  <si>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</si>
  <si>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</si>
  <si>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</si>
  <si>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</si>
  <si>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</si>
  <si>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</si>
  <si>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</si>
  <si>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</si>
  <si>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</si>
  <si>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</si>
  <si>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</si>
  <si>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</si>
  <si>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</si>
  <si>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</si>
  <si>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</si>
  <si>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</si>
  <si>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</si>
  <si>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</si>
  <si>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</si>
  <si>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</si>
  <si>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</si>
  <si>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</si>
  <si>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</si>
  <si>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</si>
  <si>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</si>
  <si>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</si>
  <si>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</si>
  <si>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</si>
  <si>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</si>
  <si>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</si>
  <si>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</si>
  <si>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</si>
  <si>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</si>
  <si>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</si>
  <si>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</si>
  <si>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</si>
  <si>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</si>
  <si>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</si>
  <si>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</si>
  <si>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</si>
  <si>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</si>
  <si>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</si>
  <si>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</si>
  <si>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</si>
  <si>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</si>
  <si>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</si>
  <si>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</si>
  <si>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</si>
  <si>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</si>
  <si>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</si>
  <si>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</si>
  <si>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</si>
  <si>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</si>
  <si>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</si>
  <si>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</si>
  <si>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</si>
  <si>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</si>
  <si>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</si>
  <si>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</si>
  <si>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</si>
  <si>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</si>
  <si>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</si>
  <si>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</si>
  <si>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</si>
  <si>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</si>
  <si>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</si>
  <si>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</si>
  <si>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</si>
  <si>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</si>
  <si>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</si>
  <si>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</si>
  <si>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Manner-Suomi</t>
  </si>
  <si>
    <t>Nro</t>
  </si>
  <si>
    <t>Vos 2024 €/as.</t>
  </si>
  <si>
    <t xml:space="preserve">Muutos €/as. </t>
  </si>
  <si>
    <t>Väestö 31.12.2022</t>
  </si>
  <si>
    <t>Hva</t>
  </si>
  <si>
    <t>Mk</t>
  </si>
  <si>
    <t>Kuntien valtionosuudet ja veromenetysten korvaukset 2025, yhteenveto</t>
  </si>
  <si>
    <t>Asukasluku 31.12.2023</t>
  </si>
  <si>
    <t>Valtionosuuksien muutos yhteensä € 2024-25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</si>
  <si>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</si>
  <si>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</si>
  <si>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</si>
  <si>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</si>
  <si>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Valtionosuudet 2024</t>
  </si>
  <si>
    <t>Muutos 2024-25</t>
  </si>
  <si>
    <t>Vos 2025 €/as.</t>
  </si>
  <si>
    <t>% vos:sta -25</t>
  </si>
  <si>
    <t>Väestö 31.12.2023</t>
  </si>
  <si>
    <t>% väestöstä -23</t>
  </si>
  <si>
    <t>Aineiston nimi: Kuntien ennakolliset valtionosuudet 2025</t>
  </si>
  <si>
    <t>5701 Opetus- ja kulttuuritoimen valtionosuus 2024 (ns. OKM-vos)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</si>
  <si>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</si>
  <si>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</si>
  <si>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</si>
  <si>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TE-palveluiden rahoitus vuonna 2025</t>
  </si>
  <si>
    <t>Työttömyysetuus-kulujen kasvun kompensaatio</t>
  </si>
  <si>
    <t>TE-uudistuksen vos-rahoitus yhteensä</t>
  </si>
  <si>
    <t>Vos 2024 yhteensä</t>
  </si>
  <si>
    <t>Vos 2025 yhteensä</t>
  </si>
  <si>
    <t>Kuntien valtionosuudet yhteensä 2024-25, muutosvertailu</t>
  </si>
  <si>
    <t>TE-uudistuksen perusteella tuleva valtionosuusrahoitus</t>
  </si>
  <si>
    <t>TE-vos yhteensä</t>
  </si>
  <si>
    <t>Vuoden 2025 valtionosuuteen vaikuttavat TE-erät tiivistetysti</t>
  </si>
  <si>
    <t>TE-palvelut, valtiolta kunnille siirtyvien tehtävien rahoitus</t>
  </si>
  <si>
    <t xml:space="preserve"> </t>
  </si>
  <si>
    <t xml:space="preserve">  </t>
  </si>
  <si>
    <t>Laskennallisen rahoituksen muodostuminen, €</t>
  </si>
  <si>
    <t>Kunta nro</t>
  </si>
  <si>
    <t>Väestö, 18-64-vuotiaat (2023)</t>
  </si>
  <si>
    <t>Työttömät ja palveluissa olevat (2023)</t>
  </si>
  <si>
    <t>Vieraskieliset (2023)</t>
  </si>
  <si>
    <t>Palveluiden rahoitus siirtymäajan rahoitus huomioiden vuonna 2025</t>
  </si>
  <si>
    <t>TE25: Kunnan työttömyysetuuksien rahoitusvastuun laajentamisen korvaus</t>
  </si>
  <si>
    <t>STM/KELA</t>
  </si>
  <si>
    <t>Uudistuksen kustannusarvio perustuu  työttömyysetuusjaksojen kertymään vuonna 2023.</t>
  </si>
  <si>
    <t>Asukasluku 2023</t>
  </si>
  <si>
    <t>Nykytila, kuntien osuus työmarkkinatuesta</t>
  </si>
  <si>
    <t>Uudistuksten mukainen osuus työmarkkinatuesta</t>
  </si>
  <si>
    <t>Uudistuksen mukainen osuus peruspäivärahasta</t>
  </si>
  <si>
    <t>Uudistuksen mukainen osuus ansiopäivärahasta</t>
  </si>
  <si>
    <t>Uudistuksen mukainen rahoitusvastuu yhteensä</t>
  </si>
  <si>
    <t>Nykytila perustuu kuntien osarahoittaman työmarkkinatuen tasoon vuonna 2023</t>
  </si>
  <si>
    <t>Uudistus huomioiden rahoitusvastuu olisi vuoden 2023 tasossa noin 695 milj. euroa</t>
  </si>
  <si>
    <t>Uudistuksen myötä kuntien osuus työttömyysturvan rahoituksesta kasvaa noin 216 milj. euroa vuoden 2023 tasossa</t>
  </si>
  <si>
    <t>Kuntien laajeneva rahoitusosuus korvataan valtionosuuden lisäyksenä</t>
  </si>
  <si>
    <t xml:space="preserve">Perushinnat, € </t>
  </si>
  <si>
    <t>18-64-vuotiaat = työikäinen väestö, €</t>
  </si>
  <si>
    <t>Työttömät ja palveluissa olevat = laaja työttömyys, €</t>
  </si>
  <si>
    <t>Vieraskieliset, €</t>
  </si>
  <si>
    <t xml:space="preserve">Lähde: VM/KAO, ennakolliset valtionosuuslaskelmat 2025 </t>
  </si>
  <si>
    <t>Palveluiden laskennallinen rahoitus yhteensä, €</t>
  </si>
  <si>
    <t>Sisältyy välilehtien 1-3 yhteenvetolaskelmiin, mutta tässä pelkistetty vaikutuserittely</t>
  </si>
  <si>
    <t>Sisältyy välilehtien 1-3 yhteenvetolaskelmiin, mutta tässä tarkemmat laskentaperusteet</t>
  </si>
  <si>
    <t>Rahoitus muodostuu kertomalla perushinta kriteerin väestömäärällä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</si>
  <si>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</si>
  <si>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</si>
  <si>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</si>
  <si>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</si>
  <si>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</si>
  <si>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</si>
  <si>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Sote-erät vuosien 2023-25 valtionosuuksissa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</si>
  <si>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</si>
  <si>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</si>
  <si>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</si>
  <si>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</si>
  <si>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</si>
  <si>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</si>
  <si>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</si>
  <si>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</si>
  <si>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</si>
  <si>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</si>
  <si>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</si>
  <si>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</si>
  <si>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</si>
  <si>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</si>
  <si>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</si>
  <si>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TE-vos €/asukas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</si>
  <si>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</si>
  <si>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</si>
  <si>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5501 Peruspalvelujen valtionosuus ilman tasausta 2024</t>
  </si>
  <si>
    <t>Peruspalvelujen valtionosuus ilman TE-rahoitusta ja tasausta 2025</t>
  </si>
  <si>
    <t>5502   Verotuloihin perustuva valtionosuuden tasaus 2024</t>
  </si>
  <si>
    <t>5502   Verotuloihin perustuva valtionosuuden tasaus 2025</t>
  </si>
  <si>
    <t>5890 Verotulo-menetysten korvaus 2024</t>
  </si>
  <si>
    <t>5890 Verotulo-menetysten korvaus 2025</t>
  </si>
  <si>
    <t>TE-uudistuksen vos-rahoitus yhteensä 2025</t>
  </si>
  <si>
    <t>Muutos</t>
  </si>
  <si>
    <t>TE-uudistuksen vos-rahoitus yhteensä 2024</t>
  </si>
  <si>
    <t>VM:n valtionosuudet ja verotulo-menetysten korvaus yhteensä 2024</t>
  </si>
  <si>
    <t>Muutos, €</t>
  </si>
  <si>
    <t>VM:n valtionosuuden osatekijöiden muutos 2024-25, € ja %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</si>
  <si>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</si>
  <si>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</si>
  <si>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</si>
  <si>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Muutos 2024-25, €/asukas ja %</t>
  </si>
  <si>
    <t>Huom! Asukaskohtaiset luvut laskettu 2024 osalta 31.12.2022 asukasluvulla ja vuoden 2025 osalta 31.12.2023 asukasluvulla.</t>
  </si>
  <si>
    <t>Muutosprosentti poikkeaa siksi hieman absoluuttisilla euroilla laskettuun muutokseen verrattuna.</t>
  </si>
  <si>
    <t>Vierittämällä sivua oikealle laskelma löytyy myös €/asukas -muodossa</t>
  </si>
  <si>
    <t>Muutos rahoitusvastuussa vuoden 2023 tasossa = vos-rahoitus 2025</t>
  </si>
  <si>
    <t>Tiivistelmä VM:n kesäkuun 2024 lopussa julkaisemasta ennakollisesta laskelmasta vuodelle 2025 + OKM:n valtionosuus vuoden 2024 tiedoilla</t>
  </si>
  <si>
    <t>Ennakolliset valtionosuuksien laskentatiedot vuodelle 2025 / VM kesäkuu 2024</t>
  </si>
  <si>
    <t>Mäntyharju*</t>
  </si>
  <si>
    <t>Pertunmaa*</t>
  </si>
  <si>
    <t>Peruspalvelujen valtionosuus ilman TE-rahoitusta ja verotuloihin perustuvaa tasausta</t>
  </si>
  <si>
    <t>Mäntyharju ja Pertunmaa tässä eriteltynä</t>
  </si>
  <si>
    <t>VM:n kesäkuun 2024 laskelman mukaan</t>
  </si>
  <si>
    <t>Opetus- ja kulttuuritoimen vos OPH:n 22.4.2024 mukaan</t>
  </si>
  <si>
    <t>Kuntien peruspalvelujen valtionosuutta ja hyvinvointialueiden rahoitusta koskevia päätöksiä vuodelle 2024 muutetaan 1.8. alkaen – päivitetyt rahoituslaskelmat on julkaistu - Valtiovarainministeriö (vm.fi)</t>
  </si>
  <si>
    <t>Jälkikäteistarkistuksesta johtuva valtionosuuden  lisäsiirtotarve vuodelta 2023, 501 milj. € (1/3) 2025</t>
  </si>
  <si>
    <t>Vuonna 2025 jälkitarkistuksesta johtuva pysyvä lisäsiirtotarve pysyy ennallaan (-501 milj. €). Tämä erä kuitenkin poistetaan vos-laskelman lisäyksistä ja vähennyksistä ja siirretään osaksi kunnan asukaskohtaista omarahoitusosuutta eli kasvattaa sitä 90 €/as.</t>
  </si>
  <si>
    <t>Perushinta, €</t>
  </si>
  <si>
    <t>Kotoutumislain mukaiset tehtävät (täysin laskennallinen rahoitus vieraskielisyyskriteerillä)</t>
  </si>
  <si>
    <t>VM:n valtionosuudet ja verotulo-menetysten korvaus yhteensä 2025 ILMAN TE-rahoitusta</t>
  </si>
  <si>
    <t>VM:n valtionosuudet ja verotulo-menetysten korvaus yhteensä SIS. TE-RAHOITUKSEN 2025</t>
  </si>
  <si>
    <t>Huom! Ei sisällä OKM:n vos-rahoitusta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</si>
  <si>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</si>
  <si>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</si>
  <si>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</si>
  <si>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</si>
  <si>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</si>
  <si>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</si>
  <si>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</si>
  <si>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</si>
  <si>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</si>
  <si>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</si>
  <si>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</si>
  <si>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</si>
  <si>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</si>
  <si>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</si>
  <si>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</si>
  <si>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</si>
  <si>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</si>
  <si>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</si>
  <si>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</si>
  <si>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</si>
  <si>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</si>
  <si>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</si>
  <si>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</si>
  <si>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</si>
  <si>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</si>
  <si>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</si>
  <si>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</si>
  <si>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</si>
  <si>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</si>
  <si>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</si>
  <si>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</si>
  <si>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</si>
  <si>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</si>
  <si>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</si>
  <si>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</si>
  <si>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</si>
  <si>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</si>
  <si>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</si>
  <si>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</si>
  <si>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</si>
  <si>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</si>
  <si>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</si>
  <si>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</si>
  <si>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</si>
  <si>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</si>
  <si>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</si>
  <si>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</si>
  <si>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</si>
  <si>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</si>
  <si>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</si>
  <si>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</si>
  <si>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</si>
  <si>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</si>
  <si>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</si>
  <si>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</si>
  <si>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</si>
  <si>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</si>
  <si>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</si>
  <si>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</si>
  <si>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</si>
  <si>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</si>
  <si>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</si>
  <si>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</si>
  <si>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</si>
  <si>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</si>
  <si>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</si>
  <si>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</si>
  <si>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</si>
  <si>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</si>
  <si>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</si>
  <si>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</si>
  <si>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</si>
  <si>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</si>
  <si>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</si>
  <si>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</si>
  <si>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</si>
  <si>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</si>
  <si>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 xml:space="preserve">Kuntien valtionosuusmaksatuksen yhteydessä maksettavat esi- ja perusopetuksen kotikuntakorvaukset </t>
  </si>
  <si>
    <t xml:space="preserve">erotetaan valtionosuustilityksistä. Kotikuntakorvaustulot kirjataan myyntituottoihin ja </t>
  </si>
  <si>
    <t>kotikuntakorvausmenot asiakaspalvelujen ostoihin.</t>
  </si>
  <si>
    <t>Kuntanro</t>
  </si>
  <si>
    <t>Tulot</t>
  </si>
  <si>
    <t>Menot</t>
  </si>
  <si>
    <t>Netto</t>
  </si>
  <si>
    <t>Opetuksen järjestäjä nro</t>
  </si>
  <si>
    <t>Muut opetuksen järjestäjät yhteensä</t>
  </si>
  <si>
    <t>Kotikuntakorvaustulot ja -menot vuonna 2025</t>
  </si>
  <si>
    <t>Lähde: VM 27.6.2024 / ennakolliset valtionosuuslaskelmat vuodelle 2025</t>
  </si>
  <si>
    <t>Vuoden 2025 perushinta tarkentuu syksyn 2024 kuluessa.</t>
  </si>
  <si>
    <t>Kotikuntakorvauksen perushinta vuodelle 2024 on 7.880,65 €/oppilas, laskelma sen mukaisena.</t>
  </si>
  <si>
    <t>Kunnat yhteensä</t>
  </si>
  <si>
    <t>Muut opetuksen järjestäjät</t>
  </si>
  <si>
    <t>Päivämäärä (milloin aineisto on tuotettu tai tarkistettu): 3.9.2024</t>
  </si>
  <si>
    <t>OKM:n valtionosuusrahoitus 2024 OKM:n 2.9.2024 päätöksen mukaan</t>
  </si>
  <si>
    <t>Aineiston tiedot: VM:n vuoden 2025 ennakollinen valtionosuuslaskelma 27.6.2024 ja OKM:n valtionosuudet 2.9.2024 päätöksen mukaan</t>
  </si>
  <si>
    <t>Kuntaliiton julkaisu 6.8.2024, tuorein päivitys 3.9.2024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</si>
</sst>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198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b/>
      <sz val="14"/>
      <color theme="7"/>
      <name val="Work Sans"/>
      <scheme val="minor"/>
    </font>
    <font>
      <sz val="14"/>
      <color theme="7"/>
      <name val="Work Sans"/>
      <scheme val="minor"/>
    </font>
    <font>
      <sz val="24"/>
      <color theme="6"/>
      <name val="Work Sans ExtraBold"/>
      <scheme val="major"/>
    </font>
    <font>
      <sz val="28"/>
      <color theme="7"/>
      <name val="Work Sans"/>
      <scheme val="minor"/>
    </font>
    <font>
      <sz val="24"/>
      <color theme="6"/>
      <name val="Work Sans"/>
      <scheme val="minor"/>
    </font>
    <font>
      <u/>
      <sz val="12"/>
      <color theme="10"/>
      <name val="Work Sans"/>
      <family val="2"/>
      <scheme val="minor"/>
    </font>
    <font>
      <b/>
      <sz val="12"/>
      <color rgb="FFFFFFFF"/>
      <name val="Arial Narrow"/>
      <family val="2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sz val="14"/>
      <name val="Work Sans ExtraBold"/>
      <scheme val="major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b/>
      <u/>
      <sz val="10"/>
      <color theme="10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13"/>
      <name val="Work Sans ExtraBold"/>
      <scheme val="major"/>
    </font>
    <font>
      <sz val="36"/>
      <color theme="6"/>
      <name val="Work Sans ExtraBold"/>
      <scheme val="major"/>
    </font>
    <font>
      <b/>
      <sz val="12"/>
      <color theme="0"/>
      <name val="Arial Narrow"/>
      <family val="2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sz val="20"/>
      <name val="Work Sans"/>
      <family val="2"/>
      <scheme val="minor"/>
    </font>
    <font>
      <sz val="12"/>
      <color rgb="FFFF0000"/>
      <name val="Arial Narrow"/>
      <family val="2"/>
    </font>
    <font>
      <sz val="10"/>
      <color rgb="FF000000"/>
      <name val="Work Sans"/>
      <scheme val="minor"/>
    </font>
    <font>
      <b/>
      <sz val="10"/>
      <color rgb="FF000000"/>
      <name val="Work Sans"/>
      <scheme val="minor"/>
    </font>
    <font>
      <b/>
      <sz val="10"/>
      <color rgb="FF365ABD"/>
      <name val="Work Sans"/>
      <scheme val="minor"/>
    </font>
    <font>
      <b/>
      <i/>
      <sz val="10"/>
      <color rgb="FF000000"/>
      <name val="Work Sans"/>
      <scheme val="minor"/>
    </font>
    <font>
      <i/>
      <sz val="10"/>
      <color rgb="FF000000"/>
      <name val="Work Sans"/>
      <scheme val="minor"/>
    </font>
    <font>
      <b/>
      <i/>
      <sz val="10"/>
      <name val="Work Sans"/>
      <scheme val="minor"/>
    </font>
    <font>
      <sz val="22"/>
      <color rgb="FF365ABD"/>
      <name val="Work Sans"/>
      <scheme val="minor"/>
    </font>
    <font>
      <sz val="22"/>
      <color rgb="FF000000"/>
      <name val="Work Sans"/>
      <scheme val="minor"/>
    </font>
    <font>
      <sz val="22"/>
      <name val="Work Sans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</fonts>
  <fills count="4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5DDF2"/>
        <bgColor rgb="FF000000"/>
      </patternFill>
    </fill>
    <fill>
      <patternFill patternType="solid">
        <fgColor rgb="FFC6D0EC"/>
        <bgColor rgb="FF000000"/>
      </patternFill>
    </fill>
    <fill>
      <patternFill patternType="solid">
        <fgColor theme="5"/>
        <bgColor rgb="FF365ABD"/>
      </patternFill>
    </fill>
    <fill>
      <patternFill patternType="solid">
        <fgColor theme="7"/>
        <bgColor rgb="FF000000"/>
      </patternFill>
    </fill>
    <fill>
      <patternFill patternType="solid">
        <fgColor theme="7"/>
        <bgColor rgb="FF365AB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rgb="FF365ABD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1">
    <xf numFmtId="0" fontId="0" fillId="0" borderId="0"/>
    <xf numFmtId="0" fontId="14" fillId="0" borderId="0" applyNumberFormat="0" applyFill="0" applyBorder="0" applyAlignment="0" applyProtection="0"/>
    <xf numFmtId="0" fontId="10" fillId="0" borderId="0" applyNumberFormat="0" applyFill="0" applyAlignment="0" applyProtection="0"/>
    <xf numFmtId="0" fontId="15" fillId="0" borderId="0" applyNumberFormat="0" applyFill="0" applyAlignment="0" applyProtection="0"/>
    <xf numFmtId="0" fontId="16" fillId="0" borderId="0" applyNumberFormat="0" applyFill="0" applyAlignment="0" applyProtection="0"/>
    <xf numFmtId="0" fontId="16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1" applyNumberFormat="0" applyAlignment="0" applyProtection="0"/>
    <xf numFmtId="0" fontId="12" fillId="2" borderId="2" applyNumberFormat="0" applyAlignment="0" applyProtection="0"/>
    <xf numFmtId="0" fontId="7" fillId="6" borderId="1" applyNumberFormat="0" applyAlignment="0" applyProtection="0"/>
    <xf numFmtId="0" fontId="6" fillId="0" borderId="3" applyNumberFormat="0" applyFill="0" applyAlignment="0" applyProtection="0"/>
    <xf numFmtId="0" fontId="4" fillId="7" borderId="4" applyNumberFormat="0" applyBorder="0" applyAlignment="0" applyProtection="0"/>
    <xf numFmtId="0" fontId="9" fillId="3" borderId="5" applyNumberFormat="0" applyAlignment="0" applyProtection="0"/>
    <xf numFmtId="0" fontId="5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3" fillId="9" borderId="0" applyNumberFormat="0" applyBorder="0" applyAlignment="0" applyProtection="0"/>
    <xf numFmtId="0" fontId="21" fillId="10" borderId="0" applyNumberFormat="0" applyBorder="0" applyAlignment="0" applyProtection="0"/>
    <xf numFmtId="0" fontId="13" fillId="11" borderId="0" applyNumberFormat="0" applyBorder="0" applyAlignment="0" applyProtection="0"/>
    <xf numFmtId="0" fontId="17" fillId="0" borderId="13"/>
    <xf numFmtId="0" fontId="20" fillId="0" borderId="11"/>
    <xf numFmtId="2" fontId="17" fillId="0" borderId="7"/>
    <xf numFmtId="0" fontId="17" fillId="0" borderId="9"/>
    <xf numFmtId="0" fontId="9" fillId="0" borderId="8"/>
    <xf numFmtId="0" fontId="9" fillId="0" borderId="15"/>
    <xf numFmtId="0" fontId="19" fillId="0" borderId="12"/>
    <xf numFmtId="165" fontId="9" fillId="0" borderId="0" applyFill="0" applyBorder="0" applyAlignment="0" applyProtection="0"/>
    <xf numFmtId="164" fontId="9" fillId="0" borderId="0" applyFill="0" applyBorder="0" applyAlignment="0" applyProtection="0"/>
    <xf numFmtId="44" fontId="9" fillId="0" borderId="0" applyFill="0" applyBorder="0" applyAlignment="0" applyProtection="0"/>
    <xf numFmtId="42" fontId="9" fillId="0" borderId="0" applyFill="0" applyBorder="0" applyAlignment="0" applyProtection="0"/>
    <xf numFmtId="9" fontId="9" fillId="0" borderId="0" applyFill="0" applyBorder="0" applyAlignment="0" applyProtection="0"/>
    <xf numFmtId="0" fontId="13" fillId="12" borderId="0" applyNumberFormat="0" applyBorder="0" applyAlignment="0" applyProtection="0"/>
    <xf numFmtId="0" fontId="22" fillId="0" borderId="10"/>
    <xf numFmtId="0" fontId="22" fillId="0" borderId="14"/>
    <xf numFmtId="0" fontId="39" fillId="0" borderId="0" applyNumberFormat="0" applyFill="0" applyBorder="0" applyAlignment="0" applyProtection="0"/>
    <xf numFmtId="0" fontId="52" fillId="0" borderId="0"/>
    <xf numFmtId="44" fontId="9" fillId="0" borderId="0" applyFill="0" applyBorder="0" applyAlignment="0" applyProtection="0"/>
    <xf numFmtId="42" fontId="9" fillId="0" borderId="0" applyFill="0" applyBorder="0" applyAlignment="0" applyProtection="0"/>
    <xf numFmtId="0" fontId="116" fillId="0" borderId="0"/>
    <xf numFmtId="0" fontId="3" fillId="0" borderId="0"/>
    <xf numFmtId="165" fontId="3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0" fillId="0" borderId="0"/>
    <xf numFmtId="165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121" fillId="0" borderId="0"/>
    <xf numFmtId="0" fontId="2" fillId="0" borderId="0"/>
    <xf numFmtId="0" fontId="153" fillId="0" borderId="0"/>
    <xf numFmtId="0" fontId="154" fillId="0" borderId="31" applyNumberFormat="0" applyFill="0" applyAlignment="0" applyProtection="0"/>
    <xf numFmtId="43" fontId="3" fillId="0" borderId="0" applyFont="0" applyFill="0" applyBorder="0" applyAlignment="0" applyProtection="0"/>
    <xf numFmtId="0" fontId="155" fillId="0" borderId="32" applyNumberFormat="0" applyFill="0" applyAlignment="0" applyProtection="0"/>
    <xf numFmtId="44" fontId="9" fillId="0" borderId="0" applyFill="0" applyBorder="0" applyAlignment="0" applyProtection="0"/>
    <xf numFmtId="42" fontId="9" fillId="0" borderId="0" applyFill="0" applyBorder="0" applyAlignment="0" applyProtection="0"/>
    <xf numFmtId="44" fontId="9" fillId="0" borderId="0" applyFill="0" applyBorder="0" applyAlignment="0" applyProtection="0"/>
    <xf numFmtId="42" fontId="9" fillId="0" borderId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</cellStyleXfs>
  <cellXfs count="634">
    <xf numFmtId="0" fontId="0" fillId="0" borderId="0" xfId="0"/>
    <xf numFmtId="0" fontId="9" fillId="0" borderId="0" xfId="0" applyFont="1"/>
    <xf numFmtId="0" fontId="17" fillId="0" borderId="13" xfId="20"/>
    <xf numFmtId="0" fontId="15" fillId="0" borderId="0" xfId="3" applyAlignment="1">
      <alignment vertical="top"/>
    </xf>
    <xf numFmtId="0" fontId="15" fillId="0" borderId="0" xfId="3"/>
    <xf numFmtId="0" fontId="18" fillId="0" borderId="13" xfId="20" applyFont="1"/>
    <xf numFmtId="0" fontId="24" fillId="0" borderId="0" xfId="0" applyFont="1"/>
    <xf numFmtId="3" fontId="25" fillId="0" borderId="0" xfId="0" applyNumberFormat="1" applyFont="1" applyAlignment="1">
      <alignment horizontal="right"/>
    </xf>
    <xf numFmtId="0" fontId="26" fillId="0" borderId="0" xfId="0" applyFont="1"/>
    <xf numFmtId="0" fontId="29" fillId="0" borderId="0" xfId="0" applyFont="1"/>
    <xf numFmtId="3" fontId="31" fillId="0" borderId="0" xfId="0" applyNumberFormat="1" applyFont="1"/>
    <xf numFmtId="1" fontId="32" fillId="0" borderId="0" xfId="0" applyNumberFormat="1" applyFont="1"/>
    <xf numFmtId="0" fontId="25" fillId="0" borderId="0" xfId="0" applyFont="1"/>
    <xf numFmtId="0" fontId="34" fillId="0" borderId="0" xfId="0" applyFont="1"/>
    <xf numFmtId="0" fontId="25" fillId="0" borderId="0" xfId="0" applyFont="1" applyAlignment="1">
      <alignment horizontal="right"/>
    </xf>
    <xf numFmtId="0" fontId="35" fillId="0" borderId="0" xfId="0" applyFont="1"/>
    <xf numFmtId="0" fontId="25" fillId="0" borderId="16" xfId="0" applyFont="1" applyBorder="1"/>
    <xf numFmtId="3" fontId="23" fillId="0" borderId="0" xfId="0" applyNumberFormat="1" applyFont="1" applyAlignment="1">
      <alignment horizontal="right"/>
    </xf>
    <xf numFmtId="0" fontId="27" fillId="0" borderId="0" xfId="0" applyFont="1"/>
    <xf numFmtId="166" fontId="27" fillId="0" borderId="0" xfId="0" applyNumberFormat="1" applyFont="1"/>
    <xf numFmtId="3" fontId="30" fillId="0" borderId="0" xfId="0" applyNumberFormat="1" applyFont="1"/>
    <xf numFmtId="3" fontId="29" fillId="0" borderId="0" xfId="0" applyNumberFormat="1" applyFont="1" applyAlignment="1">
      <alignment horizontal="right"/>
    </xf>
    <xf numFmtId="166" fontId="29" fillId="0" borderId="0" xfId="0" applyNumberFormat="1" applyFont="1"/>
    <xf numFmtId="1" fontId="29" fillId="0" borderId="0" xfId="0" applyNumberFormat="1" applyFont="1"/>
    <xf numFmtId="3" fontId="27" fillId="0" borderId="0" xfId="0" applyNumberFormat="1" applyFont="1"/>
    <xf numFmtId="167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right"/>
    </xf>
    <xf numFmtId="166" fontId="26" fillId="0" borderId="0" xfId="0" applyNumberFormat="1" applyFont="1"/>
    <xf numFmtId="1" fontId="30" fillId="0" borderId="0" xfId="0" applyNumberFormat="1" applyFont="1"/>
    <xf numFmtId="1" fontId="36" fillId="0" borderId="0" xfId="0" applyNumberFormat="1" applyFont="1"/>
    <xf numFmtId="1" fontId="37" fillId="0" borderId="0" xfId="0" applyNumberFormat="1" applyFont="1"/>
    <xf numFmtId="0" fontId="41" fillId="0" borderId="0" xfId="0" applyFont="1"/>
    <xf numFmtId="3" fontId="29" fillId="0" borderId="0" xfId="0" applyNumberFormat="1" applyFont="1"/>
    <xf numFmtId="168" fontId="12" fillId="0" borderId="0" xfId="0" applyNumberFormat="1" applyFont="1"/>
    <xf numFmtId="0" fontId="42" fillId="0" borderId="0" xfId="1" applyFont="1" applyFill="1" applyBorder="1" applyAlignment="1">
      <alignment horizontal="left"/>
    </xf>
    <xf numFmtId="0" fontId="43" fillId="0" borderId="0" xfId="1" applyFont="1" applyFill="1" applyBorder="1" applyAlignment="1">
      <alignment horizontal="left"/>
    </xf>
    <xf numFmtId="166" fontId="29" fillId="0" borderId="0" xfId="0" applyNumberFormat="1" applyFont="1" applyAlignment="1">
      <alignment horizontal="right"/>
    </xf>
    <xf numFmtId="0" fontId="42" fillId="0" borderId="0" xfId="0" applyFont="1"/>
    <xf numFmtId="3" fontId="27" fillId="0" borderId="0" xfId="0" applyNumberFormat="1" applyFont="1" applyAlignment="1">
      <alignment horizontal="right"/>
    </xf>
    <xf numFmtId="168" fontId="29" fillId="0" borderId="0" xfId="0" applyNumberFormat="1" applyFont="1"/>
    <xf numFmtId="0" fontId="27" fillId="0" borderId="0" xfId="0" applyFont="1" applyAlignment="1">
      <alignment horizontal="right"/>
    </xf>
    <xf numFmtId="0" fontId="27" fillId="0" borderId="16" xfId="0" applyFont="1" applyBorder="1" applyAlignment="1">
      <alignment horizontal="right"/>
    </xf>
    <xf numFmtId="0" fontId="33" fillId="0" borderId="0" xfId="0" applyFont="1"/>
    <xf numFmtId="10" fontId="45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right"/>
    </xf>
    <xf numFmtId="3" fontId="46" fillId="0" borderId="0" xfId="0" applyNumberFormat="1" applyFont="1" applyAlignment="1">
      <alignment horizontal="right"/>
    </xf>
    <xf numFmtId="166" fontId="47" fillId="0" borderId="0" xfId="0" applyNumberFormat="1" applyFont="1"/>
    <xf numFmtId="0" fontId="48" fillId="0" borderId="0" xfId="0" applyFont="1" applyAlignment="1">
      <alignment horizontal="center"/>
    </xf>
    <xf numFmtId="0" fontId="49" fillId="0" borderId="0" xfId="0" applyFont="1"/>
    <xf numFmtId="0" fontId="46" fillId="0" borderId="0" xfId="0" applyFont="1"/>
    <xf numFmtId="0" fontId="33" fillId="0" borderId="0" xfId="1" applyFont="1" applyFill="1" applyBorder="1" applyAlignment="1">
      <alignment horizontal="left"/>
    </xf>
    <xf numFmtId="0" fontId="50" fillId="0" borderId="0" xfId="0" applyFont="1"/>
    <xf numFmtId="3" fontId="33" fillId="0" borderId="0" xfId="0" applyNumberFormat="1" applyFont="1" applyAlignment="1">
      <alignment horizontal="right"/>
    </xf>
    <xf numFmtId="0" fontId="51" fillId="0" borderId="0" xfId="35" applyFont="1" applyFill="1"/>
    <xf numFmtId="0" fontId="12" fillId="0" borderId="17" xfId="0" applyFont="1" applyBorder="1" applyAlignment="1">
      <alignment vertical="top"/>
    </xf>
    <xf numFmtId="0" fontId="28" fillId="15" borderId="0" xfId="0" applyFont="1" applyFill="1" applyAlignment="1">
      <alignment horizontal="center" vertical="center" wrapText="1"/>
    </xf>
    <xf numFmtId="3" fontId="28" fillId="15" borderId="0" xfId="0" applyNumberFormat="1" applyFont="1" applyFill="1" applyAlignment="1">
      <alignment horizontal="center" vertical="center" wrapText="1"/>
    </xf>
    <xf numFmtId="3" fontId="38" fillId="16" borderId="0" xfId="0" applyNumberFormat="1" applyFont="1" applyFill="1" applyAlignment="1">
      <alignment horizontal="center" vertical="center" wrapText="1"/>
    </xf>
    <xf numFmtId="0" fontId="38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14" fontId="33" fillId="0" borderId="0" xfId="1" applyNumberFormat="1" applyFont="1" applyFill="1" applyBorder="1" applyAlignment="1">
      <alignment horizontal="left"/>
    </xf>
    <xf numFmtId="0" fontId="53" fillId="0" borderId="0" xfId="0" applyFont="1"/>
    <xf numFmtId="3" fontId="54" fillId="0" borderId="0" xfId="0" applyNumberFormat="1" applyFont="1" applyAlignment="1">
      <alignment horizontal="right"/>
    </xf>
    <xf numFmtId="3" fontId="55" fillId="0" borderId="0" xfId="0" applyNumberFormat="1" applyFont="1" applyAlignment="1">
      <alignment horizontal="right"/>
    </xf>
    <xf numFmtId="3" fontId="55" fillId="0" borderId="0" xfId="0" applyNumberFormat="1" applyFont="1"/>
    <xf numFmtId="169" fontId="54" fillId="0" borderId="0" xfId="0" applyNumberFormat="1" applyFont="1"/>
    <xf numFmtId="168" fontId="56" fillId="0" borderId="0" xfId="0" applyNumberFormat="1" applyFont="1"/>
    <xf numFmtId="0" fontId="57" fillId="0" borderId="0" xfId="0" applyFont="1" applyAlignment="1">
      <alignment horizontal="left"/>
    </xf>
    <xf numFmtId="0" fontId="58" fillId="0" borderId="0" xfId="0" applyFont="1"/>
    <xf numFmtId="0" fontId="54" fillId="0" borderId="0" xfId="0" applyFont="1" applyAlignment="1">
      <alignment horizontal="right"/>
    </xf>
    <xf numFmtId="0" fontId="54" fillId="0" borderId="0" xfId="0" applyFont="1"/>
    <xf numFmtId="3" fontId="53" fillId="0" borderId="0" xfId="0" applyNumberFormat="1" applyFont="1" applyAlignment="1">
      <alignment horizontal="right"/>
    </xf>
    <xf numFmtId="0" fontId="59" fillId="0" borderId="0" xfId="0" applyFont="1"/>
    <xf numFmtId="3" fontId="61" fillId="0" borderId="0" xfId="0" applyNumberFormat="1" applyFont="1" applyAlignment="1">
      <alignment horizontal="right"/>
    </xf>
    <xf numFmtId="3" fontId="61" fillId="0" borderId="0" xfId="0" applyNumberFormat="1" applyFont="1"/>
    <xf numFmtId="168" fontId="62" fillId="0" borderId="0" xfId="0" applyNumberFormat="1" applyFont="1"/>
    <xf numFmtId="0" fontId="61" fillId="0" borderId="0" xfId="0" applyFont="1" applyAlignment="1">
      <alignment horizontal="right"/>
    </xf>
    <xf numFmtId="166" fontId="60" fillId="0" borderId="0" xfId="0" applyNumberFormat="1" applyFont="1" applyAlignment="1">
      <alignment horizontal="right"/>
    </xf>
    <xf numFmtId="0" fontId="63" fillId="0" borderId="0" xfId="0" applyFont="1"/>
    <xf numFmtId="169" fontId="60" fillId="0" borderId="0" xfId="0" applyNumberFormat="1" applyFont="1" applyAlignment="1">
      <alignment horizontal="right"/>
    </xf>
    <xf numFmtId="168" fontId="64" fillId="0" borderId="0" xfId="0" applyNumberFormat="1" applyFont="1" applyAlignment="1">
      <alignment horizontal="right"/>
    </xf>
    <xf numFmtId="170" fontId="57" fillId="0" borderId="0" xfId="0" applyNumberFormat="1" applyFont="1"/>
    <xf numFmtId="170" fontId="58" fillId="0" borderId="0" xfId="0" applyNumberFormat="1" applyFont="1"/>
    <xf numFmtId="3" fontId="59" fillId="0" borderId="0" xfId="0" applyNumberFormat="1" applyFont="1"/>
    <xf numFmtId="10" fontId="65" fillId="0" borderId="0" xfId="0" applyNumberFormat="1" applyFont="1" applyAlignment="1">
      <alignment horizontal="center" vertical="center"/>
    </xf>
    <xf numFmtId="0" fontId="66" fillId="0" borderId="0" xfId="0" applyFont="1"/>
    <xf numFmtId="3" fontId="66" fillId="0" borderId="0" xfId="0" applyNumberFormat="1" applyFont="1" applyAlignment="1">
      <alignment horizontal="right"/>
    </xf>
    <xf numFmtId="166" fontId="67" fillId="0" borderId="0" xfId="0" applyNumberFormat="1" applyFont="1"/>
    <xf numFmtId="166" fontId="61" fillId="0" borderId="0" xfId="0" applyNumberFormat="1" applyFont="1" applyAlignment="1">
      <alignment horizontal="right"/>
    </xf>
    <xf numFmtId="4" fontId="54" fillId="0" borderId="0" xfId="0" applyNumberFormat="1" applyFont="1" applyAlignment="1">
      <alignment horizontal="right"/>
    </xf>
    <xf numFmtId="3" fontId="54" fillId="0" borderId="0" xfId="0" applyNumberFormat="1" applyFont="1"/>
    <xf numFmtId="0" fontId="53" fillId="0" borderId="0" xfId="0" applyFont="1" applyAlignment="1">
      <alignment horizontal="right"/>
    </xf>
    <xf numFmtId="0" fontId="68" fillId="0" borderId="0" xfId="0" applyFont="1" applyAlignment="1">
      <alignment horizontal="center"/>
    </xf>
    <xf numFmtId="168" fontId="69" fillId="0" borderId="0" xfId="0" applyNumberFormat="1" applyFont="1"/>
    <xf numFmtId="0" fontId="57" fillId="23" borderId="0" xfId="0" applyFont="1" applyFill="1"/>
    <xf numFmtId="170" fontId="57" fillId="23" borderId="0" xfId="0" applyNumberFormat="1" applyFont="1" applyFill="1"/>
    <xf numFmtId="170" fontId="60" fillId="24" borderId="0" xfId="0" applyNumberFormat="1" applyFont="1" applyFill="1"/>
    <xf numFmtId="0" fontId="29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3" fontId="29" fillId="0" borderId="0" xfId="0" applyNumberFormat="1" applyFont="1" applyAlignment="1">
      <alignment horizontal="left" vertical="center" wrapText="1"/>
    </xf>
    <xf numFmtId="4" fontId="29" fillId="0" borderId="0" xfId="0" applyNumberFormat="1" applyFont="1" applyAlignment="1">
      <alignment horizontal="left" vertical="center" wrapText="1"/>
    </xf>
    <xf numFmtId="168" fontId="70" fillId="0" borderId="0" xfId="0" applyNumberFormat="1" applyFont="1" applyAlignment="1">
      <alignment horizontal="left" vertical="center" wrapText="1"/>
    </xf>
    <xf numFmtId="4" fontId="29" fillId="22" borderId="0" xfId="0" applyNumberFormat="1" applyFont="1" applyFill="1" applyAlignment="1">
      <alignment horizontal="left" vertical="center" wrapText="1"/>
    </xf>
    <xf numFmtId="166" fontId="29" fillId="18" borderId="0" xfId="0" applyNumberFormat="1" applyFont="1" applyFill="1" applyAlignment="1">
      <alignment horizontal="left" vertical="center" wrapText="1"/>
    </xf>
    <xf numFmtId="166" fontId="27" fillId="18" borderId="0" xfId="0" applyNumberFormat="1" applyFont="1" applyFill="1" applyAlignment="1">
      <alignment horizontal="left" vertical="center" wrapText="1"/>
    </xf>
    <xf numFmtId="0" fontId="27" fillId="0" borderId="18" xfId="0" applyFont="1" applyBorder="1"/>
    <xf numFmtId="166" fontId="27" fillId="0" borderId="18" xfId="0" applyNumberFormat="1" applyFont="1" applyBorder="1"/>
    <xf numFmtId="168" fontId="71" fillId="0" borderId="18" xfId="0" applyNumberFormat="1" applyFont="1" applyBorder="1"/>
    <xf numFmtId="3" fontId="36" fillId="22" borderId="18" xfId="0" applyNumberFormat="1" applyFont="1" applyFill="1" applyBorder="1"/>
    <xf numFmtId="166" fontId="27" fillId="18" borderId="18" xfId="0" applyNumberFormat="1" applyFont="1" applyFill="1" applyBorder="1"/>
    <xf numFmtId="0" fontId="32" fillId="0" borderId="18" xfId="0" applyFont="1" applyBorder="1"/>
    <xf numFmtId="0" fontId="36" fillId="0" borderId="18" xfId="0" applyFont="1" applyBorder="1"/>
    <xf numFmtId="171" fontId="29" fillId="0" borderId="0" xfId="0" applyNumberFormat="1" applyFont="1"/>
    <xf numFmtId="168" fontId="70" fillId="0" borderId="0" xfId="0" applyNumberFormat="1" applyFont="1"/>
    <xf numFmtId="3" fontId="30" fillId="22" borderId="0" xfId="0" applyNumberFormat="1" applyFont="1" applyFill="1"/>
    <xf numFmtId="166" fontId="29" fillId="18" borderId="0" xfId="0" applyNumberFormat="1" applyFont="1" applyFill="1"/>
    <xf numFmtId="166" fontId="29" fillId="18" borderId="0" xfId="0" applyNumberFormat="1" applyFont="1" applyFill="1" applyAlignment="1">
      <alignment horizontal="right"/>
    </xf>
    <xf numFmtId="0" fontId="31" fillId="0" borderId="0" xfId="0" applyFont="1"/>
    <xf numFmtId="0" fontId="30" fillId="0" borderId="0" xfId="0" applyFont="1"/>
    <xf numFmtId="1" fontId="54" fillId="0" borderId="0" xfId="0" applyNumberFormat="1" applyFont="1"/>
    <xf numFmtId="3" fontId="53" fillId="0" borderId="0" xfId="0" applyNumberFormat="1" applyFont="1"/>
    <xf numFmtId="167" fontId="54" fillId="0" borderId="0" xfId="0" applyNumberFormat="1" applyFont="1" applyAlignment="1">
      <alignment horizontal="right"/>
    </xf>
    <xf numFmtId="166" fontId="53" fillId="0" borderId="0" xfId="0" applyNumberFormat="1" applyFont="1"/>
    <xf numFmtId="1" fontId="59" fillId="0" borderId="0" xfId="0" applyNumberFormat="1" applyFont="1"/>
    <xf numFmtId="1" fontId="72" fillId="0" borderId="0" xfId="0" applyNumberFormat="1" applyFont="1"/>
    <xf numFmtId="0" fontId="73" fillId="0" borderId="0" xfId="0" applyFont="1"/>
    <xf numFmtId="1" fontId="74" fillId="0" borderId="0" xfId="0" applyNumberFormat="1" applyFont="1"/>
    <xf numFmtId="3" fontId="29" fillId="0" borderId="17" xfId="0" applyNumberFormat="1" applyFont="1" applyBorder="1" applyAlignment="1">
      <alignment horizontal="left" vertical="center" wrapText="1"/>
    </xf>
    <xf numFmtId="0" fontId="75" fillId="0" borderId="0" xfId="1" applyFont="1" applyFill="1" applyBorder="1" applyAlignment="1">
      <alignment horizontal="left"/>
    </xf>
    <xf numFmtId="0" fontId="61" fillId="0" borderId="0" xfId="0" applyFont="1"/>
    <xf numFmtId="4" fontId="76" fillId="0" borderId="0" xfId="0" applyNumberFormat="1" applyFont="1" applyAlignment="1">
      <alignment wrapText="1"/>
    </xf>
    <xf numFmtId="0" fontId="27" fillId="24" borderId="0" xfId="0" applyFont="1" applyFill="1" applyAlignment="1">
      <alignment horizontal="center" vertical="center" wrapText="1"/>
    </xf>
    <xf numFmtId="3" fontId="29" fillId="24" borderId="0" xfId="0" applyNumberFormat="1" applyFont="1" applyFill="1"/>
    <xf numFmtId="168" fontId="29" fillId="24" borderId="0" xfId="0" applyNumberFormat="1" applyFont="1" applyFill="1"/>
    <xf numFmtId="3" fontId="0" fillId="0" borderId="0" xfId="0" applyNumberFormat="1"/>
    <xf numFmtId="166" fontId="77" fillId="0" borderId="0" xfId="0" applyNumberFormat="1" applyFont="1" applyAlignment="1">
      <alignment horizontal="right"/>
    </xf>
    <xf numFmtId="166" fontId="33" fillId="0" borderId="0" xfId="0" applyNumberFormat="1" applyFont="1"/>
    <xf numFmtId="0" fontId="23" fillId="0" borderId="0" xfId="0" applyFont="1" applyAlignment="1">
      <alignment horizontal="right"/>
    </xf>
    <xf numFmtId="0" fontId="28" fillId="20" borderId="0" xfId="0" applyFont="1" applyFill="1" applyAlignment="1">
      <alignment horizontal="center" vertical="center" wrapText="1"/>
    </xf>
    <xf numFmtId="3" fontId="28" fillId="20" borderId="0" xfId="0" applyNumberFormat="1" applyFont="1" applyFill="1" applyAlignment="1">
      <alignment horizontal="center" vertical="center" wrapText="1"/>
    </xf>
    <xf numFmtId="3" fontId="38" fillId="21" borderId="0" xfId="0" applyNumberFormat="1" applyFont="1" applyFill="1" applyAlignment="1">
      <alignment horizontal="center" vertical="center" wrapText="1"/>
    </xf>
    <xf numFmtId="0" fontId="38" fillId="21" borderId="0" xfId="0" applyFont="1" applyFill="1" applyAlignment="1">
      <alignment horizontal="center" vertical="center" wrapText="1"/>
    </xf>
    <xf numFmtId="3" fontId="36" fillId="18" borderId="18" xfId="0" applyNumberFormat="1" applyFont="1" applyFill="1" applyBorder="1"/>
    <xf numFmtId="171" fontId="27" fillId="0" borderId="18" xfId="0" applyNumberFormat="1" applyFont="1" applyBorder="1"/>
    <xf numFmtId="0" fontId="60" fillId="0" borderId="0" xfId="0" applyFont="1"/>
    <xf numFmtId="0" fontId="60" fillId="0" borderId="0" xfId="0" applyFont="1" applyAlignment="1">
      <alignment horizontal="right"/>
    </xf>
    <xf numFmtId="0" fontId="76" fillId="0" borderId="0" xfId="0" applyFont="1"/>
    <xf numFmtId="0" fontId="51" fillId="0" borderId="0" xfId="35" applyFont="1"/>
    <xf numFmtId="4" fontId="33" fillId="0" borderId="0" xfId="0" applyNumberFormat="1" applyFont="1" applyAlignment="1">
      <alignment horizontal="right"/>
    </xf>
    <xf numFmtId="3" fontId="33" fillId="0" borderId="0" xfId="0" applyNumberFormat="1" applyFont="1"/>
    <xf numFmtId="168" fontId="78" fillId="0" borderId="0" xfId="0" applyNumberFormat="1" applyFont="1"/>
    <xf numFmtId="166" fontId="50" fillId="0" borderId="0" xfId="0" applyNumberFormat="1" applyFont="1" applyAlignment="1">
      <alignment horizontal="right"/>
    </xf>
    <xf numFmtId="3" fontId="58" fillId="0" borderId="0" xfId="0" applyNumberFormat="1" applyFont="1"/>
    <xf numFmtId="4" fontId="61" fillId="0" borderId="0" xfId="0" applyNumberFormat="1" applyFont="1" applyAlignment="1">
      <alignment horizontal="right"/>
    </xf>
    <xf numFmtId="166" fontId="48" fillId="0" borderId="0" xfId="0" applyNumberFormat="1" applyFont="1"/>
    <xf numFmtId="0" fontId="26" fillId="0" borderId="16" xfId="0" applyFont="1" applyBorder="1"/>
    <xf numFmtId="0" fontId="41" fillId="0" borderId="0" xfId="0" applyFont="1" applyAlignment="1">
      <alignment horizontal="right"/>
    </xf>
    <xf numFmtId="0" fontId="79" fillId="0" borderId="0" xfId="0" applyFont="1"/>
    <xf numFmtId="0" fontId="80" fillId="0" borderId="0" xfId="0" applyFont="1" applyAlignment="1">
      <alignment horizontal="right"/>
    </xf>
    <xf numFmtId="4" fontId="81" fillId="0" borderId="0" xfId="0" applyNumberFormat="1" applyFont="1" applyAlignment="1">
      <alignment wrapText="1"/>
    </xf>
    <xf numFmtId="170" fontId="82" fillId="0" borderId="0" xfId="0" applyNumberFormat="1" applyFont="1"/>
    <xf numFmtId="0" fontId="83" fillId="0" borderId="0" xfId="0" applyFont="1"/>
    <xf numFmtId="0" fontId="84" fillId="0" borderId="0" xfId="0" applyFont="1"/>
    <xf numFmtId="170" fontId="85" fillId="0" borderId="0" xfId="0" applyNumberFormat="1" applyFont="1"/>
    <xf numFmtId="166" fontId="86" fillId="18" borderId="0" xfId="0" applyNumberFormat="1" applyFont="1" applyFill="1" applyAlignment="1">
      <alignment horizontal="center" wrapText="1"/>
    </xf>
    <xf numFmtId="0" fontId="27" fillId="19" borderId="0" xfId="0" applyFont="1" applyFill="1" applyAlignment="1">
      <alignment horizontal="center" vertical="center" wrapText="1"/>
    </xf>
    <xf numFmtId="0" fontId="90" fillId="0" borderId="0" xfId="1" applyFont="1"/>
    <xf numFmtId="0" fontId="91" fillId="0" borderId="0" xfId="0" applyFont="1"/>
    <xf numFmtId="0" fontId="92" fillId="0" borderId="0" xfId="0" applyFont="1"/>
    <xf numFmtId="0" fontId="93" fillId="0" borderId="0" xfId="0" applyFont="1" applyAlignment="1">
      <alignment horizontal="center" vertical="center" wrapText="1"/>
    </xf>
    <xf numFmtId="166" fontId="94" fillId="0" borderId="0" xfId="0" applyNumberFormat="1" applyFont="1"/>
    <xf numFmtId="168" fontId="94" fillId="0" borderId="0" xfId="0" applyNumberFormat="1" applyFont="1"/>
    <xf numFmtId="0" fontId="96" fillId="0" borderId="0" xfId="0" applyFont="1"/>
    <xf numFmtId="0" fontId="12" fillId="0" borderId="0" xfId="0" applyFont="1"/>
    <xf numFmtId="0" fontId="93" fillId="27" borderId="0" xfId="0" quotePrefix="1" applyFont="1" applyFill="1" applyAlignment="1">
      <alignment horizontal="center"/>
    </xf>
    <xf numFmtId="0" fontId="93" fillId="27" borderId="0" xfId="0" applyFont="1" applyFill="1" applyAlignment="1">
      <alignment horizontal="center" vertical="center" wrapText="1"/>
    </xf>
    <xf numFmtId="166" fontId="94" fillId="27" borderId="0" xfId="0" applyNumberFormat="1" applyFont="1" applyFill="1"/>
    <xf numFmtId="0" fontId="93" fillId="27" borderId="0" xfId="0" applyFont="1" applyFill="1" applyAlignment="1">
      <alignment horizontal="center"/>
    </xf>
    <xf numFmtId="17" fontId="93" fillId="28" borderId="0" xfId="0" quotePrefix="1" applyNumberFormat="1" applyFont="1" applyFill="1" applyAlignment="1">
      <alignment horizontal="center"/>
    </xf>
    <xf numFmtId="0" fontId="93" fillId="28" borderId="0" xfId="0" applyFont="1" applyFill="1" applyAlignment="1">
      <alignment horizontal="center" vertical="center" wrapText="1"/>
    </xf>
    <xf numFmtId="166" fontId="95" fillId="29" borderId="0" xfId="0" applyNumberFormat="1" applyFont="1" applyFill="1"/>
    <xf numFmtId="0" fontId="93" fillId="28" borderId="0" xfId="0" applyFont="1" applyFill="1" applyAlignment="1">
      <alignment horizontal="center"/>
    </xf>
    <xf numFmtId="166" fontId="99" fillId="27" borderId="0" xfId="0" applyNumberFormat="1" applyFont="1" applyFill="1"/>
    <xf numFmtId="166" fontId="99" fillId="28" borderId="0" xfId="0" applyNumberFormat="1" applyFont="1" applyFill="1"/>
    <xf numFmtId="166" fontId="98" fillId="0" borderId="0" xfId="0" applyNumberFormat="1" applyFont="1" applyAlignment="1">
      <alignment vertical="top"/>
    </xf>
    <xf numFmtId="166" fontId="99" fillId="27" borderId="0" xfId="0" applyNumberFormat="1" applyFont="1" applyFill="1" applyAlignment="1">
      <alignment horizontal="right"/>
    </xf>
    <xf numFmtId="166" fontId="99" fillId="28" borderId="0" xfId="0" applyNumberFormat="1" applyFont="1" applyFill="1" applyAlignment="1">
      <alignment horizontal="right"/>
    </xf>
    <xf numFmtId="166" fontId="100" fillId="27" borderId="0" xfId="0" applyNumberFormat="1" applyFont="1" applyFill="1" applyAlignment="1">
      <alignment horizontal="center" wrapText="1"/>
    </xf>
    <xf numFmtId="166" fontId="100" fillId="28" borderId="0" xfId="0" applyNumberFormat="1" applyFont="1" applyFill="1" applyAlignment="1">
      <alignment horizontal="center" wrapText="1"/>
    </xf>
    <xf numFmtId="166" fontId="101" fillId="0" borderId="0" xfId="0" applyNumberFormat="1" applyFont="1" applyAlignment="1">
      <alignment horizontal="center" wrapText="1"/>
    </xf>
    <xf numFmtId="0" fontId="80" fillId="0" borderId="0" xfId="0" applyFont="1"/>
    <xf numFmtId="0" fontId="102" fillId="0" borderId="0" xfId="0" applyFont="1"/>
    <xf numFmtId="0" fontId="102" fillId="0" borderId="0" xfId="1" applyFont="1" applyFill="1"/>
    <xf numFmtId="0" fontId="104" fillId="0" borderId="0" xfId="0" applyFont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0" fontId="105" fillId="0" borderId="21" xfId="0" applyFont="1" applyBorder="1" applyAlignment="1">
      <alignment horizontal="center" wrapText="1"/>
    </xf>
    <xf numFmtId="166" fontId="102" fillId="0" borderId="21" xfId="0" applyNumberFormat="1" applyFont="1" applyBorder="1"/>
    <xf numFmtId="166" fontId="103" fillId="0" borderId="21" xfId="0" applyNumberFormat="1" applyFont="1" applyBorder="1"/>
    <xf numFmtId="166" fontId="29" fillId="0" borderId="21" xfId="0" applyNumberFormat="1" applyFont="1" applyBorder="1"/>
    <xf numFmtId="166" fontId="40" fillId="0" borderId="21" xfId="0" applyNumberFormat="1" applyFont="1" applyBorder="1"/>
    <xf numFmtId="166" fontId="27" fillId="0" borderId="21" xfId="0" applyNumberFormat="1" applyFont="1" applyBorder="1"/>
    <xf numFmtId="0" fontId="102" fillId="0" borderId="21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10" fontId="102" fillId="0" borderId="21" xfId="0" applyNumberFormat="1" applyFont="1" applyBorder="1"/>
    <xf numFmtId="10" fontId="104" fillId="0" borderId="21" xfId="0" applyNumberFormat="1" applyFont="1" applyBorder="1"/>
    <xf numFmtId="0" fontId="97" fillId="0" borderId="0" xfId="0" applyFont="1"/>
    <xf numFmtId="166" fontId="97" fillId="0" borderId="0" xfId="0" applyNumberFormat="1" applyFont="1"/>
    <xf numFmtId="0" fontId="106" fillId="0" borderId="0" xfId="0" applyFont="1"/>
    <xf numFmtId="0" fontId="42" fillId="0" borderId="0" xfId="1" applyFont="1"/>
    <xf numFmtId="166" fontId="96" fillId="0" borderId="0" xfId="0" applyNumberFormat="1" applyFont="1"/>
    <xf numFmtId="0" fontId="107" fillId="0" borderId="0" xfId="0" applyFont="1"/>
    <xf numFmtId="0" fontId="80" fillId="0" borderId="0" xfId="1" applyFont="1"/>
    <xf numFmtId="0" fontId="108" fillId="0" borderId="0" xfId="0" applyFont="1"/>
    <xf numFmtId="4" fontId="108" fillId="0" borderId="0" xfId="0" applyNumberFormat="1" applyFont="1" applyAlignment="1">
      <alignment wrapText="1"/>
    </xf>
    <xf numFmtId="0" fontId="109" fillId="0" borderId="0" xfId="0" applyFont="1"/>
    <xf numFmtId="170" fontId="87" fillId="0" borderId="0" xfId="0" applyNumberFormat="1" applyFont="1"/>
    <xf numFmtId="3" fontId="99" fillId="0" borderId="0" xfId="0" applyNumberFormat="1" applyFont="1" applyAlignment="1">
      <alignment horizontal="right"/>
    </xf>
    <xf numFmtId="0" fontId="111" fillId="0" borderId="0" xfId="0" applyFont="1" applyAlignment="1">
      <alignment horizontal="center" vertical="center" wrapText="1"/>
    </xf>
    <xf numFmtId="166" fontId="50" fillId="0" borderId="17" xfId="0" applyNumberFormat="1" applyFont="1" applyBorder="1" applyAlignment="1">
      <alignment horizontal="right" vertical="top"/>
    </xf>
    <xf numFmtId="0" fontId="112" fillId="0" borderId="0" xfId="0" applyFont="1" applyAlignment="1">
      <alignment wrapText="1"/>
    </xf>
    <xf numFmtId="0" fontId="110" fillId="0" borderId="17" xfId="0" applyFont="1" applyBorder="1" applyAlignment="1">
      <alignment vertical="top"/>
    </xf>
    <xf numFmtId="166" fontId="110" fillId="27" borderId="17" xfId="0" applyNumberFormat="1" applyFont="1" applyFill="1" applyBorder="1" applyAlignment="1">
      <alignment vertical="top"/>
    </xf>
    <xf numFmtId="166" fontId="113" fillId="29" borderId="17" xfId="0" applyNumberFormat="1" applyFont="1" applyFill="1" applyBorder="1" applyAlignment="1">
      <alignment vertical="top"/>
    </xf>
    <xf numFmtId="166" fontId="110" fillId="0" borderId="17" xfId="0" applyNumberFormat="1" applyFont="1" applyBorder="1" applyAlignment="1">
      <alignment vertical="top"/>
    </xf>
    <xf numFmtId="168" fontId="110" fillId="0" borderId="17" xfId="0" applyNumberFormat="1" applyFont="1" applyBorder="1" applyAlignment="1">
      <alignment vertical="top"/>
    </xf>
    <xf numFmtId="3" fontId="110" fillId="0" borderId="17" xfId="0" applyNumberFormat="1" applyFont="1" applyBorder="1" applyAlignment="1">
      <alignment vertical="top"/>
    </xf>
    <xf numFmtId="166" fontId="50" fillId="27" borderId="17" xfId="0" applyNumberFormat="1" applyFont="1" applyFill="1" applyBorder="1" applyAlignment="1">
      <alignment vertical="top"/>
    </xf>
    <xf numFmtId="166" fontId="50" fillId="28" borderId="17" xfId="0" applyNumberFormat="1" applyFont="1" applyFill="1" applyBorder="1" applyAlignment="1">
      <alignment vertical="top"/>
    </xf>
    <xf numFmtId="166" fontId="50" fillId="0" borderId="17" xfId="0" applyNumberFormat="1" applyFont="1" applyBorder="1" applyAlignment="1">
      <alignment vertical="top"/>
    </xf>
    <xf numFmtId="0" fontId="33" fillId="0" borderId="0" xfId="0" applyFont="1" applyAlignment="1">
      <alignment vertical="top"/>
    </xf>
    <xf numFmtId="3" fontId="102" fillId="0" borderId="0" xfId="0" applyNumberFormat="1" applyFont="1"/>
    <xf numFmtId="3" fontId="27" fillId="24" borderId="24" xfId="0" applyNumberFormat="1" applyFont="1" applyFill="1" applyBorder="1" applyAlignment="1">
      <alignment vertical="top"/>
    </xf>
    <xf numFmtId="168" fontId="27" fillId="24" borderId="24" xfId="0" applyNumberFormat="1" applyFont="1" applyFill="1" applyBorder="1" applyAlignment="1">
      <alignment vertical="top"/>
    </xf>
    <xf numFmtId="0" fontId="12" fillId="0" borderId="24" xfId="0" applyFont="1" applyBorder="1" applyAlignment="1">
      <alignment vertical="top"/>
    </xf>
    <xf numFmtId="168" fontId="27" fillId="0" borderId="24" xfId="0" applyNumberFormat="1" applyFont="1" applyBorder="1" applyAlignment="1">
      <alignment vertical="top"/>
    </xf>
    <xf numFmtId="168" fontId="12" fillId="0" borderId="24" xfId="0" applyNumberFormat="1" applyFont="1" applyBorder="1" applyAlignment="1">
      <alignment vertical="top"/>
    </xf>
    <xf numFmtId="166" fontId="27" fillId="0" borderId="24" xfId="0" applyNumberFormat="1" applyFont="1" applyBorder="1" applyAlignment="1">
      <alignment vertical="top"/>
    </xf>
    <xf numFmtId="14" fontId="114" fillId="0" borderId="0" xfId="1" quotePrefix="1" applyNumberFormat="1" applyFont="1" applyFill="1" applyBorder="1" applyAlignment="1">
      <alignment horizontal="left"/>
    </xf>
    <xf numFmtId="3" fontId="30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1" fontId="37" fillId="0" borderId="0" xfId="0" applyNumberFormat="1" applyFont="1" applyAlignment="1">
      <alignment horizontal="right"/>
    </xf>
    <xf numFmtId="3" fontId="31" fillId="0" borderId="0" xfId="0" applyNumberFormat="1" applyFont="1" applyAlignment="1">
      <alignment horizontal="right"/>
    </xf>
    <xf numFmtId="3" fontId="87" fillId="0" borderId="0" xfId="0" applyNumberFormat="1" applyFont="1"/>
    <xf numFmtId="0" fontId="87" fillId="0" borderId="0" xfId="0" applyFont="1"/>
    <xf numFmtId="0" fontId="117" fillId="0" borderId="0" xfId="0" applyFont="1"/>
    <xf numFmtId="0" fontId="41" fillId="0" borderId="0" xfId="39" applyFont="1" applyProtection="1">
      <protection locked="0"/>
    </xf>
    <xf numFmtId="170" fontId="115" fillId="0" borderId="0" xfId="35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97" fillId="0" borderId="0" xfId="0" applyFont="1" applyAlignment="1">
      <alignment horizontal="left"/>
    </xf>
    <xf numFmtId="0" fontId="118" fillId="0" borderId="0" xfId="0" applyFont="1"/>
    <xf numFmtId="0" fontId="99" fillId="0" borderId="0" xfId="0" applyFont="1" applyAlignment="1">
      <alignment vertical="top"/>
    </xf>
    <xf numFmtId="166" fontId="99" fillId="18" borderId="0" xfId="0" applyNumberFormat="1" applyFont="1" applyFill="1"/>
    <xf numFmtId="166" fontId="95" fillId="26" borderId="0" xfId="0" applyNumberFormat="1" applyFont="1" applyFill="1"/>
    <xf numFmtId="166" fontId="113" fillId="26" borderId="17" xfId="0" applyNumberFormat="1" applyFont="1" applyFill="1" applyBorder="1" applyAlignment="1">
      <alignment vertical="top"/>
    </xf>
    <xf numFmtId="17" fontId="93" fillId="18" borderId="0" xfId="0" quotePrefix="1" applyNumberFormat="1" applyFont="1" applyFill="1" applyAlignment="1">
      <alignment horizontal="center"/>
    </xf>
    <xf numFmtId="166" fontId="50" fillId="18" borderId="17" xfId="0" applyNumberFormat="1" applyFont="1" applyFill="1" applyBorder="1" applyAlignment="1">
      <alignment vertical="top"/>
    </xf>
    <xf numFmtId="0" fontId="93" fillId="18" borderId="0" xfId="0" applyFont="1" applyFill="1" applyAlignment="1">
      <alignment horizontal="center" vertical="center" wrapText="1"/>
    </xf>
    <xf numFmtId="166" fontId="100" fillId="18" borderId="0" xfId="0" applyNumberFormat="1" applyFont="1" applyFill="1" applyAlignment="1">
      <alignment horizontal="center" wrapText="1"/>
    </xf>
    <xf numFmtId="3" fontId="40" fillId="0" borderId="0" xfId="49" applyNumberFormat="1" applyFont="1"/>
    <xf numFmtId="3" fontId="40" fillId="0" borderId="21" xfId="49" applyNumberFormat="1" applyFont="1" applyBorder="1"/>
    <xf numFmtId="166" fontId="99" fillId="18" borderId="0" xfId="0" applyNumberFormat="1" applyFont="1" applyFill="1" applyAlignment="1">
      <alignment horizontal="right"/>
    </xf>
    <xf numFmtId="1" fontId="98" fillId="0" borderId="0" xfId="0" applyNumberFormat="1" applyFont="1" applyAlignment="1">
      <alignment vertical="top"/>
    </xf>
    <xf numFmtId="0" fontId="104" fillId="0" borderId="0" xfId="0" applyFont="1"/>
    <xf numFmtId="0" fontId="93" fillId="0" borderId="0" xfId="0" applyFont="1"/>
    <xf numFmtId="3" fontId="122" fillId="0" borderId="0" xfId="0" applyNumberFormat="1" applyFont="1"/>
    <xf numFmtId="0" fontId="123" fillId="0" borderId="0" xfId="0" applyFont="1"/>
    <xf numFmtId="3" fontId="125" fillId="0" borderId="0" xfId="0" applyNumberFormat="1" applyFont="1" applyAlignment="1">
      <alignment horizontal="right"/>
    </xf>
    <xf numFmtId="4" fontId="125" fillId="0" borderId="0" xfId="0" applyNumberFormat="1" applyFont="1" applyAlignment="1">
      <alignment horizontal="right"/>
    </xf>
    <xf numFmtId="3" fontId="125" fillId="0" borderId="0" xfId="0" applyNumberFormat="1" applyFont="1"/>
    <xf numFmtId="168" fontId="126" fillId="0" borderId="0" xfId="0" applyNumberFormat="1" applyFont="1"/>
    <xf numFmtId="4" fontId="123" fillId="0" borderId="0" xfId="0" applyNumberFormat="1" applyFont="1" applyAlignment="1">
      <alignment wrapText="1"/>
    </xf>
    <xf numFmtId="0" fontId="125" fillId="0" borderId="0" xfId="0" applyFont="1" applyAlignment="1">
      <alignment horizontal="right"/>
    </xf>
    <xf numFmtId="166" fontId="125" fillId="0" borderId="0" xfId="0" applyNumberFormat="1" applyFont="1"/>
    <xf numFmtId="166" fontId="124" fillId="0" borderId="0" xfId="0" applyNumberFormat="1" applyFont="1" applyAlignment="1">
      <alignment horizontal="right"/>
    </xf>
    <xf numFmtId="0" fontId="127" fillId="0" borderId="0" xfId="0" applyFont="1"/>
    <xf numFmtId="0" fontId="105" fillId="0" borderId="0" xfId="0" applyFont="1"/>
    <xf numFmtId="0" fontId="128" fillId="0" borderId="0" xfId="0" applyFont="1"/>
    <xf numFmtId="0" fontId="103" fillId="0" borderId="0" xfId="0" applyFont="1"/>
    <xf numFmtId="0" fontId="103" fillId="0" borderId="0" xfId="0" applyFont="1" applyAlignment="1">
      <alignment vertical="top" wrapText="1"/>
    </xf>
    <xf numFmtId="0" fontId="105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3" fontId="105" fillId="0" borderId="0" xfId="0" applyNumberFormat="1" applyFont="1"/>
    <xf numFmtId="3" fontId="103" fillId="0" borderId="0" xfId="0" applyNumberFormat="1" applyFont="1"/>
    <xf numFmtId="168" fontId="103" fillId="0" borderId="0" xfId="0" applyNumberFormat="1" applyFont="1"/>
    <xf numFmtId="0" fontId="3" fillId="0" borderId="0" xfId="0" applyFont="1"/>
    <xf numFmtId="10" fontId="70" fillId="0" borderId="0" xfId="0" applyNumberFormat="1" applyFont="1"/>
    <xf numFmtId="0" fontId="29" fillId="18" borderId="0" xfId="0" applyFont="1" applyFill="1" applyAlignment="1">
      <alignment horizontal="left" vertical="center" wrapText="1"/>
    </xf>
    <xf numFmtId="166" fontId="29" fillId="0" borderId="26" xfId="0" applyNumberFormat="1" applyFont="1" applyBorder="1"/>
    <xf numFmtId="3" fontId="27" fillId="0" borderId="0" xfId="0" applyNumberFormat="1" applyFont="1" applyAlignment="1">
      <alignment horizontal="left" vertical="center" wrapText="1"/>
    </xf>
    <xf numFmtId="0" fontId="39" fillId="0" borderId="0" xfId="35"/>
    <xf numFmtId="0" fontId="130" fillId="0" borderId="0" xfId="0" applyFont="1"/>
    <xf numFmtId="0" fontId="103" fillId="22" borderId="0" xfId="0" applyFont="1" applyFill="1"/>
    <xf numFmtId="0" fontId="103" fillId="22" borderId="0" xfId="0" applyFont="1" applyFill="1" applyAlignment="1">
      <alignment vertical="top" wrapText="1"/>
    </xf>
    <xf numFmtId="0" fontId="103" fillId="18" borderId="0" xfId="0" applyFont="1" applyFill="1"/>
    <xf numFmtId="0" fontId="103" fillId="18" borderId="0" xfId="0" applyFont="1" applyFill="1" applyAlignment="1">
      <alignment vertical="top" wrapText="1"/>
    </xf>
    <xf numFmtId="0" fontId="131" fillId="0" borderId="0" xfId="0" applyFont="1"/>
    <xf numFmtId="0" fontId="132" fillId="0" borderId="0" xfId="0" applyFont="1"/>
    <xf numFmtId="3" fontId="133" fillId="0" borderId="0" xfId="0" applyNumberFormat="1" applyFont="1" applyAlignment="1">
      <alignment horizontal="right"/>
    </xf>
    <xf numFmtId="0" fontId="134" fillId="0" borderId="0" xfId="35" applyFont="1"/>
    <xf numFmtId="0" fontId="133" fillId="0" borderId="0" xfId="0" applyFont="1"/>
    <xf numFmtId="0" fontId="135" fillId="0" borderId="0" xfId="0" applyFont="1"/>
    <xf numFmtId="3" fontId="136" fillId="0" borderId="0" xfId="0" applyNumberFormat="1" applyFont="1" applyAlignment="1">
      <alignment horizontal="right"/>
    </xf>
    <xf numFmtId="10" fontId="137" fillId="0" borderId="0" xfId="0" applyNumberFormat="1" applyFont="1" applyAlignment="1">
      <alignment horizontal="center" vertical="center"/>
    </xf>
    <xf numFmtId="14" fontId="133" fillId="0" borderId="0" xfId="1" applyNumberFormat="1" applyFont="1" applyFill="1" applyBorder="1" applyAlignment="1">
      <alignment horizontal="left"/>
    </xf>
    <xf numFmtId="0" fontId="138" fillId="0" borderId="0" xfId="0" applyFont="1"/>
    <xf numFmtId="0" fontId="105" fillId="18" borderId="0" xfId="0" applyFont="1" applyFill="1" applyAlignment="1">
      <alignment vertical="top" wrapText="1"/>
    </xf>
    <xf numFmtId="0" fontId="105" fillId="22" borderId="0" xfId="0" applyFont="1" applyFill="1" applyAlignment="1">
      <alignment vertical="top" wrapText="1"/>
    </xf>
    <xf numFmtId="0" fontId="105" fillId="22" borderId="0" xfId="0" applyFont="1" applyFill="1"/>
    <xf numFmtId="0" fontId="105" fillId="18" borderId="0" xfId="0" applyFont="1" applyFill="1"/>
    <xf numFmtId="0" fontId="105" fillId="0" borderId="0" xfId="0" applyFont="1" applyAlignment="1">
      <alignment vertical="top"/>
    </xf>
    <xf numFmtId="3" fontId="105" fillId="0" borderId="0" xfId="0" applyNumberFormat="1" applyFont="1" applyAlignment="1">
      <alignment vertical="top"/>
    </xf>
    <xf numFmtId="168" fontId="105" fillId="0" borderId="0" xfId="0" applyNumberFormat="1" applyFont="1" applyAlignment="1">
      <alignment vertical="top"/>
    </xf>
    <xf numFmtId="0" fontId="129" fillId="0" borderId="0" xfId="0" applyFont="1" applyAlignment="1">
      <alignment vertical="top"/>
    </xf>
    <xf numFmtId="0" fontId="27" fillId="0" borderId="18" xfId="0" applyFont="1" applyBorder="1" applyAlignment="1">
      <alignment vertical="top"/>
    </xf>
    <xf numFmtId="166" fontId="27" fillId="0" borderId="25" xfId="0" applyNumberFormat="1" applyFont="1" applyBorder="1" applyAlignment="1">
      <alignment vertical="top"/>
    </xf>
    <xf numFmtId="166" fontId="27" fillId="0" borderId="18" xfId="0" applyNumberFormat="1" applyFont="1" applyBorder="1" applyAlignment="1">
      <alignment vertical="top"/>
    </xf>
    <xf numFmtId="10" fontId="71" fillId="0" borderId="18" xfId="0" applyNumberFormat="1" applyFont="1" applyBorder="1" applyAlignment="1">
      <alignment vertical="top"/>
    </xf>
    <xf numFmtId="3" fontId="36" fillId="22" borderId="18" xfId="0" applyNumberFormat="1" applyFont="1" applyFill="1" applyBorder="1" applyAlignment="1">
      <alignment vertical="top"/>
    </xf>
    <xf numFmtId="166" fontId="27" fillId="18" borderId="18" xfId="0" applyNumberFormat="1" applyFont="1" applyFill="1" applyBorder="1" applyAlignment="1">
      <alignment vertical="top"/>
    </xf>
    <xf numFmtId="3" fontId="27" fillId="0" borderId="18" xfId="0" applyNumberFormat="1" applyFont="1" applyBorder="1" applyAlignment="1">
      <alignment horizontal="right" vertical="top"/>
    </xf>
    <xf numFmtId="3" fontId="36" fillId="0" borderId="18" xfId="0" applyNumberFormat="1" applyFont="1" applyBorder="1" applyAlignment="1">
      <alignment vertical="top"/>
    </xf>
    <xf numFmtId="0" fontId="36" fillId="0" borderId="18" xfId="0" applyFont="1" applyBorder="1" applyAlignment="1">
      <alignment vertical="top"/>
    </xf>
    <xf numFmtId="171" fontId="27" fillId="0" borderId="18" xfId="0" applyNumberFormat="1" applyFont="1" applyBorder="1" applyAlignment="1">
      <alignment vertical="top"/>
    </xf>
    <xf numFmtId="0" fontId="139" fillId="0" borderId="0" xfId="0" applyFont="1"/>
    <xf numFmtId="0" fontId="140" fillId="0" borderId="0" xfId="1" applyFont="1" applyFill="1" applyBorder="1" applyAlignment="1">
      <alignment horizontal="left"/>
    </xf>
    <xf numFmtId="166" fontId="87" fillId="0" borderId="17" xfId="0" applyNumberFormat="1" applyFont="1" applyBorder="1" applyAlignment="1">
      <alignment vertical="top"/>
    </xf>
    <xf numFmtId="0" fontId="102" fillId="0" borderId="0" xfId="0" applyFont="1" applyAlignment="1">
      <alignment horizontal="center" vertical="center" wrapText="1"/>
    </xf>
    <xf numFmtId="166" fontId="87" fillId="0" borderId="25" xfId="0" applyNumberFormat="1" applyFont="1" applyBorder="1" applyAlignment="1">
      <alignment vertical="top"/>
    </xf>
    <xf numFmtId="0" fontId="102" fillId="0" borderId="17" xfId="0" applyFont="1" applyBorder="1" applyAlignment="1">
      <alignment horizontal="center" vertical="center" wrapText="1"/>
    </xf>
    <xf numFmtId="0" fontId="115" fillId="0" borderId="0" xfId="35" applyFont="1"/>
    <xf numFmtId="166" fontId="141" fillId="0" borderId="24" xfId="0" applyNumberFormat="1" applyFont="1" applyBorder="1" applyAlignment="1">
      <alignment horizontal="right" vertical="top"/>
    </xf>
    <xf numFmtId="166" fontId="141" fillId="17" borderId="24" xfId="0" applyNumberFormat="1" applyFont="1" applyFill="1" applyBorder="1" applyAlignment="1">
      <alignment horizontal="right" vertical="top"/>
    </xf>
    <xf numFmtId="166" fontId="141" fillId="22" borderId="24" xfId="0" applyNumberFormat="1" applyFont="1" applyFill="1" applyBorder="1" applyAlignment="1">
      <alignment horizontal="right" vertical="top"/>
    </xf>
    <xf numFmtId="166" fontId="142" fillId="0" borderId="0" xfId="0" applyNumberFormat="1" applyFont="1"/>
    <xf numFmtId="166" fontId="142" fillId="0" borderId="0" xfId="0" applyNumberFormat="1" applyFont="1" applyAlignment="1">
      <alignment horizontal="right"/>
    </xf>
    <xf numFmtId="166" fontId="141" fillId="17" borderId="0" xfId="0" applyNumberFormat="1" applyFont="1" applyFill="1"/>
    <xf numFmtId="3" fontId="141" fillId="14" borderId="0" xfId="0" applyNumberFormat="1" applyFont="1" applyFill="1" applyAlignment="1">
      <alignment horizontal="right"/>
    </xf>
    <xf numFmtId="3" fontId="86" fillId="26" borderId="17" xfId="0" applyNumberFormat="1" applyFont="1" applyFill="1" applyBorder="1" applyAlignment="1">
      <alignment horizontal="center" wrapText="1"/>
    </xf>
    <xf numFmtId="3" fontId="142" fillId="22" borderId="0" xfId="0" applyNumberFormat="1" applyFont="1" applyFill="1"/>
    <xf numFmtId="3" fontId="142" fillId="0" borderId="0" xfId="0" applyNumberFormat="1" applyFont="1" applyAlignment="1">
      <alignment horizontal="right"/>
    </xf>
    <xf numFmtId="0" fontId="141" fillId="0" borderId="24" xfId="0" applyFont="1" applyBorder="1" applyAlignment="1">
      <alignment horizontal="right" vertical="top"/>
    </xf>
    <xf numFmtId="0" fontId="141" fillId="0" borderId="24" xfId="0" applyFont="1" applyBorder="1" applyAlignment="1">
      <alignment vertical="top"/>
    </xf>
    <xf numFmtId="3" fontId="144" fillId="0" borderId="0" xfId="0" applyNumberFormat="1" applyFont="1" applyAlignment="1">
      <alignment horizontal="right"/>
    </xf>
    <xf numFmtId="0" fontId="141" fillId="0" borderId="0" xfId="0" applyFont="1"/>
    <xf numFmtId="166" fontId="145" fillId="18" borderId="17" xfId="0" applyNumberFormat="1" applyFont="1" applyFill="1" applyBorder="1" applyAlignment="1">
      <alignment horizontal="right" vertical="top"/>
    </xf>
    <xf numFmtId="166" fontId="145" fillId="18" borderId="24" xfId="0" applyNumberFormat="1" applyFont="1" applyFill="1" applyBorder="1" applyAlignment="1">
      <alignment vertical="top"/>
    </xf>
    <xf numFmtId="166" fontId="146" fillId="18" borderId="0" xfId="0" applyNumberFormat="1" applyFont="1" applyFill="1" applyAlignment="1">
      <alignment horizontal="right" vertical="top"/>
    </xf>
    <xf numFmtId="166" fontId="146" fillId="18" borderId="0" xfId="0" applyNumberFormat="1" applyFont="1" applyFill="1"/>
    <xf numFmtId="166" fontId="146" fillId="18" borderId="0" xfId="0" applyNumberFormat="1" applyFont="1" applyFill="1" applyAlignment="1">
      <alignment horizontal="right"/>
    </xf>
    <xf numFmtId="166" fontId="146" fillId="18" borderId="19" xfId="0" applyNumberFormat="1" applyFont="1" applyFill="1" applyBorder="1"/>
    <xf numFmtId="166" fontId="146" fillId="18" borderId="22" xfId="0" applyNumberFormat="1" applyFont="1" applyFill="1" applyBorder="1"/>
    <xf numFmtId="166" fontId="141" fillId="0" borderId="24" xfId="0" applyNumberFormat="1" applyFont="1" applyBorder="1" applyAlignment="1">
      <alignment vertical="top"/>
    </xf>
    <xf numFmtId="166" fontId="141" fillId="17" borderId="24" xfId="0" applyNumberFormat="1" applyFont="1" applyFill="1" applyBorder="1" applyAlignment="1">
      <alignment vertical="top"/>
    </xf>
    <xf numFmtId="3" fontId="141" fillId="22" borderId="24" xfId="0" applyNumberFormat="1" applyFont="1" applyFill="1" applyBorder="1" applyAlignment="1">
      <alignment vertical="top"/>
    </xf>
    <xf numFmtId="3" fontId="144" fillId="0" borderId="0" xfId="0" applyNumberFormat="1" applyFont="1"/>
    <xf numFmtId="166" fontId="142" fillId="17" borderId="0" xfId="0" applyNumberFormat="1" applyFont="1" applyFill="1"/>
    <xf numFmtId="3" fontId="142" fillId="25" borderId="23" xfId="0" applyNumberFormat="1" applyFont="1" applyFill="1" applyBorder="1" applyAlignment="1">
      <alignment horizontal="right"/>
    </xf>
    <xf numFmtId="3" fontId="142" fillId="0" borderId="0" xfId="0" applyNumberFormat="1" applyFont="1"/>
    <xf numFmtId="3" fontId="142" fillId="0" borderId="19" xfId="0" applyNumberFormat="1" applyFont="1" applyBorder="1" applyAlignment="1">
      <alignment horizontal="right"/>
    </xf>
    <xf numFmtId="3" fontId="142" fillId="22" borderId="20" xfId="0" applyNumberFormat="1" applyFont="1" applyFill="1" applyBorder="1" applyAlignment="1">
      <alignment horizontal="right"/>
    </xf>
    <xf numFmtId="3" fontId="142" fillId="25" borderId="20" xfId="0" applyNumberFormat="1" applyFont="1" applyFill="1" applyBorder="1" applyAlignment="1">
      <alignment horizontal="right"/>
    </xf>
    <xf numFmtId="0" fontId="29" fillId="0" borderId="0" xfId="39" applyFont="1" applyProtection="1">
      <protection locked="0"/>
    </xf>
    <xf numFmtId="3" fontId="141" fillId="14" borderId="0" xfId="0" applyNumberFormat="1" applyFont="1" applyFill="1" applyAlignment="1">
      <alignment horizontal="right" vertical="top"/>
    </xf>
    <xf numFmtId="166" fontId="141" fillId="14" borderId="0" xfId="0" applyNumberFormat="1" applyFont="1" applyFill="1" applyAlignment="1">
      <alignment vertical="top"/>
    </xf>
    <xf numFmtId="14" fontId="61" fillId="0" borderId="0" xfId="0" applyNumberFormat="1" applyFont="1" applyAlignment="1">
      <alignment horizontal="left"/>
    </xf>
    <xf numFmtId="4" fontId="54" fillId="0" borderId="0" xfId="0" applyNumberFormat="1" applyFont="1"/>
    <xf numFmtId="0" fontId="147" fillId="0" borderId="0" xfId="0" applyFont="1"/>
    <xf numFmtId="0" fontId="148" fillId="0" borderId="0" xfId="0" applyFont="1"/>
    <xf numFmtId="0" fontId="149" fillId="0" borderId="0" xfId="0" applyFont="1" applyAlignment="1">
      <alignment horizontal="center" wrapText="1"/>
    </xf>
    <xf numFmtId="0" fontId="138" fillId="0" borderId="27" xfId="0" applyFont="1" applyBorder="1"/>
    <xf numFmtId="4" fontId="136" fillId="0" borderId="0" xfId="0" applyNumberFormat="1" applyFont="1" applyAlignment="1">
      <alignment horizontal="right"/>
    </xf>
    <xf numFmtId="0" fontId="136" fillId="0" borderId="0" xfId="0" applyFont="1" applyAlignment="1">
      <alignment horizontal="right"/>
    </xf>
    <xf numFmtId="0" fontId="136" fillId="0" borderId="27" xfId="0" applyFont="1" applyBorder="1" applyAlignment="1">
      <alignment horizontal="right"/>
    </xf>
    <xf numFmtId="4" fontId="136" fillId="0" borderId="0" xfId="0" applyNumberFormat="1" applyFont="1"/>
    <xf numFmtId="171" fontId="136" fillId="0" borderId="0" xfId="0" applyNumberFormat="1" applyFont="1" applyAlignment="1">
      <alignment horizontal="right"/>
    </xf>
    <xf numFmtId="0" fontId="54" fillId="0" borderId="27" xfId="0" applyFont="1" applyBorder="1"/>
    <xf numFmtId="0" fontId="136" fillId="0" borderId="0" xfId="0" applyFont="1"/>
    <xf numFmtId="4" fontId="136" fillId="0" borderId="27" xfId="0" applyNumberFormat="1" applyFont="1" applyBorder="1" applyAlignment="1">
      <alignment horizontal="right"/>
    </xf>
    <xf numFmtId="0" fontId="136" fillId="0" borderId="27" xfId="0" applyFont="1" applyBorder="1"/>
    <xf numFmtId="4" fontId="136" fillId="0" borderId="0" xfId="36" applyNumberFormat="1" applyFont="1" applyAlignment="1">
      <alignment horizontal="right"/>
    </xf>
    <xf numFmtId="4" fontId="136" fillId="0" borderId="27" xfId="27" applyNumberFormat="1" applyFont="1" applyFill="1" applyBorder="1" applyAlignment="1">
      <alignment horizontal="right"/>
    </xf>
    <xf numFmtId="4" fontId="136" fillId="0" borderId="27" xfId="0" applyNumberFormat="1" applyFont="1" applyBorder="1"/>
    <xf numFmtId="0" fontId="65" fillId="0" borderId="0" xfId="0" applyFont="1" applyAlignment="1">
      <alignment horizontal="right"/>
    </xf>
    <xf numFmtId="4" fontId="136" fillId="0" borderId="27" xfId="0" applyNumberFormat="1" applyFont="1" applyBorder="1" applyAlignment="1">
      <alignment wrapText="1"/>
    </xf>
    <xf numFmtId="0" fontId="136" fillId="0" borderId="0" xfId="36" applyFont="1"/>
    <xf numFmtId="4" fontId="61" fillId="0" borderId="27" xfId="0" applyNumberFormat="1" applyFont="1" applyBorder="1" applyAlignment="1">
      <alignment wrapText="1"/>
    </xf>
    <xf numFmtId="4" fontId="136" fillId="0" borderId="0" xfId="40" applyNumberFormat="1" applyFont="1" applyProtection="1">
      <protection locked="0"/>
    </xf>
    <xf numFmtId="4" fontId="136" fillId="0" borderId="0" xfId="40" applyNumberFormat="1" applyFont="1"/>
    <xf numFmtId="0" fontId="38" fillId="15" borderId="0" xfId="0" applyFont="1" applyFill="1" applyAlignment="1">
      <alignment horizontal="center" vertical="center" wrapText="1"/>
    </xf>
    <xf numFmtId="3" fontId="38" fillId="15" borderId="0" xfId="0" applyNumberFormat="1" applyFont="1" applyFill="1" applyAlignment="1">
      <alignment horizontal="center" vertical="center" wrapText="1"/>
    </xf>
    <xf numFmtId="0" fontId="12" fillId="0" borderId="0" xfId="0" applyFont="1" applyAlignment="1">
      <alignment vertical="top"/>
    </xf>
    <xf numFmtId="0" fontId="9" fillId="0" borderId="0" xfId="0" applyFont="1" applyAlignment="1">
      <alignment horizontal="center"/>
    </xf>
    <xf numFmtId="3" fontId="152" fillId="22" borderId="0" xfId="0" applyNumberFormat="1" applyFont="1" applyFill="1" applyAlignment="1">
      <alignment horizontal="center" vertical="center" wrapText="1"/>
    </xf>
    <xf numFmtId="0" fontId="133" fillId="0" borderId="0" xfId="1" applyFont="1" applyFill="1" applyBorder="1" applyAlignment="1">
      <alignment horizontal="left"/>
    </xf>
    <xf numFmtId="3" fontId="30" fillId="0" borderId="21" xfId="0" applyNumberFormat="1" applyFont="1" applyBorder="1" applyAlignment="1">
      <alignment horizontal="right"/>
    </xf>
    <xf numFmtId="0" fontId="27" fillId="0" borderId="21" xfId="0" applyFont="1" applyBorder="1"/>
    <xf numFmtId="166" fontId="29" fillId="0" borderId="21" xfId="0" applyNumberFormat="1" applyFont="1" applyBorder="1" applyAlignment="1">
      <alignment horizontal="right" vertical="top"/>
    </xf>
    <xf numFmtId="166" fontId="29" fillId="0" borderId="21" xfId="0" applyNumberFormat="1" applyFont="1" applyBorder="1" applyAlignment="1">
      <alignment horizontal="right"/>
    </xf>
    <xf numFmtId="166" fontId="29" fillId="22" borderId="21" xfId="0" applyNumberFormat="1" applyFont="1" applyFill="1" applyBorder="1"/>
    <xf numFmtId="3" fontId="30" fillId="0" borderId="30" xfId="0" applyNumberFormat="1" applyFont="1" applyBorder="1" applyAlignment="1">
      <alignment horizontal="right"/>
    </xf>
    <xf numFmtId="0" fontId="27" fillId="0" borderId="30" xfId="0" applyFont="1" applyBorder="1"/>
    <xf numFmtId="166" fontId="29" fillId="0" borderId="30" xfId="0" applyNumberFormat="1" applyFont="1" applyBorder="1"/>
    <xf numFmtId="166" fontId="29" fillId="0" borderId="30" xfId="0" applyNumberFormat="1" applyFont="1" applyBorder="1" applyAlignment="1">
      <alignment horizontal="right" vertical="top"/>
    </xf>
    <xf numFmtId="166" fontId="29" fillId="0" borderId="30" xfId="0" applyNumberFormat="1" applyFont="1" applyBorder="1" applyAlignment="1">
      <alignment horizontal="right"/>
    </xf>
    <xf numFmtId="166" fontId="29" fillId="22" borderId="30" xfId="0" applyNumberFormat="1" applyFont="1" applyFill="1" applyBorder="1"/>
    <xf numFmtId="0" fontId="27" fillId="0" borderId="29" xfId="0" applyFont="1" applyBorder="1" applyAlignment="1">
      <alignment horizontal="right" vertical="top"/>
    </xf>
    <xf numFmtId="0" fontId="27" fillId="0" borderId="29" xfId="0" applyFont="1" applyBorder="1" applyAlignment="1">
      <alignment vertical="top"/>
    </xf>
    <xf numFmtId="166" fontId="27" fillId="0" borderId="29" xfId="0" applyNumberFormat="1" applyFont="1" applyBorder="1" applyAlignment="1">
      <alignment vertical="top"/>
    </xf>
    <xf numFmtId="166" fontId="27" fillId="30" borderId="21" xfId="0" applyNumberFormat="1" applyFont="1" applyFill="1" applyBorder="1" applyAlignment="1">
      <alignment horizontal="right" vertical="top"/>
    </xf>
    <xf numFmtId="166" fontId="29" fillId="0" borderId="21" xfId="39" applyNumberFormat="1" applyFont="1" applyBorder="1" applyProtection="1">
      <protection locked="0"/>
    </xf>
    <xf numFmtId="166" fontId="29" fillId="0" borderId="21" xfId="39" applyNumberFormat="1" applyFont="1" applyBorder="1" applyAlignment="1" applyProtection="1">
      <alignment horizontal="right"/>
      <protection locked="0"/>
    </xf>
    <xf numFmtId="166" fontId="27" fillId="30" borderId="30" xfId="0" applyNumberFormat="1" applyFont="1" applyFill="1" applyBorder="1" applyAlignment="1">
      <alignment horizontal="right" vertical="top"/>
    </xf>
    <xf numFmtId="166" fontId="29" fillId="0" borderId="30" xfId="39" applyNumberFormat="1" applyFont="1" applyBorder="1" applyProtection="1">
      <protection locked="0"/>
    </xf>
    <xf numFmtId="168" fontId="29" fillId="24" borderId="21" xfId="0" applyNumberFormat="1" applyFont="1" applyFill="1" applyBorder="1" applyAlignment="1">
      <alignment vertical="top"/>
    </xf>
    <xf numFmtId="0" fontId="146" fillId="0" borderId="0" xfId="0" applyFont="1"/>
    <xf numFmtId="0" fontId="133" fillId="0" borderId="0" xfId="0" applyFont="1" applyAlignment="1">
      <alignment horizontal="left"/>
    </xf>
    <xf numFmtId="166" fontId="30" fillId="0" borderId="21" xfId="0" applyNumberFormat="1" applyFont="1" applyBorder="1" applyAlignment="1">
      <alignment horizontal="right"/>
    </xf>
    <xf numFmtId="166" fontId="29" fillId="0" borderId="28" xfId="0" applyNumberFormat="1" applyFont="1" applyBorder="1" applyAlignment="1">
      <alignment horizontal="right"/>
    </xf>
    <xf numFmtId="0" fontId="145" fillId="0" borderId="0" xfId="0" applyFont="1" applyAlignment="1">
      <alignment vertical="center"/>
    </xf>
    <xf numFmtId="0" fontId="156" fillId="0" borderId="0" xfId="1" applyFont="1" applyFill="1" applyBorder="1" applyAlignment="1">
      <alignment horizontal="left"/>
    </xf>
    <xf numFmtId="0" fontId="27" fillId="26" borderId="0" xfId="0" applyFont="1" applyFill="1" applyAlignment="1">
      <alignment horizontal="center" vertical="center" wrapText="1"/>
    </xf>
    <xf numFmtId="3" fontId="27" fillId="26" borderId="0" xfId="0" applyNumberFormat="1" applyFont="1" applyFill="1" applyAlignment="1">
      <alignment horizontal="center" vertical="center" wrapText="1"/>
    </xf>
    <xf numFmtId="3" fontId="27" fillId="18" borderId="0" xfId="0" applyNumberFormat="1" applyFont="1" applyFill="1" applyAlignment="1">
      <alignment horizontal="center" vertical="center" wrapText="1"/>
    </xf>
    <xf numFmtId="0" fontId="27" fillId="18" borderId="0" xfId="0" applyFont="1" applyFill="1" applyAlignment="1">
      <alignment horizontal="center" vertical="center" wrapText="1"/>
    </xf>
    <xf numFmtId="166" fontId="29" fillId="0" borderId="34" xfId="0" applyNumberFormat="1" applyFont="1" applyBorder="1" applyAlignment="1">
      <alignment horizontal="right"/>
    </xf>
    <xf numFmtId="166" fontId="29" fillId="0" borderId="28" xfId="0" applyNumberFormat="1" applyFont="1" applyBorder="1"/>
    <xf numFmtId="166" fontId="29" fillId="22" borderId="34" xfId="0" applyNumberFormat="1" applyFont="1" applyFill="1" applyBorder="1"/>
    <xf numFmtId="166" fontId="29" fillId="22" borderId="28" xfId="0" applyNumberFormat="1" applyFont="1" applyFill="1" applyBorder="1"/>
    <xf numFmtId="166" fontId="29" fillId="0" borderId="35" xfId="0" applyNumberFormat="1" applyFont="1" applyBorder="1" applyAlignment="1">
      <alignment horizontal="right" vertical="top"/>
    </xf>
    <xf numFmtId="166" fontId="29" fillId="0" borderId="33" xfId="0" applyNumberFormat="1" applyFont="1" applyBorder="1" applyAlignment="1">
      <alignment horizontal="right" vertical="top"/>
    </xf>
    <xf numFmtId="0" fontId="158" fillId="0" borderId="0" xfId="0" applyFont="1" applyAlignment="1">
      <alignment horizontal="left"/>
    </xf>
    <xf numFmtId="0" fontId="157" fillId="0" borderId="0" xfId="0" applyFont="1" applyAlignment="1">
      <alignment horizontal="left"/>
    </xf>
    <xf numFmtId="0" fontId="159" fillId="19" borderId="0" xfId="0" applyFont="1" applyFill="1"/>
    <xf numFmtId="166" fontId="29" fillId="0" borderId="30" xfId="0" applyNumberFormat="1" applyFont="1" applyBorder="1" applyAlignment="1">
      <alignment vertical="top"/>
    </xf>
    <xf numFmtId="166" fontId="29" fillId="0" borderId="21" xfId="0" applyNumberFormat="1" applyFont="1" applyBorder="1" applyAlignment="1">
      <alignment vertical="top"/>
    </xf>
    <xf numFmtId="166" fontId="29" fillId="22" borderId="21" xfId="0" applyNumberFormat="1" applyFont="1" applyFill="1" applyBorder="1" applyAlignment="1">
      <alignment vertical="top"/>
    </xf>
    <xf numFmtId="0" fontId="160" fillId="0" borderId="0" xfId="1" applyFont="1" applyFill="1" applyBorder="1" applyAlignment="1">
      <alignment horizontal="left"/>
    </xf>
    <xf numFmtId="0" fontId="161" fillId="19" borderId="0" xfId="0" applyFont="1" applyFill="1"/>
    <xf numFmtId="166" fontId="27" fillId="17" borderId="21" xfId="0" applyNumberFormat="1" applyFont="1" applyFill="1" applyBorder="1" applyAlignment="1">
      <alignment vertical="top"/>
    </xf>
    <xf numFmtId="14" fontId="162" fillId="0" borderId="0" xfId="35" quotePrefix="1" applyNumberFormat="1" applyFont="1" applyFill="1" applyBorder="1" applyAlignment="1">
      <alignment horizontal="left"/>
    </xf>
    <xf numFmtId="166" fontId="145" fillId="0" borderId="29" xfId="0" applyNumberFormat="1" applyFont="1" applyBorder="1" applyAlignment="1">
      <alignment vertical="top"/>
    </xf>
    <xf numFmtId="166" fontId="29" fillId="30" borderId="30" xfId="0" applyNumberFormat="1" applyFont="1" applyFill="1" applyBorder="1" applyAlignment="1">
      <alignment horizontal="right" vertical="top"/>
    </xf>
    <xf numFmtId="168" fontId="29" fillId="0" borderId="30" xfId="0" applyNumberFormat="1" applyFont="1" applyBorder="1" applyAlignment="1">
      <alignment vertical="top"/>
    </xf>
    <xf numFmtId="3" fontId="29" fillId="0" borderId="30" xfId="0" applyNumberFormat="1" applyFont="1" applyBorder="1" applyAlignment="1">
      <alignment vertical="top"/>
    </xf>
    <xf numFmtId="10" fontId="29" fillId="0" borderId="30" xfId="0" applyNumberFormat="1" applyFont="1" applyBorder="1" applyAlignment="1">
      <alignment vertical="top"/>
    </xf>
    <xf numFmtId="10" fontId="29" fillId="0" borderId="21" xfId="0" applyNumberFormat="1" applyFont="1" applyBorder="1" applyAlignment="1">
      <alignment vertical="top"/>
    </xf>
    <xf numFmtId="166" fontId="29" fillId="30" borderId="21" xfId="0" applyNumberFormat="1" applyFont="1" applyFill="1" applyBorder="1" applyAlignment="1">
      <alignment horizontal="right" vertical="top"/>
    </xf>
    <xf numFmtId="3" fontId="29" fillId="0" borderId="21" xfId="0" applyNumberFormat="1" applyFont="1" applyBorder="1" applyAlignment="1">
      <alignment vertical="top"/>
    </xf>
    <xf numFmtId="0" fontId="52" fillId="0" borderId="0" xfId="0" applyFont="1"/>
    <xf numFmtId="166" fontId="146" fillId="0" borderId="21" xfId="0" applyNumberFormat="1" applyFont="1" applyBorder="1"/>
    <xf numFmtId="166" fontId="165" fillId="32" borderId="21" xfId="0" applyNumberFormat="1" applyFont="1" applyFill="1" applyBorder="1"/>
    <xf numFmtId="166" fontId="165" fillId="31" borderId="21" xfId="0" applyNumberFormat="1" applyFont="1" applyFill="1" applyBorder="1"/>
    <xf numFmtId="166" fontId="165" fillId="32" borderId="30" xfId="0" applyNumberFormat="1" applyFont="1" applyFill="1" applyBorder="1"/>
    <xf numFmtId="166" fontId="165" fillId="31" borderId="30" xfId="0" applyNumberFormat="1" applyFont="1" applyFill="1" applyBorder="1"/>
    <xf numFmtId="166" fontId="146" fillId="0" borderId="30" xfId="0" applyNumberFormat="1" applyFont="1" applyBorder="1"/>
    <xf numFmtId="166" fontId="164" fillId="32" borderId="29" xfId="0" applyNumberFormat="1" applyFont="1" applyFill="1" applyBorder="1" applyAlignment="1">
      <alignment vertical="top"/>
    </xf>
    <xf numFmtId="166" fontId="164" fillId="31" borderId="29" xfId="0" applyNumberFormat="1" applyFont="1" applyFill="1" applyBorder="1" applyAlignment="1">
      <alignment vertical="top"/>
    </xf>
    <xf numFmtId="166" fontId="29" fillId="18" borderId="21" xfId="0" applyNumberFormat="1" applyFont="1" applyFill="1" applyBorder="1" applyAlignment="1">
      <alignment vertical="top"/>
    </xf>
    <xf numFmtId="166" fontId="27" fillId="18" borderId="21" xfId="0" applyNumberFormat="1" applyFont="1" applyFill="1" applyBorder="1" applyAlignment="1">
      <alignment vertical="top"/>
    </xf>
    <xf numFmtId="0" fontId="78" fillId="0" borderId="0" xfId="0" applyFont="1" applyAlignment="1">
      <alignment horizontal="left"/>
    </xf>
    <xf numFmtId="0" fontId="27" fillId="0" borderId="21" xfId="0" applyFont="1" applyBorder="1" applyAlignment="1">
      <alignment horizontal="right" vertical="top"/>
    </xf>
    <xf numFmtId="0" fontId="27" fillId="0" borderId="21" xfId="0" applyFont="1" applyBorder="1" applyAlignment="1">
      <alignment vertical="top"/>
    </xf>
    <xf numFmtId="166" fontId="27" fillId="0" borderId="21" xfId="0" applyNumberFormat="1" applyFont="1" applyBorder="1" applyAlignment="1">
      <alignment vertical="top"/>
    </xf>
    <xf numFmtId="166" fontId="27" fillId="0" borderId="21" xfId="0" applyNumberFormat="1" applyFont="1" applyBorder="1" applyAlignment="1">
      <alignment horizontal="right" vertical="top"/>
    </xf>
    <xf numFmtId="166" fontId="27" fillId="22" borderId="21" xfId="0" applyNumberFormat="1" applyFont="1" applyFill="1" applyBorder="1" applyAlignment="1">
      <alignment horizontal="right" vertical="top"/>
    </xf>
    <xf numFmtId="166" fontId="27" fillId="22" borderId="21" xfId="0" applyNumberFormat="1" applyFont="1" applyFill="1" applyBorder="1" applyAlignment="1">
      <alignment vertical="top"/>
    </xf>
    <xf numFmtId="3" fontId="152" fillId="26" borderId="36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vertical="top"/>
    </xf>
    <xf numFmtId="166" fontId="27" fillId="24" borderId="21" xfId="0" applyNumberFormat="1" applyFont="1" applyFill="1" applyBorder="1" applyAlignment="1">
      <alignment vertical="top"/>
    </xf>
    <xf numFmtId="168" fontId="27" fillId="24" borderId="21" xfId="0" applyNumberFormat="1" applyFont="1" applyFill="1" applyBorder="1" applyAlignment="1">
      <alignment vertical="top"/>
    </xf>
    <xf numFmtId="3" fontId="27" fillId="24" borderId="21" xfId="0" applyNumberFormat="1" applyFont="1" applyFill="1" applyBorder="1" applyAlignment="1">
      <alignment vertical="top"/>
    </xf>
    <xf numFmtId="166" fontId="27" fillId="24" borderId="30" xfId="0" applyNumberFormat="1" applyFont="1" applyFill="1" applyBorder="1" applyAlignment="1">
      <alignment vertical="top"/>
    </xf>
    <xf numFmtId="3" fontId="27" fillId="24" borderId="16" xfId="0" applyNumberFormat="1" applyFont="1" applyFill="1" applyBorder="1" applyAlignment="1">
      <alignment vertical="top"/>
    </xf>
    <xf numFmtId="168" fontId="29" fillId="24" borderId="30" xfId="0" applyNumberFormat="1" applyFont="1" applyFill="1" applyBorder="1" applyAlignment="1">
      <alignment vertical="top"/>
    </xf>
    <xf numFmtId="0" fontId="145" fillId="0" borderId="36" xfId="0" applyFont="1" applyBorder="1" applyAlignment="1">
      <alignment horizontal="center" vertical="center" wrapText="1"/>
    </xf>
    <xf numFmtId="0" fontId="145" fillId="30" borderId="36" xfId="0" applyFont="1" applyFill="1" applyBorder="1" applyAlignment="1">
      <alignment horizontal="center" vertical="center" wrapText="1"/>
    </xf>
    <xf numFmtId="166" fontId="145" fillId="0" borderId="36" xfId="0" applyNumberFormat="1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3" fontId="27" fillId="0" borderId="21" xfId="0" applyNumberFormat="1" applyFont="1" applyBorder="1" applyAlignment="1">
      <alignment vertical="top"/>
    </xf>
    <xf numFmtId="10" fontId="27" fillId="0" borderId="21" xfId="0" applyNumberFormat="1" applyFont="1" applyBorder="1" applyAlignment="1">
      <alignment vertical="top"/>
    </xf>
    <xf numFmtId="166" fontId="145" fillId="0" borderId="21" xfId="0" applyNumberFormat="1" applyFont="1" applyBorder="1" applyAlignment="1">
      <alignment vertical="top"/>
    </xf>
    <xf numFmtId="0" fontId="38" fillId="34" borderId="0" xfId="0" applyFont="1" applyFill="1" applyAlignment="1">
      <alignment horizontal="center" vertical="center" wrapText="1"/>
    </xf>
    <xf numFmtId="3" fontId="38" fillId="34" borderId="0" xfId="0" applyNumberFormat="1" applyFont="1" applyFill="1" applyAlignment="1">
      <alignment horizontal="center" vertical="center" wrapText="1"/>
    </xf>
    <xf numFmtId="0" fontId="163" fillId="35" borderId="21" xfId="0" applyFont="1" applyFill="1" applyBorder="1" applyAlignment="1">
      <alignment horizontal="center" vertical="center" wrapText="1"/>
    </xf>
    <xf numFmtId="0" fontId="167" fillId="0" borderId="0" xfId="0" applyFont="1"/>
    <xf numFmtId="0" fontId="166" fillId="0" borderId="0" xfId="0" applyFont="1"/>
    <xf numFmtId="166" fontId="52" fillId="0" borderId="16" xfId="0" applyNumberFormat="1" applyFont="1" applyBorder="1"/>
    <xf numFmtId="166" fontId="52" fillId="0" borderId="0" xfId="0" applyNumberFormat="1" applyFont="1"/>
    <xf numFmtId="0" fontId="172" fillId="0" borderId="0" xfId="35" applyFont="1"/>
    <xf numFmtId="0" fontId="52" fillId="0" borderId="21" xfId="0" applyFont="1" applyBorder="1" applyAlignment="1">
      <alignment horizontal="center" vertical="center" wrapText="1"/>
    </xf>
    <xf numFmtId="0" fontId="52" fillId="0" borderId="21" xfId="0" applyFont="1" applyBorder="1" applyAlignment="1">
      <alignment horizontal="center" vertical="center"/>
    </xf>
    <xf numFmtId="0" fontId="52" fillId="0" borderId="21" xfId="0" applyFont="1" applyBorder="1"/>
    <xf numFmtId="166" fontId="52" fillId="0" borderId="21" xfId="0" applyNumberFormat="1" applyFont="1" applyBorder="1"/>
    <xf numFmtId="166" fontId="52" fillId="31" borderId="21" xfId="0" applyNumberFormat="1" applyFont="1" applyFill="1" applyBorder="1"/>
    <xf numFmtId="0" fontId="171" fillId="0" borderId="21" xfId="0" applyFont="1" applyBorder="1" applyAlignment="1">
      <alignment horizontal="center" vertical="center" wrapText="1"/>
    </xf>
    <xf numFmtId="0" fontId="171" fillId="0" borderId="21" xfId="0" applyFont="1" applyBorder="1" applyAlignment="1">
      <alignment horizontal="center" vertical="center"/>
    </xf>
    <xf numFmtId="0" fontId="171" fillId="36" borderId="21" xfId="0" applyFont="1" applyFill="1" applyBorder="1" applyAlignment="1">
      <alignment horizontal="center" vertical="center" wrapText="1"/>
    </xf>
    <xf numFmtId="0" fontId="171" fillId="0" borderId="33" xfId="0" applyFont="1" applyBorder="1" applyAlignment="1">
      <alignment horizontal="center" vertical="center" wrapText="1"/>
    </xf>
    <xf numFmtId="0" fontId="170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2" fillId="0" borderId="33" xfId="0" applyFont="1" applyBorder="1"/>
    <xf numFmtId="0" fontId="171" fillId="0" borderId="16" xfId="0" applyFont="1" applyBorder="1" applyAlignment="1">
      <alignment horizontal="center" vertical="center" wrapText="1"/>
    </xf>
    <xf numFmtId="166" fontId="29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center" wrapText="1"/>
    </xf>
    <xf numFmtId="166" fontId="27" fillId="0" borderId="0" xfId="0" applyNumberFormat="1" applyFont="1" applyAlignment="1">
      <alignment vertical="top"/>
    </xf>
    <xf numFmtId="0" fontId="29" fillId="0" borderId="0" xfId="0" applyFont="1" applyAlignment="1">
      <alignment horizontal="center" wrapText="1"/>
    </xf>
    <xf numFmtId="0" fontId="27" fillId="0" borderId="0" xfId="0" applyFont="1" applyAlignment="1">
      <alignment horizontal="right" vertical="top"/>
    </xf>
    <xf numFmtId="166" fontId="27" fillId="0" borderId="0" xfId="0" applyNumberFormat="1" applyFont="1" applyAlignment="1">
      <alignment horizontal="right" vertical="top"/>
    </xf>
    <xf numFmtId="0" fontId="29" fillId="0" borderId="0" xfId="0" applyFont="1" applyAlignment="1">
      <alignment vertical="top"/>
    </xf>
    <xf numFmtId="166" fontId="29" fillId="0" borderId="0" xfId="0" applyNumberFormat="1" applyFont="1" applyAlignment="1">
      <alignment horizontal="right" vertical="top"/>
    </xf>
    <xf numFmtId="0" fontId="29" fillId="0" borderId="0" xfId="39" applyFont="1" applyAlignment="1" applyProtection="1">
      <alignment horizontal="right"/>
      <protection locked="0"/>
    </xf>
    <xf numFmtId="0" fontId="176" fillId="0" borderId="0" xfId="0" applyFont="1"/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4" fontId="173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center" vertical="center"/>
    </xf>
    <xf numFmtId="0" fontId="175" fillId="0" borderId="0" xfId="0" applyFont="1" applyAlignment="1">
      <alignment horizontal="center"/>
    </xf>
    <xf numFmtId="166" fontId="29" fillId="0" borderId="0" xfId="0" applyNumberFormat="1" applyFont="1" applyAlignment="1">
      <alignment vertical="top"/>
    </xf>
    <xf numFmtId="166" fontId="29" fillId="18" borderId="0" xfId="0" applyNumberFormat="1" applyFont="1" applyFill="1" applyAlignment="1">
      <alignment horizontal="center" wrapText="1"/>
    </xf>
    <xf numFmtId="166" fontId="27" fillId="18" borderId="0" xfId="0" applyNumberFormat="1" applyFont="1" applyFill="1" applyAlignment="1">
      <alignment horizontal="center" wrapText="1"/>
    </xf>
    <xf numFmtId="3" fontId="29" fillId="24" borderId="0" xfId="0" applyNumberFormat="1" applyFont="1" applyFill="1" applyAlignment="1">
      <alignment horizontal="center" wrapText="1"/>
    </xf>
    <xf numFmtId="166" fontId="29" fillId="24" borderId="0" xfId="0" applyNumberFormat="1" applyFont="1" applyFill="1" applyAlignment="1">
      <alignment horizontal="center" wrapText="1"/>
    </xf>
    <xf numFmtId="166" fontId="27" fillId="24" borderId="0" xfId="0" applyNumberFormat="1" applyFont="1" applyFill="1" applyAlignment="1">
      <alignment horizontal="center" wrapText="1"/>
    </xf>
    <xf numFmtId="0" fontId="177" fillId="0" borderId="0" xfId="0" applyFont="1"/>
    <xf numFmtId="0" fontId="178" fillId="0" borderId="0" xfId="0" applyFont="1"/>
    <xf numFmtId="0" fontId="38" fillId="15" borderId="21" xfId="0" applyFont="1" applyFill="1" applyBorder="1" applyAlignment="1">
      <alignment horizontal="center" vertical="center" wrapText="1"/>
    </xf>
    <xf numFmtId="3" fontId="38" fillId="15" borderId="21" xfId="0" applyNumberFormat="1" applyFont="1" applyFill="1" applyBorder="1" applyAlignment="1">
      <alignment horizontal="center" vertical="center" wrapText="1"/>
    </xf>
    <xf numFmtId="3" fontId="38" fillId="16" borderId="21" xfId="0" applyNumberFormat="1" applyFont="1" applyFill="1" applyBorder="1" applyAlignment="1">
      <alignment horizontal="center" vertical="center" wrapText="1"/>
    </xf>
    <xf numFmtId="0" fontId="38" fillId="16" borderId="21" xfId="0" applyFont="1" applyFill="1" applyBorder="1" applyAlignment="1">
      <alignment horizontal="center" vertical="center" wrapText="1"/>
    </xf>
    <xf numFmtId="0" fontId="27" fillId="26" borderId="21" xfId="0" applyFont="1" applyFill="1" applyBorder="1" applyAlignment="1">
      <alignment horizontal="center" vertical="center" wrapText="1"/>
    </xf>
    <xf numFmtId="3" fontId="27" fillId="26" borderId="21" xfId="0" applyNumberFormat="1" applyFont="1" applyFill="1" applyBorder="1" applyAlignment="1">
      <alignment horizontal="center" vertical="center" wrapText="1"/>
    </xf>
    <xf numFmtId="3" fontId="27" fillId="18" borderId="21" xfId="0" applyNumberFormat="1" applyFont="1" applyFill="1" applyBorder="1" applyAlignment="1">
      <alignment horizontal="center" vertical="center" wrapText="1"/>
    </xf>
    <xf numFmtId="3" fontId="152" fillId="22" borderId="21" xfId="0" applyNumberFormat="1" applyFont="1" applyFill="1" applyBorder="1" applyAlignment="1">
      <alignment horizontal="center" vertical="center" wrapText="1"/>
    </xf>
    <xf numFmtId="0" fontId="27" fillId="18" borderId="21" xfId="0" applyFont="1" applyFill="1" applyBorder="1" applyAlignment="1">
      <alignment horizontal="center" vertical="center" wrapText="1"/>
    </xf>
    <xf numFmtId="166" fontId="29" fillId="17" borderId="0" xfId="0" applyNumberFormat="1" applyFont="1" applyFill="1" applyAlignment="1">
      <alignment horizontal="center" wrapText="1"/>
    </xf>
    <xf numFmtId="166" fontId="174" fillId="17" borderId="0" xfId="0" applyNumberFormat="1" applyFont="1" applyFill="1" applyAlignment="1">
      <alignment horizontal="center" wrapText="1"/>
    </xf>
    <xf numFmtId="0" fontId="29" fillId="17" borderId="0" xfId="0" applyFont="1" applyFill="1" applyAlignment="1">
      <alignment horizontal="center" wrapText="1"/>
    </xf>
    <xf numFmtId="0" fontId="27" fillId="17" borderId="0" xfId="0" applyFont="1" applyFill="1" applyAlignment="1">
      <alignment horizontal="center" wrapText="1"/>
    </xf>
    <xf numFmtId="0" fontId="179" fillId="0" borderId="0" xfId="0" applyFont="1"/>
    <xf numFmtId="9" fontId="12" fillId="0" borderId="21" xfId="0" applyNumberFormat="1" applyFont="1" applyBorder="1" applyAlignment="1">
      <alignment vertical="top"/>
    </xf>
    <xf numFmtId="0" fontId="70" fillId="0" borderId="0" xfId="0" applyFont="1"/>
    <xf numFmtId="0" fontId="27" fillId="0" borderId="21" xfId="0" applyFont="1" applyBorder="1" applyAlignment="1">
      <alignment horizontal="center" vertical="center" wrapText="1"/>
    </xf>
    <xf numFmtId="0" fontId="70" fillId="0" borderId="21" xfId="0" applyFont="1" applyBorder="1"/>
    <xf numFmtId="0" fontId="145" fillId="33" borderId="21" xfId="0" applyFont="1" applyFill="1" applyBorder="1" applyAlignment="1">
      <alignment horizontal="center" vertical="center" wrapText="1"/>
    </xf>
    <xf numFmtId="0" fontId="180" fillId="37" borderId="21" xfId="0" applyFont="1" applyFill="1" applyBorder="1" applyAlignment="1">
      <alignment horizontal="center" vertical="center" wrapText="1"/>
    </xf>
    <xf numFmtId="166" fontId="71" fillId="0" borderId="21" xfId="0" applyNumberFormat="1" applyFont="1" applyBorder="1" applyAlignment="1">
      <alignment vertical="top"/>
    </xf>
    <xf numFmtId="168" fontId="71" fillId="0" borderId="21" xfId="0" applyNumberFormat="1" applyFont="1" applyBorder="1" applyAlignment="1">
      <alignment vertical="top"/>
    </xf>
    <xf numFmtId="10" fontId="71" fillId="0" borderId="21" xfId="0" applyNumberFormat="1" applyFont="1" applyBorder="1" applyAlignment="1">
      <alignment vertical="top"/>
    </xf>
    <xf numFmtId="0" fontId="71" fillId="0" borderId="21" xfId="0" applyFont="1" applyBorder="1" applyAlignment="1">
      <alignment vertical="top"/>
    </xf>
    <xf numFmtId="166" fontId="70" fillId="0" borderId="21" xfId="0" applyNumberFormat="1" applyFont="1" applyBorder="1" applyAlignment="1">
      <alignment vertical="top"/>
    </xf>
    <xf numFmtId="168" fontId="70" fillId="0" borderId="21" xfId="0" applyNumberFormat="1" applyFont="1" applyBorder="1" applyAlignment="1">
      <alignment vertical="top"/>
    </xf>
    <xf numFmtId="10" fontId="70" fillId="0" borderId="21" xfId="0" applyNumberFormat="1" applyFont="1" applyBorder="1" applyAlignment="1">
      <alignment vertical="top"/>
    </xf>
    <xf numFmtId="0" fontId="71" fillId="0" borderId="21" xfId="0" applyFont="1" applyBorder="1" applyAlignment="1">
      <alignment horizontal="center"/>
    </xf>
    <xf numFmtId="1" fontId="27" fillId="0" borderId="21" xfId="0" applyNumberFormat="1" applyFont="1" applyBorder="1" applyAlignment="1">
      <alignment horizontal="center" vertical="top"/>
    </xf>
    <xf numFmtId="1" fontId="29" fillId="0" borderId="21" xfId="0" applyNumberFormat="1" applyFont="1" applyBorder="1" applyAlignment="1">
      <alignment horizontal="center" vertical="top"/>
    </xf>
    <xf numFmtId="0" fontId="60" fillId="0" borderId="0" xfId="0" applyFont="1" applyAlignment="1">
      <alignment vertical="top"/>
    </xf>
    <xf numFmtId="166" fontId="61" fillId="0" borderId="21" xfId="0" applyNumberFormat="1" applyFont="1" applyBorder="1" applyAlignment="1">
      <alignment vertical="top"/>
    </xf>
    <xf numFmtId="168" fontId="61" fillId="0" borderId="21" xfId="0" applyNumberFormat="1" applyFont="1" applyBorder="1" applyAlignment="1">
      <alignment vertical="top"/>
    </xf>
    <xf numFmtId="0" fontId="61" fillId="0" borderId="21" xfId="0" applyFont="1" applyBorder="1"/>
    <xf numFmtId="0" fontId="61" fillId="0" borderId="21" xfId="0" applyFont="1" applyBorder="1" applyAlignment="1">
      <alignment vertical="top"/>
    </xf>
    <xf numFmtId="166" fontId="60" fillId="0" borderId="21" xfId="0" applyNumberFormat="1" applyFont="1" applyBorder="1" applyAlignment="1">
      <alignment vertical="top"/>
    </xf>
    <xf numFmtId="168" fontId="60" fillId="0" borderId="21" xfId="0" applyNumberFormat="1" applyFont="1" applyBorder="1" applyAlignment="1">
      <alignment vertical="top"/>
    </xf>
    <xf numFmtId="0" fontId="60" fillId="0" borderId="21" xfId="0" applyFont="1" applyBorder="1" applyAlignment="1">
      <alignment vertical="top"/>
    </xf>
    <xf numFmtId="0" fontId="181" fillId="0" borderId="0" xfId="1" applyFont="1" applyFill="1" applyBorder="1" applyAlignment="1">
      <alignment horizontal="left"/>
    </xf>
    <xf numFmtId="0" fontId="13" fillId="0" borderId="0" xfId="0" applyFont="1"/>
    <xf numFmtId="0" fontId="9" fillId="38" borderId="0" xfId="0" applyFont="1" applyFill="1"/>
    <xf numFmtId="0" fontId="12" fillId="38" borderId="0" xfId="0" applyFont="1" applyFill="1"/>
    <xf numFmtId="0" fontId="12" fillId="38" borderId="0" xfId="0" applyFont="1" applyFill="1" applyAlignment="1">
      <alignment vertical="top"/>
    </xf>
    <xf numFmtId="0" fontId="182" fillId="0" borderId="0" xfId="0" applyFont="1"/>
    <xf numFmtId="0" fontId="183" fillId="0" borderId="0" xfId="0" applyFont="1"/>
    <xf numFmtId="0" fontId="152" fillId="33" borderId="36" xfId="0" applyFont="1" applyFill="1" applyBorder="1" applyAlignment="1">
      <alignment horizontal="center" vertical="center" wrapText="1"/>
    </xf>
    <xf numFmtId="166" fontId="29" fillId="18" borderId="16" xfId="0" applyNumberFormat="1" applyFont="1" applyFill="1" applyBorder="1"/>
    <xf numFmtId="166" fontId="29" fillId="18" borderId="21" xfId="0" applyNumberFormat="1" applyFont="1" applyFill="1" applyBorder="1"/>
    <xf numFmtId="0" fontId="29" fillId="16" borderId="0" xfId="0" applyFont="1" applyFill="1"/>
    <xf numFmtId="0" fontId="29" fillId="16" borderId="0" xfId="0" applyFont="1" applyFill="1" applyAlignment="1">
      <alignment vertical="top"/>
    </xf>
    <xf numFmtId="0" fontId="169" fillId="0" borderId="21" xfId="0" applyFont="1" applyBorder="1" applyAlignment="1">
      <alignment vertical="top"/>
    </xf>
    <xf numFmtId="166" fontId="169" fillId="0" borderId="21" xfId="0" applyNumberFormat="1" applyFont="1" applyBorder="1" applyAlignment="1">
      <alignment vertical="top"/>
    </xf>
    <xf numFmtId="166" fontId="169" fillId="0" borderId="0" xfId="0" applyNumberFormat="1" applyFont="1" applyAlignment="1">
      <alignment vertical="top"/>
    </xf>
    <xf numFmtId="166" fontId="169" fillId="31" borderId="21" xfId="0" applyNumberFormat="1" applyFont="1" applyFill="1" applyBorder="1" applyAlignment="1">
      <alignment vertical="top"/>
    </xf>
    <xf numFmtId="166" fontId="169" fillId="0" borderId="16" xfId="0" applyNumberFormat="1" applyFont="1" applyBorder="1" applyAlignment="1">
      <alignment vertical="top"/>
    </xf>
    <xf numFmtId="0" fontId="169" fillId="0" borderId="33" xfId="0" applyFont="1" applyBorder="1" applyAlignment="1">
      <alignment vertical="top"/>
    </xf>
    <xf numFmtId="0" fontId="0" fillId="0" borderId="0" xfId="0" applyAlignment="1">
      <alignment vertical="top"/>
    </xf>
    <xf numFmtId="0" fontId="184" fillId="0" borderId="0" xfId="0" applyFont="1" applyAlignment="1">
      <alignment horizontal="left"/>
    </xf>
    <xf numFmtId="166" fontId="27" fillId="30" borderId="21" xfId="0" applyNumberFormat="1" applyFont="1" applyFill="1" applyBorder="1" applyAlignment="1">
      <alignment vertical="top"/>
    </xf>
    <xf numFmtId="168" fontId="27" fillId="0" borderId="21" xfId="0" applyNumberFormat="1" applyFont="1" applyBorder="1" applyAlignment="1">
      <alignment vertical="top"/>
    </xf>
    <xf numFmtId="0" fontId="185" fillId="0" borderId="0" xfId="0" applyFont="1"/>
    <xf numFmtId="0" fontId="186" fillId="0" borderId="0" xfId="0" applyFont="1"/>
    <xf numFmtId="166" fontId="76" fillId="0" borderId="0" xfId="0" applyNumberFormat="1" applyFont="1"/>
    <xf numFmtId="0" fontId="187" fillId="0" borderId="0" xfId="5" applyFont="1" applyFill="1" applyBorder="1"/>
    <xf numFmtId="0" fontId="188" fillId="0" borderId="0" xfId="0" applyFont="1"/>
    <xf numFmtId="0" fontId="189" fillId="0" borderId="0" xfId="0" applyFont="1"/>
    <xf numFmtId="0" fontId="190" fillId="0" borderId="0" xfId="5" applyFont="1" applyFill="1" applyBorder="1"/>
    <xf numFmtId="0" fontId="191" fillId="0" borderId="0" xfId="1" applyFont="1" applyFill="1" applyBorder="1"/>
    <xf numFmtId="0" fontId="192" fillId="0" borderId="0" xfId="0" applyFont="1"/>
    <xf numFmtId="0" fontId="193" fillId="0" borderId="0" xfId="0" applyFont="1"/>
    <xf numFmtId="0" fontId="46" fillId="0" borderId="0" xfId="35" applyFont="1"/>
    <xf numFmtId="0" fontId="134" fillId="0" borderId="0" xfId="35" applyFont="1" applyFill="1" applyBorder="1" applyAlignment="1">
      <alignment horizontal="left"/>
    </xf>
    <xf numFmtId="0" fontId="194" fillId="0" borderId="0" xfId="1" applyFont="1" applyFill="1" applyBorder="1" applyAlignment="1">
      <alignment horizontal="left"/>
    </xf>
    <xf numFmtId="0" fontId="100" fillId="0" borderId="0" xfId="0" applyFont="1"/>
    <xf numFmtId="0" fontId="195" fillId="0" borderId="0" xfId="0" applyFont="1"/>
    <xf numFmtId="0" fontId="134" fillId="0" borderId="0" xfId="35" applyFont="1" applyBorder="1" applyAlignment="1">
      <alignment vertical="center"/>
    </xf>
    <xf numFmtId="0" fontId="196" fillId="0" borderId="0" xfId="0" applyFont="1"/>
    <xf numFmtId="0" fontId="78" fillId="0" borderId="0" xfId="0" applyFont="1"/>
    <xf numFmtId="166" fontId="27" fillId="0" borderId="0" xfId="0" applyNumberFormat="1" applyFont="1" applyAlignment="1">
      <alignment horizontal="right"/>
    </xf>
    <xf numFmtId="3" fontId="36" fillId="0" borderId="0" xfId="0" applyNumberFormat="1" applyFont="1"/>
    <xf numFmtId="3" fontId="197" fillId="0" borderId="0" xfId="0" applyNumberFormat="1" applyFont="1"/>
    <xf numFmtId="0" fontId="27" fillId="0" borderId="0" xfId="0" applyFont="1" applyAlignment="1">
      <alignment horizontal="left" wrapText="1"/>
    </xf>
    <xf numFmtId="3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168" fillId="0" borderId="0" xfId="0" applyFont="1" applyAlignment="1">
      <alignment horizontal="center"/>
    </xf>
    <xf numFmtId="3" fontId="30" fillId="39" borderId="21" xfId="0" applyNumberFormat="1" applyFont="1" applyFill="1" applyBorder="1" applyAlignment="1">
      <alignment horizontal="right"/>
    </xf>
    <xf numFmtId="0" fontId="27" fillId="39" borderId="21" xfId="0" applyFont="1" applyFill="1" applyBorder="1"/>
    <xf numFmtId="166" fontId="29" fillId="39" borderId="28" xfId="0" applyNumberFormat="1" applyFont="1" applyFill="1" applyBorder="1" applyAlignment="1">
      <alignment horizontal="right"/>
    </xf>
    <xf numFmtId="166" fontId="29" fillId="39" borderId="21" xfId="0" applyNumberFormat="1" applyFont="1" applyFill="1" applyBorder="1" applyAlignment="1">
      <alignment vertical="top"/>
    </xf>
    <xf numFmtId="166" fontId="29" fillId="39" borderId="21" xfId="0" applyNumberFormat="1" applyFont="1" applyFill="1" applyBorder="1"/>
    <xf numFmtId="166" fontId="29" fillId="39" borderId="21" xfId="0" applyNumberFormat="1" applyFont="1" applyFill="1" applyBorder="1" applyAlignment="1">
      <alignment horizontal="right"/>
    </xf>
    <xf numFmtId="166" fontId="29" fillId="39" borderId="30" xfId="0" applyNumberFormat="1" applyFont="1" applyFill="1" applyBorder="1"/>
    <xf numFmtId="166" fontId="29" fillId="39" borderId="30" xfId="0" applyNumberFormat="1" applyFont="1" applyFill="1" applyBorder="1" applyAlignment="1">
      <alignment horizontal="right" vertical="top"/>
    </xf>
    <xf numFmtId="166" fontId="29" fillId="39" borderId="28" xfId="0" applyNumberFormat="1" applyFont="1" applyFill="1" applyBorder="1"/>
    <xf numFmtId="166" fontId="27" fillId="39" borderId="30" xfId="0" applyNumberFormat="1" applyFont="1" applyFill="1" applyBorder="1" applyAlignment="1">
      <alignment horizontal="right" vertical="top"/>
    </xf>
    <xf numFmtId="166" fontId="29" fillId="39" borderId="33" xfId="0" applyNumberFormat="1" applyFont="1" applyFill="1" applyBorder="1" applyAlignment="1">
      <alignment horizontal="right" vertical="top"/>
    </xf>
    <xf numFmtId="166" fontId="27" fillId="39" borderId="21" xfId="0" applyNumberFormat="1" applyFont="1" applyFill="1" applyBorder="1" applyAlignment="1">
      <alignment horizontal="right" vertical="top"/>
    </xf>
    <xf numFmtId="166" fontId="29" fillId="39" borderId="21" xfId="0" applyNumberFormat="1" applyFont="1" applyFill="1" applyBorder="1" applyAlignment="1">
      <alignment horizontal="right" vertical="top"/>
    </xf>
    <xf numFmtId="166" fontId="29" fillId="39" borderId="21" xfId="39" applyNumberFormat="1" applyFont="1" applyFill="1" applyBorder="1" applyProtection="1">
      <protection locked="0"/>
    </xf>
    <xf numFmtId="166" fontId="27" fillId="39" borderId="21" xfId="0" applyNumberFormat="1" applyFont="1" applyFill="1" applyBorder="1" applyAlignment="1">
      <alignment vertical="top"/>
    </xf>
    <xf numFmtId="168" fontId="29" fillId="39" borderId="21" xfId="0" applyNumberFormat="1" applyFont="1" applyFill="1" applyBorder="1" applyAlignment="1">
      <alignment vertical="top"/>
    </xf>
    <xf numFmtId="3" fontId="27" fillId="39" borderId="21" xfId="0" applyNumberFormat="1" applyFont="1" applyFill="1" applyBorder="1" applyAlignment="1">
      <alignment vertical="top"/>
    </xf>
    <xf numFmtId="9" fontId="12" fillId="39" borderId="21" xfId="0" applyNumberFormat="1" applyFont="1" applyFill="1" applyBorder="1" applyAlignment="1">
      <alignment vertical="top"/>
    </xf>
    <xf numFmtId="0" fontId="9" fillId="39" borderId="0" xfId="0" applyFont="1" applyFill="1"/>
    <xf numFmtId="3" fontId="30" fillId="22" borderId="0" xfId="0" applyNumberFormat="1" applyFont="1" applyFill="1" applyBorder="1"/>
  </cellXfs>
  <cellStyles count="61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4" xfId="52" xr:uid="{0B0C88B9-BFEB-45FA-87BD-D61D44E9A7DE}"/>
    <cellStyle name="Pilkku 4 2" xfId="60" xr:uid="{E2BD5F8E-C016-4E6B-A9D1-FD7481473AF1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3" xfId="55" xr:uid="{75F79D91-32B7-449C-9EDD-7F98EBA9B87C}"/>
    <cellStyle name="Valuutta 2" xfId="37" xr:uid="{505660A2-B6D2-45CD-932C-A98D5A739E9E}"/>
    <cellStyle name="Valuutta 2 2" xfId="56" xr:uid="{E6CB23FD-5274-4DB3-98E0-A5EF851291AE}"/>
    <cellStyle name="Valuutta 3" xfId="54" xr:uid="{49FD54E0-6A4D-4A54-A735-F2B1A4EDA867}"/>
  </cellStyles>
  <dxfs count="72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7" defaultTableStyle="Kuntaliitto" defaultPivotStyle="PivotStyleLight16">
    <tableStyle name="Kuntaliitto" pivot="0" count="9" xr9:uid="{00000000-0011-0000-FFFF-FFFF00000000}">
      <tableStyleElement type="wholeTable" dxfId="71"/>
      <tableStyleElement type="headerRow" dxfId="70"/>
      <tableStyleElement type="totalRow" dxfId="69"/>
      <tableStyleElement type="firstColumn" dxfId="68"/>
      <tableStyleElement type="lastColumn" dxfId="67"/>
      <tableStyleElement type="firstRowStripe" dxfId="66"/>
      <tableStyleElement type="secondRowStripe" dxfId="65"/>
      <tableStyleElement type="firstColumnStripe" dxfId="64"/>
      <tableStyleElement type="secondColumnStripe" dxfId="63"/>
    </tableStyle>
    <tableStyle name="TableStyleLight13 2" pivot="0" count="9" xr9:uid="{5DD8EE3B-BCA0-4452-A019-2CBFA31A4FBE}">
      <tableStyleElement type="wholeTable" dxfId="62"/>
      <tableStyleElement type="headerRow" dxfId="61"/>
      <tableStyleElement type="totalRow" dxfId="60"/>
      <tableStyleElement type="firstColumn" dxfId="59"/>
      <tableStyleElement type="lastColumn" dxfId="58"/>
      <tableStyleElement type="firstRowStripe" dxfId="57"/>
      <tableStyleElement type="secondRowStripe" dxfId="56"/>
      <tableStyleElement type="firstColumnStripe" dxfId="55"/>
      <tableStyleElement type="secondColumnStripe" dxfId="54"/>
    </tableStyle>
    <tableStyle name="TableStyleLight13 3" pivot="0" count="9" xr9:uid="{FB153379-1423-445C-9D7C-5CEC663C435F}">
      <tableStyleElement type="wholeTable" dxfId="53"/>
      <tableStyleElement type="headerRow" dxfId="52"/>
      <tableStyleElement type="totalRow" dxfId="51"/>
      <tableStyleElement type="firstColumn" dxfId="50"/>
      <tableStyleElement type="lastColumn" dxfId="49"/>
      <tableStyleElement type="firstRowStripe" dxfId="48"/>
      <tableStyleElement type="secondRowStripe" dxfId="47"/>
      <tableStyleElement type="firstColumnStripe" dxfId="46"/>
      <tableStyleElement type="secondColumnStripe" dxfId="45"/>
    </tableStyle>
    <tableStyle name="TableStyleMedium2 2" pivot="0" count="7" xr9:uid="{1C1F9C04-E619-4501-9509-B14A7D8D49F6}">
      <tableStyleElement type="wholeTable" dxfId="44"/>
      <tableStyleElement type="headerRow" dxfId="43"/>
      <tableStyleElement type="totalRow" dxfId="42"/>
      <tableStyleElement type="firstColumn" dxfId="41"/>
      <tableStyleElement type="lastColumn" dxfId="40"/>
      <tableStyleElement type="firstRowStripe" dxfId="39"/>
      <tableStyleElement type="firstColumnStripe" dxfId="38"/>
    </tableStyle>
    <tableStyle name="TableStyleMedium2 3" pivot="0" count="7" xr9:uid="{8F46EDF1-C1E0-4C90-A042-DECD1E1DEE18}">
      <tableStyleElement type="wholeTable" dxfId="37"/>
      <tableStyleElement type="headerRow" dxfId="36"/>
      <tableStyleElement type="totalRow" dxfId="35"/>
      <tableStyleElement type="firstColumn" dxfId="34"/>
      <tableStyleElement type="lastColumn" dxfId="33"/>
      <tableStyleElement type="firstRowStripe" dxfId="32"/>
      <tableStyleElement type="firstColumnStripe" dxfId="31"/>
    </tableStyle>
    <tableStyle name="TableStyleMedium2 4" pivot="0" count="7" xr9:uid="{E9F60862-622D-4C61-BA85-E07D6600B1AA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firstColumnStripe" dxfId="24"/>
    </tableStyle>
    <tableStyle name="TableStyleMedium2 5" pivot="0" count="7" xr9:uid="{A52F9130-B477-4222-B551-B1674DA52B7C}">
      <tableStyleElement type="wholeTable" dxfId="23"/>
      <tableStyleElement type="headerRow" dxfId="22"/>
      <tableStyleElement type="totalRow" dxfId="21"/>
      <tableStyleElement type="firstColumn" dxfId="20"/>
      <tableStyleElement type="lastColumn" dxfId="19"/>
      <tableStyleElement type="firstRowStripe" dxfId="18"/>
      <tableStyleElement type="firstColumnStripe" dxfId="17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Types" Target="richData/rdRichValueTyp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Structure" Target="richData/rdrichvaluestructure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FD16E95D-C52B-4A7A-AB84-DA9660EF334D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3AE67181-43A7-4597-81AF-1F06E6208F49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D2BE2908-41AD-446B-B691-6921BD4B491B}">
    <text>Kunnallisveron ansiotulovähennys poistuu vuoden 2025 alusta ja se kasvattaa kunnallisveron tuottoa, mutta pienentää vastaavalla summalla verotulomenestysten korvausta.</text>
  </threadedComment>
  <threadedComment ref="K9" dT="2024-04-29T12:07:13.28" personId="{261C2C5C-719C-4B81-9431-61E2133A3C01}" id="{AC8B4239-F9AC-4E67-8C8A-13D0B1D51177}">
    <text>Luvut vuoden 2024 päätöksen mukaisena. OKM ei tuota ennakollisia laskelmia.</text>
  </threadedComment>
  <threadedComment ref="M9" dT="2024-09-03T06:32:15.36" personId="{261C2C5C-719C-4B81-9431-61E2133A3C01}" id="{3804358E-354C-4DE1-8225-2FE89E94C8F6}">
    <text>15.12.2023 tilanne, joka määrittää kotikuntakorvauksen vuodelle 2025. Tulojen ja menojen erittely välilehdellä 6.</text>
  </threadedComment>
  <threadedComment ref="O9" dT="2024-08-19T15:38:09.38" personId="{261C2C5C-719C-4B81-9431-61E2133A3C01}" id="{9C871D7C-4AC2-43E3-A463-D6E6F2D5A5BA}">
    <text>€/as.-sarakkeen tiedot korjattu 19.8.2024</text>
  </threadedComment>
  <threadedComment ref="Z9" dT="2024-05-08T11:46:22.62" personId="{261C2C5C-719C-4B81-9431-61E2133A3C01}" id="{994D770E-1176-464F-B01C-35758E1F84AE}">
    <text>Sisältää sote-erät</text>
  </threadedComment>
  <threadedComment ref="B167" dT="2024-08-05T07:07:11.27" personId="{261C2C5C-719C-4B81-9431-61E2133A3C01}" id="{BE2DB52F-2B64-4133-92B1-72C48A27697D}">
    <text>Kuntaliitos Pertunmaan kanssa 2025. Vuoden 2025 luvuissa liitos huomioitu.</text>
  </threadedComment>
  <threadedComment ref="B189" dT="2024-08-05T07:05:38.54" personId="{261C2C5C-719C-4B81-9431-61E2133A3C01}" id="{0E6BDACE-394B-4350-BB97-303E92F154A9}">
    <text>Kuntaliitos Mäntyharjun kanssa 2025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93B74D6C-D140-452E-B069-247250FA78F4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5A2C164A-D8A4-48E7-9291-13540649E953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0A69CBBD-82A1-42CD-9CAC-3862488F7E2A}">
    <text>Kunnallisveron ansiotulovähennys poistuu vuoden 2025 alusta ja se kasvattaa kunnallisveron tuottoa, mutta pienentää vastaavalla summalla verotulomenestysten korvausta.</text>
  </threadedComment>
  <threadedComment ref="K9" dT="2024-09-03T13:06:32.78" personId="{261C2C5C-719C-4B81-9431-61E2133A3C01}" id="{401F9976-53D2-438F-88A8-8D1A9CADF720}">
    <text>Vuoden 2024 tieto OKM:n 2.9.2024 päätöksen mukaan.</text>
  </threadedComment>
  <threadedComment ref="U9" dT="2024-05-08T11:46:22.62" personId="{261C2C5C-719C-4B81-9431-61E2133A3C01}" id="{198436D6-5988-4514-B6DE-EB7C36751EB4}">
    <text>Sisältää sote-erät</text>
  </threadedComment>
  <threadedComment ref="AB9" dT="2023-08-09T06:54:52.03" personId="{261C2C5C-719C-4B81-9431-61E2133A3C01}" id="{D067735A-2D2A-452C-91A1-425DAA9A2A93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31.12.2022</text>
  </threadedComment>
  <threadedComment ref="H9" dT="2024-01-03T07:33:57.08" personId="{261C2C5C-719C-4B81-9431-61E2133A3C01}" id="{5F921585-CDB2-40FA-8FDD-797F31462874}">
    <text>Jakajana väkiluku 31.12.2023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9" dT="2024-05-08T11:46:22.62" personId="{261C2C5C-719C-4B81-9431-61E2133A3C01}" id="{4E6FAE97-57C4-4F48-9594-AC0033A885F1}">
    <text>Sisältää sote-erät</text>
  </threadedComment>
  <threadedComment ref="K9" dT="2024-05-08T11:32:37.92" personId="{261C2C5C-719C-4B81-9431-61E2133A3C01}" id="{33C26906-D757-4BA8-8A68-A36238B1FD93}">
    <text>Tässä ovat mukana valtionosuuksien sote-erät. Kaikille kunnille tasasuuruinen sote-vähennys kasvaa vuoteen 2024 verrattuna. Myös vos-laskelman rakenne muuttuu. Tämä avattu omalla välilehdellään.</text>
  </threadedComment>
  <threadedComment ref="U9" dT="2024-05-08T11:30:59.39" personId="{261C2C5C-719C-4B81-9431-61E2133A3C01}" id="{CAAE4F76-2103-4243-9D91-87C04EB8F79E}">
    <text>Kunnallisveron ansiotulovähennys poistuu vuoden 2025 alusta ja se kasvattaa kunnallisveron tuottoa, mutta pienentää vastaavalla summalla verotulomenestysten korvausta.</text>
  </threadedComment>
  <threadedComment ref="Z9" dT="2024-05-14T06:46:56.90" personId="{261C2C5C-719C-4B81-9431-61E2133A3C01}" id="{45696E39-8E30-4270-877E-D6FCB452335C}">
    <text>EI SISÄLLÄ TE-RAHOITUSTA</text>
  </threadedComment>
  <threadedComment ref="AE9" dT="2024-05-08T11:34:11.11" personId="{261C2C5C-719C-4B81-9431-61E2133A3C01}" id="{28190E1A-6266-45CC-A951-73E0D622520D}">
    <text>Sisältää valtiolta siirtyvien palveluiden rahoituksen ja kasvavien työttömyysetuuksien kompensaation. Tarkempi erittely TE-rahoituksen muodostumisesta esitetään omalla välilehdellään.</text>
  </threadedComment>
  <threadedComment ref="AH9" dT="2024-05-14T06:44:44.97" personId="{261C2C5C-719C-4B81-9431-61E2133A3C01}" id="{F295BBC9-0294-4929-9231-A52B5D8EAF6E}">
    <text>Sisältää TE-uudistuksen vos-rahoituksen.</text>
  </threadedComment>
  <threadedComment ref="AL9" dT="2024-05-08T11:46:22.62" personId="{261C2C5C-719C-4B81-9431-61E2133A3C01}" id="{C94D3B03-F8D5-4DED-A35E-2985F961E840}">
    <text>Sisältää sote-erät</text>
  </threadedComment>
  <threadedComment ref="AM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AW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BB9" dT="2024-05-14T06:46:56.90" personId="{261C2C5C-719C-4B81-9431-61E2133A3C01}" id="{56831BC4-39C6-49BD-9B28-90353823215A}">
    <text>EI SISÄLLÄ TE-RAHOITUSTA</text>
  </threadedComment>
  <threadedComment ref="BG9" dT="2024-05-08T11:34:11.11" personId="{261C2C5C-719C-4B81-9431-61E2133A3C01}" id="{A3DFA80D-2221-4D1B-9657-287996924BE3}">
    <text>Sisältää valtiolta siirtyvien palveluiden rahoituksen ja kasvavien työttömyysetuuksien kompensaation. Tarkempi erittely TE-rahoituksen muodostumisesta esitetään omalla välilehdellään.</text>
  </threadedComment>
  <threadedComment ref="BJ9" dT="2024-05-14T06:44:44.97" personId="{261C2C5C-719C-4B81-9431-61E2133A3C01}" id="{AAA09860-266C-46C2-BE14-5B95FA689F27}">
    <text>Sisältää TE-uudistuksen vos-rahoituksen.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W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X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O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P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W167" dT="2024-08-05T13:59:47.40" personId="{261C2C5C-719C-4B81-9431-61E2133A3C01}" id="{FE63DAA9-82AE-49D3-99D8-46E4157B4414}">
    <text xml:space="preserve">Pertunmaan osuus lisätty
</text>
  </threadedComment>
  <threadedComment ref="X167" dT="2024-08-05T14:00:00.43" personId="{261C2C5C-719C-4B81-9431-61E2133A3C01}" id="{C6FBE4D7-FCBE-4379-95ED-D7102C9F11FE}">
    <text>Pertunmaan osuus lisätty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vm.fi/-/kuntien-peruspalvelujen-valtionosuutta-ja-hyvinvointialueiden-rahoitusta-koskevia-paatoksia-vuodelle-2024-muutetaan-1.8.-alkaen-paivitetyt-rahoituslaskelmat-on-julkaistu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6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6.xml"/><Relationship Id="rId5" Type="http://schemas.openxmlformats.org/officeDocument/2006/relationships/vmlDrawing" Target="../drawings/vmlDrawing8.vml"/><Relationship Id="rId4" Type="http://schemas.openxmlformats.org/officeDocument/2006/relationships/hyperlink" Target="https://vos.oph.fi/rap/vos/v23/vop6os23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documents/10623/0/Kunnan+peruspalvelujen+valtionosuus+2025_huhtikuu_final.xlsx/3c780e8f-c4e4-d092-af6d-8853c270c676?t=171438455864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B5" sqref="B5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503</v>
      </c>
      <c r="D4"/>
    </row>
    <row r="5" spans="2:10" ht="15">
      <c r="B5" s="3" t="s">
        <v>703</v>
      </c>
      <c r="D5"/>
    </row>
    <row r="6" spans="2:10">
      <c r="B6" s="292" t="s">
        <v>601</v>
      </c>
      <c r="D6"/>
      <c r="H6" s="292"/>
    </row>
    <row r="7" spans="2:10" ht="15">
      <c r="B7" s="3" t="s">
        <v>0</v>
      </c>
      <c r="D7"/>
      <c r="E7"/>
    </row>
    <row r="8" spans="2:10" ht="15">
      <c r="B8" s="3" t="s">
        <v>701</v>
      </c>
      <c r="D8"/>
    </row>
    <row r="9" spans="2:10" ht="15">
      <c r="B9" s="3"/>
      <c r="D9"/>
    </row>
    <row r="10" spans="2:10" ht="15">
      <c r="B10" s="3" t="s">
        <v>1</v>
      </c>
    </row>
    <row r="11" spans="2:10" ht="21" thickBot="1">
      <c r="B11" s="5" t="s">
        <v>2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3</v>
      </c>
    </row>
    <row r="14" spans="2:10">
      <c r="D14" t="s">
        <v>4</v>
      </c>
    </row>
    <row r="16" spans="2:10" ht="15">
      <c r="D16" s="4" t="s">
        <v>5</v>
      </c>
    </row>
    <row r="17" spans="4:4">
      <c r="D17" t="s">
        <v>6</v>
      </c>
    </row>
    <row r="18" spans="4:4">
      <c r="D18" t="s">
        <v>7</v>
      </c>
    </row>
    <row r="24" spans="4:4" ht="15">
      <c r="D24" s="4"/>
    </row>
    <row r="25" spans="4:4">
      <c r="D25"/>
    </row>
  </sheetData>
  <hyperlinks>
    <hyperlink ref="B6" r:id="rId1" display="https://vm.fi/-/kuntien-peruspalvelujen-valtionosuutta-ja-hyvinvointialueiden-rahoitusta-koskevia-paatoksia-vuodelle-2024-muutetaan-1.8.-alkaen-paivitetyt-rahoituslaskelmat-on-julkaistu" xr:uid="{37FE32DB-5BCB-4D57-9728-C389B6A6379A}"/>
  </hyperlinks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2"/>
  <headerFooter scaleWithDoc="0">
    <oddHeader>&amp;L&amp;G</oddHeader>
    <oddFooter>&amp;L&amp;8&amp;K06+000&amp;P/&amp;N | &amp;D &amp;T | &amp;Z&amp;F&amp;R&amp;8&amp;K06+000&amp;G</oddFooter>
  </headerFooter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327</v>
      </c>
      <c r="B1" s="6"/>
      <c r="I1" s="8"/>
      <c r="J1" s="12"/>
      <c r="L1" s="38"/>
      <c r="M1" s="24"/>
      <c r="U1" s="35" t="s">
        <v>328</v>
      </c>
      <c r="V1" s="6"/>
      <c r="X1" s="17"/>
      <c r="Z1" s="12"/>
      <c r="AA1" s="12"/>
    </row>
    <row r="2" spans="1:29" ht="17.45" customHeight="1">
      <c r="A2" s="239" t="s">
        <v>329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8</v>
      </c>
      <c r="V3" s="51"/>
      <c r="W3" s="52"/>
      <c r="X3" s="17"/>
      <c r="Y3" s="52"/>
      <c r="Z3" s="42"/>
      <c r="AA3" s="42"/>
      <c r="AB3" s="42"/>
    </row>
    <row r="4" spans="1:29">
      <c r="A4" s="249" t="s">
        <v>330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331</v>
      </c>
      <c r="V4" s="51"/>
      <c r="W4" s="43"/>
      <c r="X4" s="137"/>
      <c r="Y4" s="45"/>
      <c r="Z4" s="46"/>
      <c r="AA4" s="46"/>
      <c r="AB4" s="138" t="s">
        <v>332</v>
      </c>
    </row>
    <row r="5" spans="1:29">
      <c r="A5" s="332" t="s">
        <v>333</v>
      </c>
      <c r="B5" s="51"/>
      <c r="C5" s="47"/>
      <c r="D5" s="48"/>
      <c r="E5" s="163"/>
      <c r="F5" s="216"/>
      <c r="G5" s="164"/>
      <c r="H5" s="42" t="s">
        <v>334</v>
      </c>
      <c r="I5" s="1"/>
      <c r="J5" s="12"/>
      <c r="K5" s="1"/>
      <c r="L5" s="1"/>
      <c r="R5" s="1"/>
      <c r="U5" s="53" t="s">
        <v>335</v>
      </c>
      <c r="V5" s="51"/>
      <c r="W5" s="47"/>
      <c r="Y5" s="48"/>
      <c r="Z5" s="12"/>
      <c r="AA5" s="12"/>
      <c r="AB5" s="42" t="s">
        <v>334</v>
      </c>
    </row>
    <row r="6" spans="1:29">
      <c r="A6" s="250" t="s">
        <v>9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336</v>
      </c>
      <c r="V6" s="51"/>
      <c r="W6" s="47"/>
      <c r="X6" s="13"/>
      <c r="Y6" s="48"/>
      <c r="Z6" s="48"/>
      <c r="AA6" s="48"/>
      <c r="AB6" s="49"/>
    </row>
    <row r="7" spans="1:29">
      <c r="A7" s="251" t="s">
        <v>337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337</v>
      </c>
      <c r="V7" s="51"/>
      <c r="W7" s="47"/>
      <c r="X7" s="13"/>
      <c r="Y7" s="48"/>
      <c r="Z7" s="48"/>
      <c r="AA7" s="48"/>
      <c r="AB7" s="49"/>
    </row>
    <row r="8" spans="1:29">
      <c r="A8" s="250" t="s">
        <v>10</v>
      </c>
      <c r="F8" s="217"/>
      <c r="G8" s="165"/>
      <c r="I8" s="8"/>
      <c r="J8" s="12"/>
      <c r="L8" s="40"/>
      <c r="U8" s="42" t="s">
        <v>10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11</v>
      </c>
      <c r="B9" s="55" t="s">
        <v>12</v>
      </c>
      <c r="C9" s="56" t="s">
        <v>28</v>
      </c>
      <c r="D9" s="56" t="s">
        <v>29</v>
      </c>
      <c r="E9" s="340" t="s">
        <v>338</v>
      </c>
      <c r="F9" s="166" t="s">
        <v>339</v>
      </c>
      <c r="G9" s="166" t="s">
        <v>340</v>
      </c>
      <c r="H9" s="56" t="s">
        <v>14</v>
      </c>
      <c r="I9" s="56" t="s">
        <v>341</v>
      </c>
      <c r="J9" s="57" t="s">
        <v>31</v>
      </c>
      <c r="K9" s="57" t="s">
        <v>16</v>
      </c>
      <c r="L9" s="58" t="s">
        <v>342</v>
      </c>
      <c r="M9" s="167" t="s">
        <v>24</v>
      </c>
      <c r="N9" s="133" t="s">
        <v>343</v>
      </c>
      <c r="O9" s="133" t="s">
        <v>26</v>
      </c>
      <c r="P9" s="59"/>
      <c r="Q9" s="60" t="s">
        <v>344</v>
      </c>
      <c r="R9" s="60" t="s">
        <v>345</v>
      </c>
      <c r="S9" s="60"/>
      <c r="T9" s="61"/>
      <c r="U9" s="140" t="s">
        <v>11</v>
      </c>
      <c r="V9" s="140" t="s">
        <v>12</v>
      </c>
      <c r="W9" s="141" t="s">
        <v>346</v>
      </c>
      <c r="X9" s="141" t="s">
        <v>347</v>
      </c>
      <c r="Y9" s="141" t="s">
        <v>14</v>
      </c>
      <c r="Z9" s="141" t="s">
        <v>348</v>
      </c>
      <c r="AA9" s="142" t="s">
        <v>349</v>
      </c>
      <c r="AB9" s="142" t="s">
        <v>350</v>
      </c>
      <c r="AC9" s="143" t="s">
        <v>32</v>
      </c>
    </row>
    <row r="10" spans="1:29" s="54" customFormat="1" ht="30.6" customHeight="1">
      <c r="A10" s="343"/>
      <c r="B10" s="344" t="s">
        <v>33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33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.75">
      <c r="A11" s="345">
        <v>5</v>
      </c>
      <c r="B11" s="346" t="s">
        <v>34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34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.75">
      <c r="A12" s="345">
        <v>9</v>
      </c>
      <c r="B12" s="346" t="s">
        <v>35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35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.75">
      <c r="A13" s="345">
        <v>10</v>
      </c>
      <c r="B13" s="346" t="s">
        <v>36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36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.75">
      <c r="A14" s="345">
        <v>16</v>
      </c>
      <c r="B14" s="346" t="s">
        <v>37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37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.75">
      <c r="A15" s="345">
        <v>18</v>
      </c>
      <c r="B15" s="346" t="s">
        <v>38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38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.75">
      <c r="A16" s="345">
        <v>19</v>
      </c>
      <c r="B16" s="346" t="s">
        <v>39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39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.75">
      <c r="A17" s="345">
        <v>20</v>
      </c>
      <c r="B17" s="346" t="s">
        <v>40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40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.75">
      <c r="A18" s="345">
        <v>46</v>
      </c>
      <c r="B18" s="346" t="s">
        <v>41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41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.75">
      <c r="A19" s="345">
        <v>47</v>
      </c>
      <c r="B19" s="346" t="s">
        <v>42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42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.75">
      <c r="A20" s="345">
        <v>49</v>
      </c>
      <c r="B20" s="346" t="s">
        <v>43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43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.75">
      <c r="A21" s="345">
        <v>50</v>
      </c>
      <c r="B21" s="346" t="s">
        <v>44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44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.75">
      <c r="A22" s="345">
        <v>51</v>
      </c>
      <c r="B22" s="346" t="s">
        <v>45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45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.75">
      <c r="A23" s="345">
        <v>52</v>
      </c>
      <c r="B23" s="346" t="s">
        <v>46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46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.75">
      <c r="A24" s="345">
        <v>61</v>
      </c>
      <c r="B24" s="346" t="s">
        <v>47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47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.75">
      <c r="A25" s="345">
        <v>69</v>
      </c>
      <c r="B25" s="346" t="s">
        <v>48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48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.75">
      <c r="A26" s="345">
        <v>71</v>
      </c>
      <c r="B26" s="346" t="s">
        <v>49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49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.75">
      <c r="A27" s="345">
        <v>72</v>
      </c>
      <c r="B27" s="346" t="s">
        <v>50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50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.75">
      <c r="A28" s="345">
        <v>74</v>
      </c>
      <c r="B28" s="346" t="s">
        <v>51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51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.75">
      <c r="A29" s="345">
        <v>75</v>
      </c>
      <c r="B29" s="346" t="s">
        <v>52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52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.75">
      <c r="A30" s="345">
        <v>77</v>
      </c>
      <c r="B30" s="346" t="s">
        <v>53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53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.75">
      <c r="A31" s="345">
        <v>78</v>
      </c>
      <c r="B31" s="346" t="s">
        <v>54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54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.75">
      <c r="A32" s="345">
        <v>79</v>
      </c>
      <c r="B32" s="346" t="s">
        <v>55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55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.75">
      <c r="A33" s="345">
        <v>81</v>
      </c>
      <c r="B33" s="346" t="s">
        <v>56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56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.75">
      <c r="A34" s="345">
        <v>82</v>
      </c>
      <c r="B34" s="346" t="s">
        <v>57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57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.75">
      <c r="A35" s="345">
        <v>86</v>
      </c>
      <c r="B35" s="346" t="s">
        <v>58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58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.75">
      <c r="A36" s="345">
        <v>90</v>
      </c>
      <c r="B36" s="346" t="s">
        <v>59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59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.75">
      <c r="A37" s="345">
        <v>91</v>
      </c>
      <c r="B37" s="346" t="s">
        <v>60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60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.75">
      <c r="A38" s="345">
        <v>92</v>
      </c>
      <c r="B38" s="346" t="s">
        <v>61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61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.75">
      <c r="A39" s="345">
        <v>97</v>
      </c>
      <c r="B39" s="346" t="s">
        <v>62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62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.75">
      <c r="A40" s="345">
        <v>98</v>
      </c>
      <c r="B40" s="346" t="s">
        <v>63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63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.75">
      <c r="A41" s="345">
        <v>102</v>
      </c>
      <c r="B41" s="346" t="s">
        <v>64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64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.75">
      <c r="A42" s="345">
        <v>103</v>
      </c>
      <c r="B42" s="346" t="s">
        <v>65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65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.75">
      <c r="A43" s="345">
        <v>105</v>
      </c>
      <c r="B43" s="346" t="s">
        <v>66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66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.75">
      <c r="A44" s="345">
        <v>106</v>
      </c>
      <c r="B44" s="346" t="s">
        <v>67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67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.75">
      <c r="A45" s="345">
        <v>108</v>
      </c>
      <c r="B45" s="346" t="s">
        <v>68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68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.75">
      <c r="A46" s="345">
        <v>109</v>
      </c>
      <c r="B46" s="346" t="s">
        <v>69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69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.75">
      <c r="A47" s="345">
        <v>111</v>
      </c>
      <c r="B47" s="346" t="s">
        <v>70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70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.75">
      <c r="A48" s="345">
        <v>139</v>
      </c>
      <c r="B48" s="346" t="s">
        <v>71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71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.75">
      <c r="A49" s="345">
        <v>140</v>
      </c>
      <c r="B49" s="346" t="s">
        <v>72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72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.75">
      <c r="A50" s="345">
        <v>142</v>
      </c>
      <c r="B50" s="346" t="s">
        <v>73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73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.75">
      <c r="A51" s="345">
        <v>143</v>
      </c>
      <c r="B51" s="346" t="s">
        <v>74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74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.75">
      <c r="A52" s="345">
        <v>145</v>
      </c>
      <c r="B52" s="346" t="s">
        <v>75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75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.75">
      <c r="A53" s="345">
        <v>146</v>
      </c>
      <c r="B53" s="346" t="s">
        <v>76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76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.75">
      <c r="A54" s="345">
        <v>148</v>
      </c>
      <c r="B54" s="346" t="s">
        <v>77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77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.75">
      <c r="A55" s="345">
        <v>149</v>
      </c>
      <c r="B55" s="346" t="s">
        <v>78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78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.75">
      <c r="A56" s="345">
        <v>151</v>
      </c>
      <c r="B56" s="346" t="s">
        <v>79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79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.75">
      <c r="A57" s="345">
        <v>152</v>
      </c>
      <c r="B57" s="346" t="s">
        <v>80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80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.75">
      <c r="A58" s="345">
        <v>153</v>
      </c>
      <c r="B58" s="346" t="s">
        <v>81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81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.75">
      <c r="A59" s="345">
        <v>165</v>
      </c>
      <c r="B59" s="346" t="s">
        <v>82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82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.75">
      <c r="A60" s="345">
        <v>167</v>
      </c>
      <c r="B60" s="346" t="s">
        <v>83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83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.75">
      <c r="A61" s="345">
        <v>169</v>
      </c>
      <c r="B61" s="346" t="s">
        <v>84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84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.75">
      <c r="A62" s="345">
        <v>171</v>
      </c>
      <c r="B62" s="346" t="s">
        <v>85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85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.75">
      <c r="A63" s="345">
        <v>172</v>
      </c>
      <c r="B63" s="346" t="s">
        <v>86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86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.75">
      <c r="A64" s="345">
        <v>176</v>
      </c>
      <c r="B64" s="346" t="s">
        <v>87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87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.75">
      <c r="A65" s="345">
        <v>177</v>
      </c>
      <c r="B65" s="346" t="s">
        <v>88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88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.75">
      <c r="A66" s="345">
        <v>178</v>
      </c>
      <c r="B66" s="346" t="s">
        <v>89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89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.75">
      <c r="A67" s="345">
        <v>179</v>
      </c>
      <c r="B67" s="346" t="s">
        <v>90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90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.75">
      <c r="A68" s="345">
        <v>181</v>
      </c>
      <c r="B68" s="346" t="s">
        <v>91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91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.75">
      <c r="A69" s="345">
        <v>182</v>
      </c>
      <c r="B69" s="346" t="s">
        <v>92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92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.75">
      <c r="A70" s="345">
        <v>186</v>
      </c>
      <c r="B70" s="346" t="s">
        <v>93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93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.75">
      <c r="A71" s="345">
        <v>202</v>
      </c>
      <c r="B71" s="346" t="s">
        <v>94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94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.75">
      <c r="A72" s="345">
        <v>204</v>
      </c>
      <c r="B72" s="346" t="s">
        <v>95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95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.75">
      <c r="A73" s="345">
        <v>205</v>
      </c>
      <c r="B73" s="346" t="s">
        <v>96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96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.75">
      <c r="A74" s="345">
        <v>208</v>
      </c>
      <c r="B74" s="346" t="s">
        <v>97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97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.75">
      <c r="A75" s="345">
        <v>211</v>
      </c>
      <c r="B75" s="346" t="s">
        <v>98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98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.75">
      <c r="A76" s="345">
        <v>213</v>
      </c>
      <c r="B76" s="346" t="s">
        <v>99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99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.75">
      <c r="A77" s="345">
        <v>214</v>
      </c>
      <c r="B77" s="346" t="s">
        <v>100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100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.75">
      <c r="A78" s="345">
        <v>216</v>
      </c>
      <c r="B78" s="346" t="s">
        <v>101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101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.75">
      <c r="A79" s="345">
        <v>217</v>
      </c>
      <c r="B79" s="346" t="s">
        <v>102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102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.75">
      <c r="A80" s="345">
        <v>218</v>
      </c>
      <c r="B80" s="346" t="s">
        <v>103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103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.75">
      <c r="A81" s="345">
        <v>224</v>
      </c>
      <c r="B81" s="346" t="s">
        <v>104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104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.75">
      <c r="A82" s="345">
        <v>226</v>
      </c>
      <c r="B82" s="346" t="s">
        <v>105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105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.75">
      <c r="A83" s="345">
        <v>230</v>
      </c>
      <c r="B83" s="346" t="s">
        <v>106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106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.75">
      <c r="A84" s="345">
        <v>231</v>
      </c>
      <c r="B84" s="346" t="s">
        <v>107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107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.75">
      <c r="A85" s="345">
        <v>232</v>
      </c>
      <c r="B85" s="346" t="s">
        <v>108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108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.75">
      <c r="A86" s="345">
        <v>233</v>
      </c>
      <c r="B86" s="346" t="s">
        <v>109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109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.75">
      <c r="A87" s="345">
        <v>235</v>
      </c>
      <c r="B87" s="346" t="s">
        <v>110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110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.75">
      <c r="A88" s="345">
        <v>236</v>
      </c>
      <c r="B88" s="346" t="s">
        <v>111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111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.75">
      <c r="A89" s="345">
        <v>239</v>
      </c>
      <c r="B89" s="346" t="s">
        <v>112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112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.75">
      <c r="A90" s="345">
        <v>240</v>
      </c>
      <c r="B90" s="346" t="s">
        <v>113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113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.75">
      <c r="A91" s="345">
        <v>241</v>
      </c>
      <c r="B91" s="346" t="s">
        <v>114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114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.75">
      <c r="A92" s="345">
        <v>244</v>
      </c>
      <c r="B92" s="346" t="s">
        <v>115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115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.75">
      <c r="A93" s="345">
        <v>245</v>
      </c>
      <c r="B93" s="346" t="s">
        <v>116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116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.75">
      <c r="A94" s="345">
        <v>249</v>
      </c>
      <c r="B94" s="346" t="s">
        <v>117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117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.75">
      <c r="A95" s="345">
        <v>250</v>
      </c>
      <c r="B95" s="346" t="s">
        <v>118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118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.75">
      <c r="A96" s="345">
        <v>256</v>
      </c>
      <c r="B96" s="346" t="s">
        <v>119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119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.75">
      <c r="A97" s="345">
        <v>257</v>
      </c>
      <c r="B97" s="346" t="s">
        <v>120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120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.75">
      <c r="A98" s="345">
        <v>260</v>
      </c>
      <c r="B98" s="346" t="s">
        <v>121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121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.75">
      <c r="A99" s="345">
        <v>261</v>
      </c>
      <c r="B99" s="346" t="s">
        <v>122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122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.75">
      <c r="A100" s="345">
        <v>263</v>
      </c>
      <c r="B100" s="346" t="s">
        <v>123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123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.75">
      <c r="A101" s="345">
        <v>265</v>
      </c>
      <c r="B101" s="346" t="s">
        <v>124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124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.75">
      <c r="A102" s="345">
        <v>271</v>
      </c>
      <c r="B102" s="346" t="s">
        <v>125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125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.75">
      <c r="A103" s="345">
        <v>272</v>
      </c>
      <c r="B103" s="346" t="s">
        <v>126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126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.75">
      <c r="A104" s="345">
        <v>273</v>
      </c>
      <c r="B104" s="346" t="s">
        <v>127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127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.75">
      <c r="A105" s="345">
        <v>275</v>
      </c>
      <c r="B105" s="346" t="s">
        <v>128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128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.75">
      <c r="A106" s="345">
        <v>276</v>
      </c>
      <c r="B106" s="346" t="s">
        <v>129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129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.75">
      <c r="A107" s="345">
        <v>280</v>
      </c>
      <c r="B107" s="346" t="s">
        <v>130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130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.75">
      <c r="A108" s="345">
        <v>284</v>
      </c>
      <c r="B108" s="346" t="s">
        <v>131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131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.75">
      <c r="A109" s="345">
        <v>285</v>
      </c>
      <c r="B109" s="346" t="s">
        <v>132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132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.75">
      <c r="A110" s="345">
        <v>286</v>
      </c>
      <c r="B110" s="346" t="s">
        <v>133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133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.75">
      <c r="A111" s="345">
        <v>287</v>
      </c>
      <c r="B111" s="346" t="s">
        <v>134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134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.75">
      <c r="A112" s="345">
        <v>288</v>
      </c>
      <c r="B112" s="346" t="s">
        <v>135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135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.75">
      <c r="A113" s="345">
        <v>290</v>
      </c>
      <c r="B113" s="346" t="s">
        <v>136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136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.75">
      <c r="A114" s="345">
        <v>291</v>
      </c>
      <c r="B114" s="346" t="s">
        <v>137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137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.75">
      <c r="A115" s="345">
        <v>297</v>
      </c>
      <c r="B115" s="346" t="s">
        <v>138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138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.75">
      <c r="A116" s="345">
        <v>300</v>
      </c>
      <c r="B116" s="346" t="s">
        <v>139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139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.75">
      <c r="A117" s="345">
        <v>301</v>
      </c>
      <c r="B117" s="346" t="s">
        <v>140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140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.75">
      <c r="A118" s="345">
        <v>304</v>
      </c>
      <c r="B118" s="346" t="s">
        <v>141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141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.75">
      <c r="A119" s="345">
        <v>305</v>
      </c>
      <c r="B119" s="346" t="s">
        <v>142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142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.75">
      <c r="A120" s="345">
        <v>309</v>
      </c>
      <c r="B120" s="346" t="s">
        <v>143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143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.75">
      <c r="A121" s="345">
        <v>312</v>
      </c>
      <c r="B121" s="346" t="s">
        <v>144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144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.75">
      <c r="A122" s="345">
        <v>316</v>
      </c>
      <c r="B122" s="346" t="s">
        <v>145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145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.75">
      <c r="A123" s="345">
        <v>317</v>
      </c>
      <c r="B123" s="346" t="s">
        <v>146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146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.75">
      <c r="A124" s="345">
        <v>320</v>
      </c>
      <c r="B124" s="346" t="s">
        <v>147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147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.75">
      <c r="A125" s="345">
        <v>322</v>
      </c>
      <c r="B125" s="346" t="s">
        <v>148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148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.75">
      <c r="A126" s="345">
        <v>398</v>
      </c>
      <c r="B126" s="346" t="s">
        <v>149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149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.75">
      <c r="A127" s="345">
        <v>399</v>
      </c>
      <c r="B127" s="346" t="s">
        <v>150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150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.75">
      <c r="A128" s="345">
        <v>400</v>
      </c>
      <c r="B128" s="346" t="s">
        <v>151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151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.75">
      <c r="A129" s="345">
        <v>402</v>
      </c>
      <c r="B129" s="346" t="s">
        <v>152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152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.75">
      <c r="A130" s="345">
        <v>403</v>
      </c>
      <c r="B130" s="346" t="s">
        <v>153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153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.75">
      <c r="A131" s="345">
        <v>405</v>
      </c>
      <c r="B131" s="346" t="s">
        <v>154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154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.75">
      <c r="A132" s="345">
        <v>407</v>
      </c>
      <c r="B132" s="346" t="s">
        <v>155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155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.75">
      <c r="A133" s="345">
        <v>408</v>
      </c>
      <c r="B133" s="346" t="s">
        <v>156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156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.75">
      <c r="A134" s="345">
        <v>410</v>
      </c>
      <c r="B134" s="346" t="s">
        <v>157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157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.75">
      <c r="A135" s="345">
        <v>416</v>
      </c>
      <c r="B135" s="346" t="s">
        <v>158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158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.75">
      <c r="A136" s="345">
        <v>418</v>
      </c>
      <c r="B136" s="346" t="s">
        <v>159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159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.75">
      <c r="A137" s="345">
        <v>420</v>
      </c>
      <c r="B137" s="346" t="s">
        <v>160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160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.75">
      <c r="A138" s="345">
        <v>421</v>
      </c>
      <c r="B138" s="346" t="s">
        <v>161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161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.75">
      <c r="A139" s="345">
        <v>422</v>
      </c>
      <c r="B139" s="346" t="s">
        <v>162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162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.75">
      <c r="A140" s="345">
        <v>423</v>
      </c>
      <c r="B140" s="346" t="s">
        <v>163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163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.75">
      <c r="A141" s="345">
        <v>425</v>
      </c>
      <c r="B141" s="346" t="s">
        <v>164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164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.75">
      <c r="A142" s="345">
        <v>426</v>
      </c>
      <c r="B142" s="346" t="s">
        <v>165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165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.75">
      <c r="A143" s="345">
        <v>430</v>
      </c>
      <c r="B143" s="346" t="s">
        <v>166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166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.75">
      <c r="A144" s="345">
        <v>433</v>
      </c>
      <c r="B144" s="346" t="s">
        <v>167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167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.75">
      <c r="A145" s="345">
        <v>434</v>
      </c>
      <c r="B145" s="346" t="s">
        <v>168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168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.75">
      <c r="A146" s="345">
        <v>435</v>
      </c>
      <c r="B146" s="346" t="s">
        <v>169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169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.75">
      <c r="A147" s="345">
        <v>436</v>
      </c>
      <c r="B147" s="346" t="s">
        <v>170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170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.75">
      <c r="A148" s="345">
        <v>440</v>
      </c>
      <c r="B148" s="346" t="s">
        <v>171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171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.75">
      <c r="A149" s="345">
        <v>441</v>
      </c>
      <c r="B149" s="346" t="s">
        <v>172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172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.75">
      <c r="A150" s="345">
        <v>444</v>
      </c>
      <c r="B150" s="346" t="s">
        <v>173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173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.75">
      <c r="A151" s="345">
        <v>445</v>
      </c>
      <c r="B151" s="346" t="s">
        <v>174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174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.75">
      <c r="A152" s="345">
        <v>475</v>
      </c>
      <c r="B152" s="346" t="s">
        <v>175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175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.75">
      <c r="A153" s="345">
        <v>480</v>
      </c>
      <c r="B153" s="346" t="s">
        <v>176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176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.75">
      <c r="A154" s="345">
        <v>481</v>
      </c>
      <c r="B154" s="346" t="s">
        <v>177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177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.75">
      <c r="A155" s="345">
        <v>483</v>
      </c>
      <c r="B155" s="346" t="s">
        <v>178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178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.75">
      <c r="A156" s="345">
        <v>484</v>
      </c>
      <c r="B156" s="346" t="s">
        <v>179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179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.75">
      <c r="A157" s="345">
        <v>489</v>
      </c>
      <c r="B157" s="346" t="s">
        <v>180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180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.75">
      <c r="A158" s="345">
        <v>491</v>
      </c>
      <c r="B158" s="346" t="s">
        <v>181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181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.75">
      <c r="A159" s="345">
        <v>494</v>
      </c>
      <c r="B159" s="346" t="s">
        <v>182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182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.75">
      <c r="A160" s="345">
        <v>495</v>
      </c>
      <c r="B160" s="346" t="s">
        <v>183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183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.75">
      <c r="A161" s="345">
        <v>498</v>
      </c>
      <c r="B161" s="346" t="s">
        <v>184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184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.75">
      <c r="A162" s="345">
        <v>499</v>
      </c>
      <c r="B162" s="346" t="s">
        <v>185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185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.75">
      <c r="A163" s="345">
        <v>500</v>
      </c>
      <c r="B163" s="346" t="s">
        <v>186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186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.75">
      <c r="A164" s="345">
        <v>503</v>
      </c>
      <c r="B164" s="346" t="s">
        <v>187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187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.75">
      <c r="A165" s="345">
        <v>504</v>
      </c>
      <c r="B165" s="346" t="s">
        <v>188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188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.75">
      <c r="A166" s="345">
        <v>505</v>
      </c>
      <c r="B166" s="346" t="s">
        <v>189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189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.75">
      <c r="A167" s="345">
        <v>507</v>
      </c>
      <c r="B167" s="346" t="s">
        <v>190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190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.75">
      <c r="A168" s="345">
        <v>508</v>
      </c>
      <c r="B168" s="346" t="s">
        <v>191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191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.75">
      <c r="A169" s="345">
        <v>529</v>
      </c>
      <c r="B169" s="346" t="s">
        <v>192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192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.75">
      <c r="A170" s="345">
        <v>531</v>
      </c>
      <c r="B170" s="346" t="s">
        <v>193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193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.75">
      <c r="A171" s="345">
        <v>535</v>
      </c>
      <c r="B171" s="346" t="s">
        <v>194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194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.75">
      <c r="A172" s="345">
        <v>536</v>
      </c>
      <c r="B172" s="346" t="s">
        <v>195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195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.75">
      <c r="A173" s="345">
        <v>538</v>
      </c>
      <c r="B173" s="346" t="s">
        <v>196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196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.75">
      <c r="A174" s="345">
        <v>541</v>
      </c>
      <c r="B174" s="346" t="s">
        <v>197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197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.75">
      <c r="A175" s="345">
        <v>543</v>
      </c>
      <c r="B175" s="346" t="s">
        <v>198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198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.75">
      <c r="A176" s="345">
        <v>545</v>
      </c>
      <c r="B176" s="346" t="s">
        <v>199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199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.75">
      <c r="A177" s="345">
        <v>560</v>
      </c>
      <c r="B177" s="346" t="s">
        <v>200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200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.75">
      <c r="A178" s="345">
        <v>561</v>
      </c>
      <c r="B178" s="346" t="s">
        <v>201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201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.75">
      <c r="A179" s="345">
        <v>562</v>
      </c>
      <c r="B179" s="346" t="s">
        <v>202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202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.75">
      <c r="A180" s="345">
        <v>563</v>
      </c>
      <c r="B180" s="346" t="s">
        <v>203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203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.75">
      <c r="A181" s="345">
        <v>564</v>
      </c>
      <c r="B181" s="346" t="s">
        <v>204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204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.75">
      <c r="A182" s="345">
        <v>576</v>
      </c>
      <c r="B182" s="346" t="s">
        <v>205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205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.75">
      <c r="A183" s="345">
        <v>577</v>
      </c>
      <c r="B183" s="346" t="s">
        <v>206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206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.75">
      <c r="A184" s="345">
        <v>578</v>
      </c>
      <c r="B184" s="346" t="s">
        <v>207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207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.75">
      <c r="A185" s="345">
        <v>580</v>
      </c>
      <c r="B185" s="346" t="s">
        <v>208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208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.75">
      <c r="A186" s="345">
        <v>581</v>
      </c>
      <c r="B186" s="346" t="s">
        <v>209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209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.75">
      <c r="A187" s="345">
        <v>583</v>
      </c>
      <c r="B187" s="346" t="s">
        <v>210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210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.75">
      <c r="A188" s="345">
        <v>584</v>
      </c>
      <c r="B188" s="346" t="s">
        <v>211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211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.75">
      <c r="A189" s="345">
        <v>588</v>
      </c>
      <c r="B189" s="346" t="s">
        <v>212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212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.75">
      <c r="A190" s="345">
        <v>592</v>
      </c>
      <c r="B190" s="346" t="s">
        <v>213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213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.75">
      <c r="A191" s="345">
        <v>593</v>
      </c>
      <c r="B191" s="346" t="s">
        <v>214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214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.75">
      <c r="A192" s="345">
        <v>595</v>
      </c>
      <c r="B192" s="346" t="s">
        <v>215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215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.75">
      <c r="A193" s="345">
        <v>598</v>
      </c>
      <c r="B193" s="346" t="s">
        <v>216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216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.75">
      <c r="A194" s="345">
        <v>599</v>
      </c>
      <c r="B194" s="346" t="s">
        <v>217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217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.75">
      <c r="A195" s="345">
        <v>601</v>
      </c>
      <c r="B195" s="346" t="s">
        <v>218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218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.75">
      <c r="A196" s="345">
        <v>604</v>
      </c>
      <c r="B196" s="346" t="s">
        <v>219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219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.75">
      <c r="A197" s="345">
        <v>607</v>
      </c>
      <c r="B197" s="346" t="s">
        <v>220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220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.75">
      <c r="A198" s="345">
        <v>608</v>
      </c>
      <c r="B198" s="346" t="s">
        <v>221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221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.75">
      <c r="A199" s="345">
        <v>609</v>
      </c>
      <c r="B199" s="346" t="s">
        <v>222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222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.75">
      <c r="A200" s="345">
        <v>611</v>
      </c>
      <c r="B200" s="346" t="s">
        <v>223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223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.75">
      <c r="A201" s="345">
        <v>614</v>
      </c>
      <c r="B201" s="346" t="s">
        <v>224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224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.75">
      <c r="A202" s="345">
        <v>615</v>
      </c>
      <c r="B202" s="346" t="s">
        <v>225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225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.75">
      <c r="A203" s="345">
        <v>616</v>
      </c>
      <c r="B203" s="346" t="s">
        <v>226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226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.75">
      <c r="A204" s="345">
        <v>619</v>
      </c>
      <c r="B204" s="346" t="s">
        <v>227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227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.75">
      <c r="A205" s="345">
        <v>620</v>
      </c>
      <c r="B205" s="346" t="s">
        <v>228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228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.75">
      <c r="A206" s="345">
        <v>623</v>
      </c>
      <c r="B206" s="346" t="s">
        <v>229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229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.75">
      <c r="A207" s="345">
        <v>624</v>
      </c>
      <c r="B207" s="346" t="s">
        <v>230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230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.75">
      <c r="A208" s="345">
        <v>625</v>
      </c>
      <c r="B208" s="346" t="s">
        <v>231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231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.75">
      <c r="A209" s="345">
        <v>626</v>
      </c>
      <c r="B209" s="346" t="s">
        <v>232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232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.75">
      <c r="A210" s="345">
        <v>630</v>
      </c>
      <c r="B210" s="346" t="s">
        <v>233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233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.75">
      <c r="A211" s="345">
        <v>631</v>
      </c>
      <c r="B211" s="346" t="s">
        <v>234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234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.75">
      <c r="A212" s="345">
        <v>635</v>
      </c>
      <c r="B212" s="346" t="s">
        <v>235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235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.75">
      <c r="A213" s="345">
        <v>636</v>
      </c>
      <c r="B213" s="346" t="s">
        <v>236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236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.75">
      <c r="A214" s="345">
        <v>638</v>
      </c>
      <c r="B214" s="346" t="s">
        <v>237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237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.75">
      <c r="A215" s="345">
        <v>678</v>
      </c>
      <c r="B215" s="346" t="s">
        <v>238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238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.75">
      <c r="A216" s="345">
        <v>680</v>
      </c>
      <c r="B216" s="346" t="s">
        <v>239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239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.75">
      <c r="A217" s="345">
        <v>681</v>
      </c>
      <c r="B217" s="346" t="s">
        <v>240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240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.75">
      <c r="A218" s="345">
        <v>683</v>
      </c>
      <c r="B218" s="346" t="s">
        <v>241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241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.75">
      <c r="A219" s="345">
        <v>684</v>
      </c>
      <c r="B219" s="346" t="s">
        <v>242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242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.75">
      <c r="A220" s="345">
        <v>686</v>
      </c>
      <c r="B220" s="346" t="s">
        <v>243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243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.75">
      <c r="A221" s="345">
        <v>687</v>
      </c>
      <c r="B221" s="346" t="s">
        <v>244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244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.75">
      <c r="A222" s="345">
        <v>689</v>
      </c>
      <c r="B222" s="346" t="s">
        <v>245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245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.75">
      <c r="A223" s="345">
        <v>691</v>
      </c>
      <c r="B223" s="346" t="s">
        <v>246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246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.75">
      <c r="A224" s="345">
        <v>694</v>
      </c>
      <c r="B224" s="346" t="s">
        <v>247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247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.75">
      <c r="A225" s="345">
        <v>697</v>
      </c>
      <c r="B225" s="346" t="s">
        <v>248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248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.75">
      <c r="A226" s="345">
        <v>698</v>
      </c>
      <c r="B226" s="346" t="s">
        <v>249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249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.75">
      <c r="A227" s="345">
        <v>700</v>
      </c>
      <c r="B227" s="346" t="s">
        <v>250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250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.75">
      <c r="A228" s="345">
        <v>702</v>
      </c>
      <c r="B228" s="346" t="s">
        <v>251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251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.75">
      <c r="A229" s="345">
        <v>704</v>
      </c>
      <c r="B229" s="346" t="s">
        <v>252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252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.75">
      <c r="A230" s="345">
        <v>707</v>
      </c>
      <c r="B230" s="346" t="s">
        <v>253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253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.75">
      <c r="A231" s="345">
        <v>710</v>
      </c>
      <c r="B231" s="346" t="s">
        <v>254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254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.75">
      <c r="A232" s="345">
        <v>729</v>
      </c>
      <c r="B232" s="346" t="s">
        <v>255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255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.75">
      <c r="A233" s="345">
        <v>732</v>
      </c>
      <c r="B233" s="346" t="s">
        <v>256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256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.75">
      <c r="A234" s="345">
        <v>734</v>
      </c>
      <c r="B234" s="346" t="s">
        <v>257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257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.75">
      <c r="A235" s="345">
        <v>738</v>
      </c>
      <c r="B235" s="346" t="s">
        <v>258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258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.75">
      <c r="A236" s="345">
        <v>739</v>
      </c>
      <c r="B236" s="346" t="s">
        <v>259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259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.75">
      <c r="A237" s="345">
        <v>740</v>
      </c>
      <c r="B237" s="346" t="s">
        <v>260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260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.75">
      <c r="A238" s="345">
        <v>742</v>
      </c>
      <c r="B238" s="346" t="s">
        <v>261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261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.75">
      <c r="A239" s="345">
        <v>743</v>
      </c>
      <c r="B239" s="346" t="s">
        <v>262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262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.75">
      <c r="A240" s="345">
        <v>746</v>
      </c>
      <c r="B240" s="346" t="s">
        <v>263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263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.75">
      <c r="A241" s="345">
        <v>747</v>
      </c>
      <c r="B241" s="346" t="s">
        <v>264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264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.75">
      <c r="A242" s="345">
        <v>748</v>
      </c>
      <c r="B242" s="346" t="s">
        <v>265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265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.75">
      <c r="A243" s="345">
        <v>749</v>
      </c>
      <c r="B243" s="346" t="s">
        <v>266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266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.75">
      <c r="A244" s="345">
        <v>751</v>
      </c>
      <c r="B244" s="346" t="s">
        <v>267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267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.75">
      <c r="A245" s="345">
        <v>753</v>
      </c>
      <c r="B245" s="346" t="s">
        <v>268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268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.75">
      <c r="A246" s="345">
        <v>755</v>
      </c>
      <c r="B246" s="346" t="s">
        <v>269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269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.75">
      <c r="A247" s="345">
        <v>758</v>
      </c>
      <c r="B247" s="346" t="s">
        <v>270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270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.75">
      <c r="A248" s="345">
        <v>759</v>
      </c>
      <c r="B248" s="346" t="s">
        <v>271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271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.75">
      <c r="A249" s="345">
        <v>761</v>
      </c>
      <c r="B249" s="346" t="s">
        <v>272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272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.75">
      <c r="A250" s="345">
        <v>762</v>
      </c>
      <c r="B250" s="346" t="s">
        <v>273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273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.75">
      <c r="A251" s="345">
        <v>765</v>
      </c>
      <c r="B251" s="346" t="s">
        <v>274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274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.75">
      <c r="A252" s="345">
        <v>768</v>
      </c>
      <c r="B252" s="346" t="s">
        <v>275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275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.75">
      <c r="A253" s="345">
        <v>777</v>
      </c>
      <c r="B253" s="346" t="s">
        <v>276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276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.75">
      <c r="A254" s="345">
        <v>778</v>
      </c>
      <c r="B254" s="346" t="s">
        <v>277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277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.75">
      <c r="A255" s="345">
        <v>781</v>
      </c>
      <c r="B255" s="346" t="s">
        <v>278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278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.75">
      <c r="A256" s="345">
        <v>783</v>
      </c>
      <c r="B256" s="346" t="s">
        <v>279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279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.75">
      <c r="A257" s="345">
        <v>785</v>
      </c>
      <c r="B257" s="346" t="s">
        <v>280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280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.75">
      <c r="A258" s="345">
        <v>790</v>
      </c>
      <c r="B258" s="346" t="s">
        <v>281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281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.75">
      <c r="A259" s="345">
        <v>791</v>
      </c>
      <c r="B259" s="346" t="s">
        <v>282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282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.75">
      <c r="A260" s="345">
        <v>831</v>
      </c>
      <c r="B260" s="346" t="s">
        <v>283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283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.75">
      <c r="A261" s="345">
        <v>832</v>
      </c>
      <c r="B261" s="346" t="s">
        <v>284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284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.75">
      <c r="A262" s="345">
        <v>833</v>
      </c>
      <c r="B262" s="346" t="s">
        <v>285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285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.75">
      <c r="A263" s="345">
        <v>834</v>
      </c>
      <c r="B263" s="346" t="s">
        <v>286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286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.75">
      <c r="A264" s="345">
        <v>837</v>
      </c>
      <c r="B264" s="346" t="s">
        <v>287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287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.75">
      <c r="A265" s="345">
        <v>844</v>
      </c>
      <c r="B265" s="346" t="s">
        <v>288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288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.75">
      <c r="A266" s="345">
        <v>845</v>
      </c>
      <c r="B266" s="346" t="s">
        <v>289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289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.75">
      <c r="A267" s="345">
        <v>846</v>
      </c>
      <c r="B267" s="346" t="s">
        <v>290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290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.75">
      <c r="A268" s="345">
        <v>848</v>
      </c>
      <c r="B268" s="346" t="s">
        <v>291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291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.75">
      <c r="A269" s="345">
        <v>849</v>
      </c>
      <c r="B269" s="346" t="s">
        <v>292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292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.75">
      <c r="A270" s="345">
        <v>850</v>
      </c>
      <c r="B270" s="346" t="s">
        <v>293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293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.75">
      <c r="A271" s="345">
        <v>851</v>
      </c>
      <c r="B271" s="346" t="s">
        <v>294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294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.75">
      <c r="A272" s="345">
        <v>853</v>
      </c>
      <c r="B272" s="346" t="s">
        <v>295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295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.75">
      <c r="A273" s="345">
        <v>854</v>
      </c>
      <c r="B273" s="346" t="s">
        <v>296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296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.75">
      <c r="A274" s="345">
        <v>857</v>
      </c>
      <c r="B274" s="346" t="s">
        <v>297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297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.75">
      <c r="A275" s="345">
        <v>858</v>
      </c>
      <c r="B275" s="346" t="s">
        <v>298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298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.75">
      <c r="A276" s="345">
        <v>859</v>
      </c>
      <c r="B276" s="346" t="s">
        <v>299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299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.75">
      <c r="A277" s="345">
        <v>886</v>
      </c>
      <c r="B277" s="346" t="s">
        <v>300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300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.75">
      <c r="A278" s="345">
        <v>887</v>
      </c>
      <c r="B278" s="346" t="s">
        <v>301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301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.75">
      <c r="A279" s="345">
        <v>889</v>
      </c>
      <c r="B279" s="346" t="s">
        <v>302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302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.75">
      <c r="A280" s="345">
        <v>890</v>
      </c>
      <c r="B280" s="346" t="s">
        <v>303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303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.75">
      <c r="A281" s="345">
        <v>892</v>
      </c>
      <c r="B281" s="346" t="s">
        <v>304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304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.75">
      <c r="A282" s="345">
        <v>893</v>
      </c>
      <c r="B282" s="346" t="s">
        <v>305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305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.75">
      <c r="A283" s="345">
        <v>895</v>
      </c>
      <c r="B283" s="346" t="s">
        <v>306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306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.75">
      <c r="A284" s="345">
        <v>905</v>
      </c>
      <c r="B284" s="346" t="s">
        <v>307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307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.75">
      <c r="A285" s="345">
        <v>908</v>
      </c>
      <c r="B285" s="346" t="s">
        <v>308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308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.75">
      <c r="A286" s="345">
        <v>915</v>
      </c>
      <c r="B286" s="346" t="s">
        <v>309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309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.75">
      <c r="A287" s="345">
        <v>918</v>
      </c>
      <c r="B287" s="346" t="s">
        <v>310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310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.75">
      <c r="A288" s="345">
        <v>921</v>
      </c>
      <c r="B288" s="346" t="s">
        <v>311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311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.75">
      <c r="A289" s="345">
        <v>922</v>
      </c>
      <c r="B289" s="346" t="s">
        <v>312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312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.75">
      <c r="A290" s="345">
        <v>924</v>
      </c>
      <c r="B290" s="346" t="s">
        <v>313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313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.75">
      <c r="A291" s="345">
        <v>925</v>
      </c>
      <c r="B291" s="346" t="s">
        <v>314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314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.75">
      <c r="A292" s="345">
        <v>927</v>
      </c>
      <c r="B292" s="346" t="s">
        <v>315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315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.75">
      <c r="A293" s="345">
        <v>931</v>
      </c>
      <c r="B293" s="346" t="s">
        <v>316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316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.75">
      <c r="A294" s="345">
        <v>934</v>
      </c>
      <c r="B294" s="346" t="s">
        <v>317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317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.75">
      <c r="A295" s="345">
        <v>935</v>
      </c>
      <c r="B295" s="346" t="s">
        <v>318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318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.75">
      <c r="A296" s="345">
        <v>936</v>
      </c>
      <c r="B296" s="346" t="s">
        <v>319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319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.75">
      <c r="A297" s="345">
        <v>946</v>
      </c>
      <c r="B297" s="346" t="s">
        <v>320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320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.75">
      <c r="A298" s="345">
        <v>976</v>
      </c>
      <c r="B298" s="346" t="s">
        <v>321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321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.75">
      <c r="A299" s="345">
        <v>977</v>
      </c>
      <c r="B299" s="346" t="s">
        <v>322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322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.75">
      <c r="A300" s="345">
        <v>980</v>
      </c>
      <c r="B300" s="346" t="s">
        <v>323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323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.75">
      <c r="A301" s="345">
        <v>981</v>
      </c>
      <c r="B301" s="346" t="s">
        <v>324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324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.75">
      <c r="A302" s="345">
        <v>989</v>
      </c>
      <c r="B302" s="346" t="s">
        <v>325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325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.75">
      <c r="A303" s="345">
        <v>992</v>
      </c>
      <c r="B303" s="346" t="s">
        <v>326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326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359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360</v>
      </c>
      <c r="B2" s="51"/>
      <c r="C2" s="52"/>
      <c r="D2" s="52"/>
      <c r="E2" s="52"/>
      <c r="F2" s="149" t="s">
        <v>361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362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363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364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365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366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375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380</v>
      </c>
      <c r="O9" s="104" t="s">
        <v>381</v>
      </c>
      <c r="P9" s="105" t="s">
        <v>382</v>
      </c>
      <c r="Q9" s="106" t="s">
        <v>339</v>
      </c>
      <c r="R9" s="106" t="s">
        <v>340</v>
      </c>
      <c r="S9" s="101" t="s">
        <v>383</v>
      </c>
      <c r="T9" s="101" t="s">
        <v>384</v>
      </c>
      <c r="U9" s="101" t="s">
        <v>385</v>
      </c>
      <c r="V9" s="101" t="s">
        <v>386</v>
      </c>
      <c r="W9" s="100" t="s">
        <v>387</v>
      </c>
    </row>
    <row r="10" spans="1:24" s="113" customFormat="1" ht="17.25" thickBot="1">
      <c r="A10" s="107"/>
      <c r="B10" s="107" t="s">
        <v>33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34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35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36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37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38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39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40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41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42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43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44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45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46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47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48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49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50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51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52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53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54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55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56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57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58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59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60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61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62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63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64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65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66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67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68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69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70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71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72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73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74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75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76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77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78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79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80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81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82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83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84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85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86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87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88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89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90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91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92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93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94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95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96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97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98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99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100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101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102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103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104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105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106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107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108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109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110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111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112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113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114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115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116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117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118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119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120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121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122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123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124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125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126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127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128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129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130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131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132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133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134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135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136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137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138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139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140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141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142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143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144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145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146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147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148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149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150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151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152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153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154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155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156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157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158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159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160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161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162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163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164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165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166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167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168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169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170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171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172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173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174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175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176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177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178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179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180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181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182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183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184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185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186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187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188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189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190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191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192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193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194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195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196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197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198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199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200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201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202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203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204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205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206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207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208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209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210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211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212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213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214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215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216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217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218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219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220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221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222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223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224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225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226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227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228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229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230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231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232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233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234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235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236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237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238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239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240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241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242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243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244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245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246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247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248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249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250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251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252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253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254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255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256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257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258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259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260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261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262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263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264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265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266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267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268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269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270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271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272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273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274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275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276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277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278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279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280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281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282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283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284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285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286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287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288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289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290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291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292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293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294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295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296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297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298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299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300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301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302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303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304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305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306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307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308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309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310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311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312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313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314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315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316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317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318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319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320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321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322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323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324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325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326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388</v>
      </c>
    </row>
    <row r="2" spans="1:18" s="207" customFormat="1" ht="12.75">
      <c r="A2" s="192" t="s">
        <v>389</v>
      </c>
      <c r="C2" s="208"/>
      <c r="D2" s="208"/>
      <c r="E2" s="208"/>
      <c r="F2" s="208"/>
    </row>
    <row r="3" spans="1:18" s="174" customFormat="1" ht="12">
      <c r="A3" s="192" t="s">
        <v>390</v>
      </c>
      <c r="C3" s="211"/>
      <c r="D3" s="211"/>
      <c r="E3" s="211"/>
      <c r="F3" s="211"/>
    </row>
    <row r="4" spans="1:18" s="192" customFormat="1" ht="12.6" customHeight="1">
      <c r="A4" s="192" t="s">
        <v>391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392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354</v>
      </c>
      <c r="C7" s="196" t="s">
        <v>393</v>
      </c>
      <c r="D7" s="196" t="s">
        <v>394</v>
      </c>
      <c r="E7" s="197" t="s">
        <v>395</v>
      </c>
      <c r="F7" s="196" t="s">
        <v>396</v>
      </c>
      <c r="G7" s="196" t="s">
        <v>397</v>
      </c>
      <c r="H7" s="192" t="s">
        <v>398</v>
      </c>
    </row>
    <row r="8" spans="1:18" s="193" customFormat="1" ht="16.5">
      <c r="B8" s="203" t="s">
        <v>399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400</v>
      </c>
      <c r="I8" s="265"/>
      <c r="J8" s="232"/>
      <c r="K8" s="232"/>
      <c r="L8" s="232"/>
    </row>
    <row r="9" spans="1:18" s="193" customFormat="1" ht="16.5">
      <c r="A9" s="194"/>
      <c r="B9" s="203" t="s">
        <v>401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402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403</v>
      </c>
      <c r="E12" s="180" t="s">
        <v>404</v>
      </c>
      <c r="F12" s="257" t="s">
        <v>405</v>
      </c>
      <c r="G12" s="170"/>
      <c r="H12" s="170"/>
      <c r="I12" s="266"/>
      <c r="J12" s="179" t="s">
        <v>406</v>
      </c>
      <c r="K12" s="183" t="s">
        <v>407</v>
      </c>
      <c r="L12" s="257" t="s">
        <v>405</v>
      </c>
      <c r="N12" s="179" t="s">
        <v>406</v>
      </c>
      <c r="O12" s="183" t="s">
        <v>407</v>
      </c>
      <c r="P12" s="257" t="s">
        <v>405</v>
      </c>
      <c r="Q12" s="175"/>
      <c r="R12" s="252"/>
    </row>
    <row r="13" spans="1:18" ht="71.25">
      <c r="A13" s="171" t="s">
        <v>351</v>
      </c>
      <c r="B13" s="171" t="s">
        <v>352</v>
      </c>
      <c r="C13" s="219" t="s">
        <v>28</v>
      </c>
      <c r="D13" s="177" t="s">
        <v>408</v>
      </c>
      <c r="E13" s="181" t="s">
        <v>353</v>
      </c>
      <c r="F13" s="259" t="s">
        <v>409</v>
      </c>
      <c r="G13" s="171" t="s">
        <v>410</v>
      </c>
      <c r="H13" s="171" t="s">
        <v>358</v>
      </c>
      <c r="I13" s="171" t="s">
        <v>411</v>
      </c>
      <c r="J13" s="189" t="s">
        <v>339</v>
      </c>
      <c r="K13" s="190" t="s">
        <v>339</v>
      </c>
      <c r="L13" s="260" t="s">
        <v>339</v>
      </c>
      <c r="M13" s="191" t="s">
        <v>412</v>
      </c>
      <c r="N13" s="189" t="s">
        <v>413</v>
      </c>
      <c r="O13" s="190" t="s">
        <v>413</v>
      </c>
      <c r="P13" s="260" t="s">
        <v>413</v>
      </c>
      <c r="Q13" s="221" t="s">
        <v>414</v>
      </c>
      <c r="R13" s="192" t="s">
        <v>415</v>
      </c>
    </row>
    <row r="14" spans="1:18" s="231" customFormat="1" ht="29.45" customHeight="1">
      <c r="A14" s="222"/>
      <c r="B14" s="222" t="s">
        <v>354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34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35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36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37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38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39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40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41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42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43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44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45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46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47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48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49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50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51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52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53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54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55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56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57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58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59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60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61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62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63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64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65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66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67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68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69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70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71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72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73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74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75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76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77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78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79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80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81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82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83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84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85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86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87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88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89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90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91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92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93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94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95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96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97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98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99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100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101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102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103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104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105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106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107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108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109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110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111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112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113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114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115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116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117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118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119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120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121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122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123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124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125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126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127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128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129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130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355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132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133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356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135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136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137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138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139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140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141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142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143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144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145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146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147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148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149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150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151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152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153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154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155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156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157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158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159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160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161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162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163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164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165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166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167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168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169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170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171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172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173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174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175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176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177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178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179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180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181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182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183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184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185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186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187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188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189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190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191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192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193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194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195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196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197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198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199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200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201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202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203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204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205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206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207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208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209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210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211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212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213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214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215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216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357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218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219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220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221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222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223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224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225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226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227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228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229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230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231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232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233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234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235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236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237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238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239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240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241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242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243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244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245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246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247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248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249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250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251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252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253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254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255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256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257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258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259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260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261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262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263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264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265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266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267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268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269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270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271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272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273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274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275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276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277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278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279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280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281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282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283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284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285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286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287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288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289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290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291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292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293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294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295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296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297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298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299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300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301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302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303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304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305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306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307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308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309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310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311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312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313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314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315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316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317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318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319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320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321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322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323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324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325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326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4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6" t="s">
        <v>416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417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418</v>
      </c>
      <c r="B4" s="292" t="s">
        <v>419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420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421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407</v>
      </c>
      <c r="E8" s="296" t="s">
        <v>422</v>
      </c>
      <c r="F8" s="278"/>
      <c r="G8" s="294" t="s">
        <v>407</v>
      </c>
      <c r="H8" s="296" t="s">
        <v>422</v>
      </c>
      <c r="I8" s="278"/>
      <c r="J8" s="294" t="s">
        <v>407</v>
      </c>
      <c r="K8" s="296" t="s">
        <v>422</v>
      </c>
      <c r="L8" s="278"/>
      <c r="M8" s="294" t="s">
        <v>407</v>
      </c>
      <c r="N8" s="296" t="s">
        <v>422</v>
      </c>
      <c r="O8" s="278"/>
      <c r="P8" s="294" t="s">
        <v>407</v>
      </c>
      <c r="Q8" s="296" t="s">
        <v>422</v>
      </c>
      <c r="R8" s="278"/>
      <c r="S8" s="294" t="s">
        <v>407</v>
      </c>
      <c r="T8" s="296" t="s">
        <v>422</v>
      </c>
      <c r="U8" s="294" t="s">
        <v>407</v>
      </c>
      <c r="V8" s="296" t="s">
        <v>422</v>
      </c>
      <c r="W8" s="294" t="s">
        <v>407</v>
      </c>
      <c r="X8" s="296" t="s">
        <v>422</v>
      </c>
      <c r="Y8" s="310" t="s">
        <v>407</v>
      </c>
      <c r="Z8" s="311" t="s">
        <v>422</v>
      </c>
      <c r="AA8" s="280"/>
      <c r="AB8" s="310" t="s">
        <v>407</v>
      </c>
      <c r="AC8" s="311" t="s">
        <v>422</v>
      </c>
      <c r="AD8" s="280"/>
      <c r="AE8" s="280"/>
      <c r="AF8" s="246"/>
    </row>
    <row r="9" spans="1:32" s="283" customFormat="1" ht="76.5">
      <c r="A9" s="281" t="s">
        <v>351</v>
      </c>
      <c r="B9" s="281" t="s">
        <v>352</v>
      </c>
      <c r="C9" s="281" t="s">
        <v>423</v>
      </c>
      <c r="D9" s="295" t="s">
        <v>424</v>
      </c>
      <c r="E9" s="297" t="s">
        <v>425</v>
      </c>
      <c r="F9" s="282" t="s">
        <v>426</v>
      </c>
      <c r="G9" s="295" t="s">
        <v>427</v>
      </c>
      <c r="H9" s="297" t="s">
        <v>427</v>
      </c>
      <c r="I9" s="282" t="s">
        <v>428</v>
      </c>
      <c r="J9" s="295" t="s">
        <v>429</v>
      </c>
      <c r="K9" s="297" t="s">
        <v>429</v>
      </c>
      <c r="L9" s="282" t="s">
        <v>430</v>
      </c>
      <c r="M9" s="295" t="s">
        <v>431</v>
      </c>
      <c r="N9" s="297" t="s">
        <v>431</v>
      </c>
      <c r="O9" s="282" t="s">
        <v>432</v>
      </c>
      <c r="P9" s="295" t="s">
        <v>433</v>
      </c>
      <c r="Q9" s="297" t="s">
        <v>433</v>
      </c>
      <c r="R9" s="282" t="s">
        <v>434</v>
      </c>
      <c r="S9" s="295" t="s">
        <v>435</v>
      </c>
      <c r="T9" s="297" t="s">
        <v>435</v>
      </c>
      <c r="U9" s="295" t="s">
        <v>436</v>
      </c>
      <c r="V9" s="297" t="s">
        <v>436</v>
      </c>
      <c r="W9" s="295" t="s">
        <v>437</v>
      </c>
      <c r="X9" s="297" t="s">
        <v>437</v>
      </c>
      <c r="Y9" s="309" t="s">
        <v>438</v>
      </c>
      <c r="Z9" s="308" t="s">
        <v>438</v>
      </c>
      <c r="AA9" s="282" t="s">
        <v>439</v>
      </c>
      <c r="AB9" s="309" t="s">
        <v>440</v>
      </c>
      <c r="AC9" s="308" t="s">
        <v>440</v>
      </c>
      <c r="AD9" s="282" t="s">
        <v>441</v>
      </c>
      <c r="AE9" s="282" t="s">
        <v>442</v>
      </c>
      <c r="AF9" s="329" t="s">
        <v>24</v>
      </c>
    </row>
    <row r="10" spans="1:32" s="315" customFormat="1" ht="28.15" customHeight="1">
      <c r="A10" s="312">
        <v>0</v>
      </c>
      <c r="B10" s="312" t="s">
        <v>354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34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35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36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37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38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39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40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41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42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43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44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45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46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47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48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49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50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51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52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53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54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55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56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57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58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59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60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61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62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63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64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65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66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67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68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69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70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71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72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73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74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75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76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77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78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79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80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81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82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83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84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85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86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87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88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89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90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91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92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93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94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95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96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97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98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99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100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101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102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103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104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105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106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107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108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109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110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111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112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113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114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115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116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117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118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119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120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121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122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123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124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125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126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127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128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129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130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355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132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133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356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135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136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137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138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139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140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141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142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143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144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145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146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147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148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149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150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151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152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153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154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155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156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157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158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159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160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161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162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163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164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165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166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167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168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169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170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171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172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173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174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175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176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177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178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179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180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181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182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183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184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185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186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187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188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189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190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191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192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193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194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195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196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197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198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199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200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201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202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203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204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205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206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207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208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209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210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211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212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213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214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215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216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357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218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219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220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221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222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223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224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225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226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227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228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229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230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231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232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233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234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235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236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237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238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239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240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241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242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243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244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245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246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247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248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249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250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251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252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253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254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255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256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257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258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259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260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261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262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263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264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265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266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267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268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269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270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271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272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273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274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275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276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277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278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279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280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281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282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283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284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285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286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287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288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289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290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291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292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293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294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295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296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297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298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299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300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301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302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303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304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305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306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307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308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309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310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311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312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313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314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315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316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317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318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319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320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321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322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323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324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325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326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27" t="s">
        <v>359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443</v>
      </c>
      <c r="B2" s="299"/>
      <c r="C2" s="300"/>
      <c r="D2" s="301" t="s">
        <v>361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444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363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364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365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445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446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447</v>
      </c>
      <c r="O9" s="104" t="s">
        <v>381</v>
      </c>
      <c r="P9" s="105" t="s">
        <v>382</v>
      </c>
      <c r="Q9" s="106" t="s">
        <v>339</v>
      </c>
      <c r="R9" s="106" t="s">
        <v>448</v>
      </c>
      <c r="S9" s="289" t="s">
        <v>449</v>
      </c>
      <c r="T9" s="291" t="s">
        <v>383</v>
      </c>
      <c r="U9" s="101" t="s">
        <v>384</v>
      </c>
      <c r="V9" s="291" t="s">
        <v>385</v>
      </c>
      <c r="W9" s="101" t="s">
        <v>386</v>
      </c>
      <c r="X9" s="100" t="s">
        <v>387</v>
      </c>
      <c r="Y9" s="100" t="s">
        <v>450</v>
      </c>
      <c r="Z9" s="331" t="s">
        <v>24</v>
      </c>
    </row>
    <row r="10" spans="1:26" s="324" customFormat="1" ht="34.15" customHeight="1" thickBot="1">
      <c r="A10" s="316"/>
      <c r="B10" s="316" t="s">
        <v>33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 ht="16.5">
      <c r="A11" s="20">
        <v>5</v>
      </c>
      <c r="B11" s="18" t="s">
        <v>34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35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36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37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38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39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40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41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42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43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44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45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46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47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48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49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50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51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52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53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54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55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56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57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58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59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60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61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62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63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64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65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66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67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68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69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70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71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72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73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74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75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76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77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78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79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80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81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82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83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84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85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86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87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88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89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90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91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92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93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94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95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96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97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98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99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100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101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102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103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104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105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106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107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108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109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110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111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112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113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114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115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116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117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118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119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120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121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122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123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124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125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126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127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128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129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130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131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132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133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134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135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136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137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138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139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140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141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142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143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144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145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146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147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148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149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150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151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152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153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154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155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156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157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158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159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160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161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162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163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164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165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166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167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168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169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170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171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172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173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174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175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176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177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178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179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180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181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182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183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184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185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186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187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188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189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190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191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192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193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194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195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196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197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198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199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200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201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202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203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204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205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206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207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208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209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210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211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212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213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214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215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216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217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218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219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220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221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222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223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224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225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226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227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228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229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230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231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232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233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234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235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236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237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238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239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240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241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242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243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244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245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246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247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248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249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250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251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252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253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254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255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256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257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258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259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260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261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262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263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264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265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266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267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268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269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270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271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272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273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274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275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276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277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278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279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280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281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282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283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284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285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286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287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288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289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290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291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292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293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294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295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296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297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298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299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300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301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302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303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304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305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306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307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308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309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310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311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312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313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314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315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316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317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318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319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320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321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322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323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324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325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326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451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</row>
    <row r="10" spans="1:12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75">
      <c r="A21" s="379"/>
      <c r="B21" s="307" t="s">
        <v>466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75">
      <c r="A23" s="379"/>
      <c r="B23" s="307" t="s">
        <v>467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">
      <c r="A24" s="379"/>
      <c r="B24" s="379"/>
      <c r="C24" s="379" t="s">
        <v>468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">
      <c r="A25" s="379"/>
      <c r="B25" s="379"/>
      <c r="C25" s="379" t="s">
        <v>469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">
      <c r="A26" s="379"/>
      <c r="B26" s="379"/>
      <c r="C26" s="379" t="s">
        <v>470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">
      <c r="A27" s="379"/>
      <c r="B27" s="379"/>
      <c r="C27" s="379" t="s">
        <v>471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">
      <c r="A28" s="379"/>
      <c r="B28" s="379"/>
      <c r="C28" s="379" t="s">
        <v>472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">
      <c r="A29" s="379"/>
      <c r="B29" s="379"/>
      <c r="C29" s="379" t="s">
        <v>473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">
      <c r="A30" s="379"/>
      <c r="B30" s="379"/>
      <c r="C30" s="379" t="s">
        <v>474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75">
      <c r="A32" s="379"/>
      <c r="B32" s="307" t="s">
        <v>475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">
      <c r="A33" s="379"/>
      <c r="B33" s="379"/>
      <c r="C33" s="379" t="s">
        <v>377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">
      <c r="A34" s="379"/>
      <c r="B34" s="379"/>
      <c r="C34" s="379" t="s">
        <v>476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">
      <c r="A35" s="379"/>
      <c r="B35" s="379"/>
      <c r="C35" s="379" t="s">
        <v>477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">
      <c r="A36" s="379"/>
      <c r="B36" s="379"/>
      <c r="C36" s="387" t="s">
        <v>478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">
      <c r="A37" s="379"/>
      <c r="B37" s="379"/>
      <c r="C37" s="387" t="s">
        <v>479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75">
      <c r="A39" s="379"/>
      <c r="B39" s="307" t="s">
        <v>480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">
      <c r="A40" s="379"/>
      <c r="B40" s="379"/>
      <c r="C40" s="379" t="s">
        <v>481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">
      <c r="A41" s="379"/>
      <c r="B41" s="379"/>
      <c r="C41" s="379" t="s">
        <v>482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7"/>
    <pageSetUpPr fitToPage="1"/>
  </sheetPr>
  <dimension ref="A1:AL303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9.140625" style="7" customWidth="1"/>
    <col min="5" max="5" width="13.7109375" style="9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5.42578125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/>
    <col min="18" max="18" width="6.7109375" style="394" customWidth="1"/>
    <col min="19" max="19" width="16.28515625" style="175" bestFit="1" customWidth="1"/>
    <col min="20" max="20" width="9" style="1" bestFit="1" customWidth="1"/>
    <col min="21" max="21" width="8.85546875" style="175" bestFit="1" customWidth="1"/>
    <col min="22" max="22" width="5.28515625" style="1" customWidth="1"/>
    <col min="23" max="23" width="6.7109375" style="1" bestFit="1" customWidth="1"/>
    <col min="24" max="24" width="18" style="1" bestFit="1" customWidth="1"/>
    <col min="25" max="25" width="15.42578125" style="1" customWidth="1"/>
    <col min="26" max="26" width="15.28515625" style="1" bestFit="1" customWidth="1"/>
    <col min="27" max="27" width="16.28515625" style="1" bestFit="1" customWidth="1"/>
    <col min="28" max="28" width="15.28515625" style="1" bestFit="1" customWidth="1"/>
    <col min="29" max="30" width="15" style="1" bestFit="1" customWidth="1"/>
    <col min="31" max="31" width="15.42578125" style="1" customWidth="1"/>
    <col min="32" max="32" width="14.28515625" style="1" bestFit="1" customWidth="1"/>
    <col min="33" max="33" width="11.85546875" style="1" bestFit="1" customWidth="1"/>
    <col min="34" max="34" width="14.85546875" style="1" bestFit="1" customWidth="1"/>
    <col min="35" max="35" width="14.28515625" style="1" bestFit="1" customWidth="1"/>
    <col min="36" max="36" width="13.7109375" style="1" bestFit="1" customWidth="1"/>
    <col min="37" max="37" width="11" style="1" customWidth="1"/>
    <col min="38" max="38" width="7.28515625" style="1" customWidth="1"/>
    <col min="39" max="16384" width="9.140625" style="1"/>
  </cols>
  <sheetData>
    <row r="1" spans="1:38" ht="35.25">
      <c r="A1" s="422" t="s">
        <v>490</v>
      </c>
      <c r="B1" s="6"/>
      <c r="G1" s="38"/>
      <c r="H1" s="38"/>
      <c r="W1" s="435" t="s">
        <v>497</v>
      </c>
    </row>
    <row r="2" spans="1:38" ht="18.75">
      <c r="A2" s="434" t="s">
        <v>593</v>
      </c>
      <c r="B2" s="51"/>
      <c r="C2" s="52"/>
      <c r="D2" s="52"/>
      <c r="F2" s="44"/>
      <c r="G2" s="38"/>
      <c r="H2" s="38"/>
      <c r="W2" s="567" t="s">
        <v>599</v>
      </c>
    </row>
    <row r="3" spans="1:38" ht="18.75">
      <c r="A3" s="462" t="s">
        <v>704</v>
      </c>
      <c r="W3" s="567" t="s">
        <v>600</v>
      </c>
    </row>
    <row r="4" spans="1:38">
      <c r="A4" s="396" t="s">
        <v>8</v>
      </c>
    </row>
    <row r="5" spans="1:38">
      <c r="A5" s="149" t="s">
        <v>594</v>
      </c>
      <c r="B5" s="43"/>
      <c r="C5" s="43"/>
      <c r="D5" s="43"/>
    </row>
    <row r="6" spans="1:38">
      <c r="A6" s="149" t="s">
        <v>702</v>
      </c>
      <c r="B6" s="47"/>
      <c r="C6" s="47"/>
      <c r="D6" s="47"/>
      <c r="H6" s="1"/>
    </row>
    <row r="7" spans="1:38">
      <c r="A7" s="418" t="s">
        <v>9</v>
      </c>
      <c r="B7" s="51"/>
      <c r="C7" s="47"/>
      <c r="D7" s="47"/>
      <c r="F7" s="48"/>
      <c r="G7" s="15"/>
      <c r="H7" s="15"/>
    </row>
    <row r="8" spans="1:38">
      <c r="A8" s="418" t="s">
        <v>10</v>
      </c>
      <c r="B8" s="51"/>
      <c r="C8" s="47"/>
      <c r="D8" s="47"/>
      <c r="F8" s="48"/>
      <c r="G8" s="15"/>
      <c r="H8" s="15"/>
    </row>
    <row r="9" spans="1:38" s="175" customFormat="1" ht="99">
      <c r="A9" s="391" t="s">
        <v>11</v>
      </c>
      <c r="B9" s="391" t="s">
        <v>12</v>
      </c>
      <c r="C9" s="392" t="s">
        <v>491</v>
      </c>
      <c r="D9" s="469" t="s">
        <v>597</v>
      </c>
      <c r="E9" s="573" t="s">
        <v>510</v>
      </c>
      <c r="F9" s="392" t="s">
        <v>347</v>
      </c>
      <c r="G9" s="392" t="s">
        <v>506</v>
      </c>
      <c r="H9" s="392" t="s">
        <v>15</v>
      </c>
      <c r="I9" s="57" t="s">
        <v>505</v>
      </c>
      <c r="J9" s="57" t="s">
        <v>507</v>
      </c>
      <c r="K9" s="395" t="s">
        <v>504</v>
      </c>
      <c r="L9" s="58" t="s">
        <v>19</v>
      </c>
      <c r="M9" s="58" t="s">
        <v>20</v>
      </c>
      <c r="N9" s="58" t="s">
        <v>21</v>
      </c>
      <c r="O9" s="58" t="s">
        <v>22</v>
      </c>
      <c r="P9" s="58" t="s">
        <v>23</v>
      </c>
      <c r="Q9" s="58" t="s">
        <v>24</v>
      </c>
      <c r="R9" s="58" t="s">
        <v>25</v>
      </c>
      <c r="S9" s="133" t="s">
        <v>492</v>
      </c>
      <c r="T9" s="133" t="s">
        <v>26</v>
      </c>
      <c r="U9" s="133" t="s">
        <v>27</v>
      </c>
      <c r="W9" s="423" t="s">
        <v>11</v>
      </c>
      <c r="X9" s="423" t="s">
        <v>12</v>
      </c>
      <c r="Y9" s="424" t="s">
        <v>13</v>
      </c>
      <c r="Z9" s="424" t="s">
        <v>347</v>
      </c>
      <c r="AA9" s="424" t="s">
        <v>506</v>
      </c>
      <c r="AB9" s="424" t="s">
        <v>30</v>
      </c>
      <c r="AC9" s="425" t="s">
        <v>505</v>
      </c>
      <c r="AD9" s="425" t="s">
        <v>17</v>
      </c>
      <c r="AE9" s="395" t="s">
        <v>18</v>
      </c>
      <c r="AF9" s="426" t="s">
        <v>494</v>
      </c>
      <c r="AG9" s="426" t="s">
        <v>20</v>
      </c>
      <c r="AH9" s="426" t="s">
        <v>496</v>
      </c>
      <c r="AI9" s="426" t="s">
        <v>493</v>
      </c>
      <c r="AJ9" s="426" t="s">
        <v>495</v>
      </c>
      <c r="AK9" s="426" t="s">
        <v>24</v>
      </c>
      <c r="AL9" s="426" t="s">
        <v>25</v>
      </c>
    </row>
    <row r="10" spans="1:38" s="393" customFormat="1" ht="30.75" customHeight="1">
      <c r="A10" s="463"/>
      <c r="B10" s="464" t="s">
        <v>33</v>
      </c>
      <c r="C10" s="465">
        <v>5573310</v>
      </c>
      <c r="D10" s="461">
        <f>F10-E10</f>
        <v>1562833574.8318024</v>
      </c>
      <c r="E10" s="461">
        <f t="shared" ref="E10:J10" si="0">SUM(E11:E303)</f>
        <v>823117726.9078449</v>
      </c>
      <c r="F10" s="465">
        <f t="shared" si="0"/>
        <v>2385951301.7396474</v>
      </c>
      <c r="G10" s="465">
        <f t="shared" si="0"/>
        <v>798212737.00637257</v>
      </c>
      <c r="H10" s="465">
        <f t="shared" si="0"/>
        <v>3184164038.7460222</v>
      </c>
      <c r="I10" s="465">
        <f t="shared" si="0"/>
        <v>540500000.00000083</v>
      </c>
      <c r="J10" s="465">
        <f t="shared" si="0"/>
        <v>3724664038.7460217</v>
      </c>
      <c r="K10" s="468">
        <f>SUM(K11:K303)</f>
        <v>55863299</v>
      </c>
      <c r="L10" s="586">
        <f>SUM(L11:L303)</f>
        <v>3780527337.7460217</v>
      </c>
      <c r="M10" s="465">
        <f>SUM(M11:M303)</f>
        <v>-217610825.14698002</v>
      </c>
      <c r="N10" s="465">
        <f>SUM(N11:N303)</f>
        <v>3562916512.5990443</v>
      </c>
      <c r="O10" s="411">
        <f>L10/C10</f>
        <v>678.3271229746814</v>
      </c>
      <c r="P10" s="466">
        <f>N10/C10</f>
        <v>639.28195499605158</v>
      </c>
      <c r="Q10" s="465">
        <v>0</v>
      </c>
      <c r="R10" s="466">
        <v>0</v>
      </c>
      <c r="S10" s="471">
        <f t="shared" ref="S10" si="1">L10-AF10</f>
        <v>409092190.02171564</v>
      </c>
      <c r="T10" s="472">
        <f t="shared" ref="T10" si="2">S10/AF10</f>
        <v>0.1213406671333571</v>
      </c>
      <c r="U10" s="473">
        <v>70.894500421453245</v>
      </c>
      <c r="V10" s="542"/>
      <c r="W10" s="463"/>
      <c r="X10" s="464" t="s">
        <v>33</v>
      </c>
      <c r="Y10" s="465">
        <f>SUM(Y11:Y303)</f>
        <v>5533611</v>
      </c>
      <c r="Z10" s="465">
        <f>SUM(Z11:Z303)</f>
        <v>1659086695.9179442</v>
      </c>
      <c r="AA10" s="465">
        <f>SUM(AA11:AA303)</f>
        <v>808485152.80636096</v>
      </c>
      <c r="AB10" s="465">
        <f>SUM(AB11:AB303)</f>
        <v>2467571848.7243052</v>
      </c>
      <c r="AC10" s="465">
        <f>SUM(AC11:AC303)</f>
        <v>848000000.00000095</v>
      </c>
      <c r="AD10" s="466">
        <f t="shared" ref="AD10" si="3">AB10+AC10</f>
        <v>3315571848.7243061</v>
      </c>
      <c r="AE10" s="467">
        <v>55863299</v>
      </c>
      <c r="AF10" s="411">
        <f t="shared" ref="AF10" si="4">AD10+AE10</f>
        <v>3371435147.7243061</v>
      </c>
      <c r="AG10" s="466">
        <f>SUM(AG11:AG303)</f>
        <v>-215806261.89769021</v>
      </c>
      <c r="AH10" s="466">
        <f t="shared" ref="AH10" si="5">SUM(AF10:AG10)</f>
        <v>3155628885.8266158</v>
      </c>
      <c r="AI10" s="411">
        <f t="shared" ref="AI10" si="6">AF10/Y10</f>
        <v>609.26493526999025</v>
      </c>
      <c r="AJ10" s="466">
        <f t="shared" ref="AJ10" si="7">AH10/Y10</f>
        <v>570.26576060850971</v>
      </c>
      <c r="AK10" s="465">
        <v>0</v>
      </c>
      <c r="AL10" s="466">
        <v>0</v>
      </c>
    </row>
    <row r="11" spans="1:38">
      <c r="A11" s="402">
        <v>5</v>
      </c>
      <c r="B11" s="403" t="s">
        <v>34</v>
      </c>
      <c r="C11" s="427">
        <v>9113</v>
      </c>
      <c r="D11" s="460">
        <f>F11-E11</f>
        <v>4687479.4800212588</v>
      </c>
      <c r="E11" s="574">
        <v>1155851.3510662003</v>
      </c>
      <c r="F11" s="406">
        <v>5843330.8310874589</v>
      </c>
      <c r="G11" s="406">
        <v>5285425.1389323166</v>
      </c>
      <c r="H11" s="404">
        <f>SUM(F11:G11)</f>
        <v>11128755.970019776</v>
      </c>
      <c r="I11" s="427">
        <v>1404565.9075820795</v>
      </c>
      <c r="J11" s="405">
        <f>SUM(H11:I11)</f>
        <v>12533321.877601856</v>
      </c>
      <c r="K11" s="429">
        <v>1369837</v>
      </c>
      <c r="L11" s="414">
        <f>SUM(J11:K11)</f>
        <v>13903158.877601856</v>
      </c>
      <c r="M11" s="431">
        <v>2277383.3357300013</v>
      </c>
      <c r="N11" s="405">
        <f>SUM(L11:M11)</f>
        <v>16180542.213331858</v>
      </c>
      <c r="O11" s="411">
        <f>L11/C11</f>
        <v>1525.6401709208665</v>
      </c>
      <c r="P11" s="399">
        <f>N11/C11</f>
        <v>1775.5450689489585</v>
      </c>
      <c r="Q11" s="415">
        <v>14</v>
      </c>
      <c r="R11" s="415">
        <v>14</v>
      </c>
      <c r="S11" s="474">
        <f>L11-AF11</f>
        <v>283717.57507549413</v>
      </c>
      <c r="T11" s="476">
        <f>S11/AF11</f>
        <v>2.0831807177205237E-2</v>
      </c>
      <c r="U11" s="475">
        <v>47.047017953662589</v>
      </c>
      <c r="V11" s="542"/>
      <c r="W11" s="402">
        <v>5</v>
      </c>
      <c r="X11" s="403" t="s">
        <v>34</v>
      </c>
      <c r="Y11" s="406">
        <v>9183</v>
      </c>
      <c r="Z11" s="406">
        <v>4922456.2808933118</v>
      </c>
      <c r="AA11" s="406">
        <v>5328311.2382792467</v>
      </c>
      <c r="AB11" s="404">
        <f>SUM(Z11:AA11)</f>
        <v>10250767.519172559</v>
      </c>
      <c r="AC11" s="406">
        <v>1998836.7833538039</v>
      </c>
      <c r="AD11" s="405">
        <f>AB11+AC11</f>
        <v>12249604.302526362</v>
      </c>
      <c r="AE11" s="407">
        <v>1369837</v>
      </c>
      <c r="AF11" s="414">
        <f>AD11+AE11</f>
        <v>13619441.302526362</v>
      </c>
      <c r="AG11" s="405">
        <v>2143032.4383999999</v>
      </c>
      <c r="AH11" s="405">
        <f>SUM(AF11:AG11)</f>
        <v>15762473.740926363</v>
      </c>
      <c r="AI11" s="414">
        <f>AF11/Y11</f>
        <v>1483.1145924563173</v>
      </c>
      <c r="AJ11" s="405">
        <f>AH11/Y11</f>
        <v>1716.4841272924275</v>
      </c>
      <c r="AK11" s="415">
        <v>14</v>
      </c>
      <c r="AL11" s="415">
        <v>14</v>
      </c>
    </row>
    <row r="12" spans="1:38">
      <c r="A12" s="397">
        <v>9</v>
      </c>
      <c r="B12" s="398" t="s">
        <v>35</v>
      </c>
      <c r="C12" s="420">
        <v>2437</v>
      </c>
      <c r="D12" s="460">
        <f>F12-E12</f>
        <v>1814991.3596096034</v>
      </c>
      <c r="E12" s="575">
        <v>268046.08979832061</v>
      </c>
      <c r="F12" s="400">
        <v>2083037.449407924</v>
      </c>
      <c r="G12" s="400">
        <v>1752648.1174895433</v>
      </c>
      <c r="H12" s="404">
        <f>SUM(F12:G12)</f>
        <v>3835685.5668974672</v>
      </c>
      <c r="I12" s="420">
        <v>345643.48869660147</v>
      </c>
      <c r="J12" s="405">
        <f>SUM(H12:I12)</f>
        <v>4181329.055594069</v>
      </c>
      <c r="K12" s="430">
        <v>-461572</v>
      </c>
      <c r="L12" s="414">
        <f>SUM(J12:K12)</f>
        <v>3719757.055594069</v>
      </c>
      <c r="M12" s="432">
        <v>74078.110000000015</v>
      </c>
      <c r="N12" s="405">
        <f>SUM(L12:M12)</f>
        <v>3793835.1655940688</v>
      </c>
      <c r="O12" s="411">
        <f>L12/C12</f>
        <v>1526.3672776340045</v>
      </c>
      <c r="P12" s="399">
        <f>N12/C12</f>
        <v>1556.7645324555062</v>
      </c>
      <c r="Q12" s="412">
        <v>17</v>
      </c>
      <c r="R12" s="412">
        <v>17</v>
      </c>
      <c r="S12" s="471">
        <f>L12-AF12</f>
        <v>57657.151382786687</v>
      </c>
      <c r="T12" s="416">
        <f>S12/AF12</f>
        <v>1.5744286854785981E-2</v>
      </c>
      <c r="U12" s="473">
        <v>53.679648508361652</v>
      </c>
      <c r="V12" s="542"/>
      <c r="W12" s="397">
        <v>9</v>
      </c>
      <c r="X12" s="398" t="s">
        <v>35</v>
      </c>
      <c r="Y12" s="400">
        <v>2447</v>
      </c>
      <c r="Z12" s="400">
        <v>1897029.6167203437</v>
      </c>
      <c r="AA12" s="400">
        <v>1701923.5138172619</v>
      </c>
      <c r="AB12" s="404">
        <f>SUM(Z12:AA12)</f>
        <v>3598953.1305376058</v>
      </c>
      <c r="AC12" s="400">
        <v>524718.77367367654</v>
      </c>
      <c r="AD12" s="399">
        <f>AB12+AC12</f>
        <v>4123671.9042112823</v>
      </c>
      <c r="AE12" s="401">
        <v>-461572</v>
      </c>
      <c r="AF12" s="411">
        <f>AD12+AE12</f>
        <v>3662099.9042112823</v>
      </c>
      <c r="AG12" s="399">
        <v>88263.280000000028</v>
      </c>
      <c r="AH12" s="399">
        <f>SUM(AF12:AG12)</f>
        <v>3750363.1842112821</v>
      </c>
      <c r="AI12" s="411">
        <f>AF12/Y12</f>
        <v>1496.5671860283132</v>
      </c>
      <c r="AJ12" s="399">
        <f>AH12/Y12</f>
        <v>1532.6371819416763</v>
      </c>
      <c r="AK12" s="412">
        <v>17</v>
      </c>
      <c r="AL12" s="412">
        <v>17</v>
      </c>
    </row>
    <row r="13" spans="1:38">
      <c r="A13" s="397">
        <v>10</v>
      </c>
      <c r="B13" s="398" t="s">
        <v>36</v>
      </c>
      <c r="C13" s="420">
        <v>10933</v>
      </c>
      <c r="D13" s="460">
        <f>F13-E13</f>
        <v>2064473.8163997694</v>
      </c>
      <c r="E13" s="575">
        <v>1427526.5373072829</v>
      </c>
      <c r="F13" s="400">
        <v>3492000.3537070523</v>
      </c>
      <c r="G13" s="400">
        <v>6720710.3258034149</v>
      </c>
      <c r="H13" s="404">
        <f>SUM(F13:G13)</f>
        <v>10212710.679510467</v>
      </c>
      <c r="I13" s="420">
        <v>1652895.6500283843</v>
      </c>
      <c r="J13" s="405">
        <f>SUM(H13:I13)</f>
        <v>11865606.329538852</v>
      </c>
      <c r="K13" s="430">
        <v>-258196</v>
      </c>
      <c r="L13" s="414">
        <f>SUM(J13:K13)</f>
        <v>11607410.329538852</v>
      </c>
      <c r="M13" s="432">
        <v>8815.2950900000287</v>
      </c>
      <c r="N13" s="405">
        <f>SUM(L13:M13)</f>
        <v>11616225.624628851</v>
      </c>
      <c r="O13" s="411">
        <f>L13/C13</f>
        <v>1061.6857522673422</v>
      </c>
      <c r="P13" s="399">
        <f>N13/C13</f>
        <v>1062.4920538396461</v>
      </c>
      <c r="Q13" s="412">
        <v>14</v>
      </c>
      <c r="R13" s="412">
        <v>14</v>
      </c>
      <c r="S13" s="471">
        <f>L13-AF13</f>
        <v>860989.75029467791</v>
      </c>
      <c r="T13" s="416">
        <f>S13/AF13</f>
        <v>8.0118746883739933E-2</v>
      </c>
      <c r="U13" s="473">
        <v>100.212843695434</v>
      </c>
      <c r="V13" s="542"/>
      <c r="W13" s="397">
        <v>10</v>
      </c>
      <c r="X13" s="398" t="s">
        <v>36</v>
      </c>
      <c r="Y13" s="400">
        <v>11102</v>
      </c>
      <c r="Z13" s="400">
        <v>2125646.637703076</v>
      </c>
      <c r="AA13" s="400">
        <v>6432598.827244279</v>
      </c>
      <c r="AB13" s="404">
        <f>SUM(Z13:AA13)</f>
        <v>8558245.464947354</v>
      </c>
      <c r="AC13" s="400">
        <v>2446371.1142968205</v>
      </c>
      <c r="AD13" s="399">
        <f>AB13+AC13</f>
        <v>11004616.579244174</v>
      </c>
      <c r="AE13" s="401">
        <v>-258196</v>
      </c>
      <c r="AF13" s="411">
        <f>AD13+AE13</f>
        <v>10746420.579244174</v>
      </c>
      <c r="AG13" s="399">
        <v>-48938.836499999976</v>
      </c>
      <c r="AH13" s="399">
        <f>SUM(AF13:AG13)</f>
        <v>10697481.742744174</v>
      </c>
      <c r="AI13" s="411">
        <f>AF13/Y13</f>
        <v>967.97158883482018</v>
      </c>
      <c r="AJ13" s="399">
        <f>AH13/Y13</f>
        <v>963.56347889967333</v>
      </c>
      <c r="AK13" s="412">
        <v>14</v>
      </c>
      <c r="AL13" s="412">
        <v>14</v>
      </c>
    </row>
    <row r="14" spans="1:38">
      <c r="A14" s="397">
        <v>16</v>
      </c>
      <c r="B14" s="398" t="s">
        <v>37</v>
      </c>
      <c r="C14" s="420">
        <v>7968</v>
      </c>
      <c r="D14" s="460">
        <f>F14-E14</f>
        <v>4254000.7238707449</v>
      </c>
      <c r="E14" s="575">
        <v>1017458.4691407604</v>
      </c>
      <c r="F14" s="400">
        <v>5271459.1930115055</v>
      </c>
      <c r="G14" s="400">
        <v>2677143.8160810997</v>
      </c>
      <c r="H14" s="404">
        <f>SUM(F14:G14)</f>
        <v>7948603.0090926047</v>
      </c>
      <c r="I14" s="420">
        <v>976561.84154617251</v>
      </c>
      <c r="J14" s="405">
        <f>SUM(H14:I14)</f>
        <v>8925164.850638777</v>
      </c>
      <c r="K14" s="430">
        <v>-432383</v>
      </c>
      <c r="L14" s="414">
        <f>SUM(J14:K14)</f>
        <v>8492781.850638777</v>
      </c>
      <c r="M14" s="432">
        <v>478765.24879999994</v>
      </c>
      <c r="N14" s="405">
        <f>SUM(L14:M14)</f>
        <v>8971547.0994387772</v>
      </c>
      <c r="O14" s="411">
        <f>L14/C14</f>
        <v>1065.8611760339832</v>
      </c>
      <c r="P14" s="399">
        <f>N14/C14</f>
        <v>1125.9471761343848</v>
      </c>
      <c r="Q14" s="412">
        <v>7</v>
      </c>
      <c r="R14" s="412">
        <v>7</v>
      </c>
      <c r="S14" s="471">
        <f>L14-AF14</f>
        <v>621306.70850372873</v>
      </c>
      <c r="T14" s="416">
        <f>S14/AF14</f>
        <v>7.8931419751038734E-2</v>
      </c>
      <c r="U14" s="473">
        <v>71.275060387026656</v>
      </c>
      <c r="V14" s="542"/>
      <c r="W14" s="397">
        <v>16</v>
      </c>
      <c r="X14" s="398" t="s">
        <v>37</v>
      </c>
      <c r="Y14" s="400">
        <v>8014</v>
      </c>
      <c r="Z14" s="400">
        <v>4554827.5462719444</v>
      </c>
      <c r="AA14" s="400">
        <v>2368648.8969992241</v>
      </c>
      <c r="AB14" s="404">
        <f>SUM(Z14:AA14)</f>
        <v>6923476.4432711685</v>
      </c>
      <c r="AC14" s="400">
        <v>1380381.6988638802</v>
      </c>
      <c r="AD14" s="399">
        <f>AB14+AC14</f>
        <v>8303858.1421350483</v>
      </c>
      <c r="AE14" s="401">
        <v>-432383</v>
      </c>
      <c r="AF14" s="411">
        <f>AD14+AE14</f>
        <v>7871475.1421350483</v>
      </c>
      <c r="AG14" s="399">
        <v>579306.58150000009</v>
      </c>
      <c r="AH14" s="399">
        <f>SUM(AF14:AG14)</f>
        <v>8450781.7236350477</v>
      </c>
      <c r="AI14" s="411">
        <f>AF14/Y14</f>
        <v>982.21551561455556</v>
      </c>
      <c r="AJ14" s="399">
        <f>AH14/Y14</f>
        <v>1054.5023363657408</v>
      </c>
      <c r="AK14" s="412">
        <v>7</v>
      </c>
      <c r="AL14" s="412">
        <v>7</v>
      </c>
    </row>
    <row r="15" spans="1:38">
      <c r="A15" s="397">
        <v>18</v>
      </c>
      <c r="B15" s="398" t="s">
        <v>38</v>
      </c>
      <c r="C15" s="420">
        <v>4700</v>
      </c>
      <c r="D15" s="460">
        <f>F15-E15</f>
        <v>1244725.0675473548</v>
      </c>
      <c r="E15" s="575">
        <v>512553.54042916838</v>
      </c>
      <c r="F15" s="400">
        <v>1757278.6079765232</v>
      </c>
      <c r="G15" s="400">
        <v>1045468.9083273915</v>
      </c>
      <c r="H15" s="404">
        <f>SUM(F15:G15)</f>
        <v>2802747.5163039146</v>
      </c>
      <c r="I15" s="420">
        <v>460974.09786803817</v>
      </c>
      <c r="J15" s="405">
        <f>SUM(H15:I15)</f>
        <v>3263721.6141719529</v>
      </c>
      <c r="K15" s="430">
        <v>-127457</v>
      </c>
      <c r="L15" s="414">
        <f>SUM(J15:K15)</f>
        <v>3136264.6141719529</v>
      </c>
      <c r="M15" s="432">
        <v>512086.21312999999</v>
      </c>
      <c r="N15" s="405">
        <f>SUM(L15:M15)</f>
        <v>3648350.827301953</v>
      </c>
      <c r="O15" s="411">
        <f>L15/C15</f>
        <v>667.29034344084107</v>
      </c>
      <c r="P15" s="399">
        <f>N15/C15</f>
        <v>776.24485687275592</v>
      </c>
      <c r="Q15" s="412">
        <v>1</v>
      </c>
      <c r="R15" s="413">
        <v>34</v>
      </c>
      <c r="S15" s="471">
        <f>L15-AF15</f>
        <v>-89134.63424213184</v>
      </c>
      <c r="T15" s="416">
        <f>S15/AF15</f>
        <v>-2.7635225092198731E-2</v>
      </c>
      <c r="U15" s="473">
        <v>16.067105247940049</v>
      </c>
      <c r="V15" s="542"/>
      <c r="W15" s="397">
        <v>18</v>
      </c>
      <c r="X15" s="398" t="s">
        <v>38</v>
      </c>
      <c r="Y15" s="400">
        <v>4763</v>
      </c>
      <c r="Z15" s="400">
        <v>1340133.7831748859</v>
      </c>
      <c r="AA15" s="400">
        <v>1202177.5160080274</v>
      </c>
      <c r="AB15" s="404">
        <f>SUM(Z15:AA15)</f>
        <v>2542311.2991829133</v>
      </c>
      <c r="AC15" s="400">
        <v>810544.9492311714</v>
      </c>
      <c r="AD15" s="399">
        <f>AB15+AC15</f>
        <v>3352856.2484140848</v>
      </c>
      <c r="AE15" s="401">
        <v>-127457</v>
      </c>
      <c r="AF15" s="411">
        <f>AD15+AE15</f>
        <v>3225399.2484140848</v>
      </c>
      <c r="AG15" s="399">
        <v>415373.30020000006</v>
      </c>
      <c r="AH15" s="399">
        <f>SUM(AF15:AG15)</f>
        <v>3640772.5486140847</v>
      </c>
      <c r="AI15" s="411">
        <f>AF15/Y15</f>
        <v>677.17809120598042</v>
      </c>
      <c r="AJ15" s="399">
        <f>AH15/Y15</f>
        <v>764.38642633090171</v>
      </c>
      <c r="AK15" s="412">
        <v>1</v>
      </c>
      <c r="AL15" s="413">
        <v>34</v>
      </c>
    </row>
    <row r="16" spans="1:38">
      <c r="A16" s="397">
        <v>19</v>
      </c>
      <c r="B16" s="398" t="s">
        <v>39</v>
      </c>
      <c r="C16" s="420">
        <v>3961</v>
      </c>
      <c r="D16" s="460">
        <f>F16-E16</f>
        <v>698430.15207437263</v>
      </c>
      <c r="E16" s="575">
        <v>362824.53887244244</v>
      </c>
      <c r="F16" s="400">
        <v>1061254.6909468151</v>
      </c>
      <c r="G16" s="400">
        <v>1633340.6080632354</v>
      </c>
      <c r="H16" s="404">
        <f>SUM(F16:G16)</f>
        <v>2694595.2990100505</v>
      </c>
      <c r="I16" s="420">
        <v>333725.20042253559</v>
      </c>
      <c r="J16" s="405">
        <f>SUM(H16:I16)</f>
        <v>3028320.4994325861</v>
      </c>
      <c r="K16" s="430">
        <v>-963108</v>
      </c>
      <c r="L16" s="414">
        <f>SUM(J16:K16)</f>
        <v>2065212.4994325861</v>
      </c>
      <c r="M16" s="432">
        <v>86004.685709999991</v>
      </c>
      <c r="N16" s="405">
        <f>SUM(L16:M16)</f>
        <v>2151217.185142586</v>
      </c>
      <c r="O16" s="411">
        <f>L16/C16</f>
        <v>521.38664464341991</v>
      </c>
      <c r="P16" s="399">
        <f>N16/C16</f>
        <v>543.09951657222575</v>
      </c>
      <c r="Q16" s="412">
        <v>2</v>
      </c>
      <c r="R16" s="412">
        <v>2</v>
      </c>
      <c r="S16" s="471">
        <f>L16-AF16</f>
        <v>-6142.1229174504988</v>
      </c>
      <c r="T16" s="416">
        <f>S16/AF16</f>
        <v>-2.9652686465063182E-3</v>
      </c>
      <c r="U16" s="473">
        <v>-24.612643394288625</v>
      </c>
      <c r="V16" s="542"/>
      <c r="W16" s="397">
        <v>19</v>
      </c>
      <c r="X16" s="398" t="s">
        <v>39</v>
      </c>
      <c r="Y16" s="400">
        <v>3965</v>
      </c>
      <c r="Z16" s="400">
        <v>821051.99249641644</v>
      </c>
      <c r="AA16" s="400">
        <v>1578060.6176425968</v>
      </c>
      <c r="AB16" s="404">
        <f>SUM(Z16:AA16)</f>
        <v>2399112.6101390133</v>
      </c>
      <c r="AC16" s="400">
        <v>635350.01221102325</v>
      </c>
      <c r="AD16" s="399">
        <f>AB16+AC16</f>
        <v>3034462.6223500366</v>
      </c>
      <c r="AE16" s="401">
        <v>-963108</v>
      </c>
      <c r="AF16" s="411">
        <f>AD16+AE16</f>
        <v>2071354.6223500366</v>
      </c>
      <c r="AG16" s="399">
        <v>42555.510000000009</v>
      </c>
      <c r="AH16" s="399">
        <f>SUM(AF16:AG16)</f>
        <v>2113910.1323500369</v>
      </c>
      <c r="AI16" s="411">
        <f>AF16/Y16</f>
        <v>522.40974081968136</v>
      </c>
      <c r="AJ16" s="399">
        <f>AH16/Y16</f>
        <v>533.1425302269954</v>
      </c>
      <c r="AK16" s="412">
        <v>2</v>
      </c>
      <c r="AL16" s="412">
        <v>2</v>
      </c>
    </row>
    <row r="17" spans="1:38">
      <c r="A17" s="397">
        <v>20</v>
      </c>
      <c r="B17" s="398" t="s">
        <v>40</v>
      </c>
      <c r="C17" s="420">
        <v>16405</v>
      </c>
      <c r="D17" s="460">
        <f>F17-E17</f>
        <v>-2436562.3515711585</v>
      </c>
      <c r="E17" s="575">
        <v>2552256.0854191612</v>
      </c>
      <c r="F17" s="400">
        <v>115693.73384800274</v>
      </c>
      <c r="G17" s="400">
        <v>6969389.5133773312</v>
      </c>
      <c r="H17" s="404">
        <f>SUM(F17:G17)</f>
        <v>7085083.2472253339</v>
      </c>
      <c r="I17" s="420">
        <v>1382016.7520994565</v>
      </c>
      <c r="J17" s="405">
        <f>SUM(H17:I17)</f>
        <v>8467099.9993247911</v>
      </c>
      <c r="K17" s="430">
        <v>-2390861</v>
      </c>
      <c r="L17" s="414">
        <f>SUM(J17:K17)</f>
        <v>6076238.9993247911</v>
      </c>
      <c r="M17" s="432">
        <v>-369358.18484999985</v>
      </c>
      <c r="N17" s="405">
        <f>SUM(L17:M17)</f>
        <v>5706880.8144747913</v>
      </c>
      <c r="O17" s="411">
        <f>L17/C17</f>
        <v>370.38945439346486</v>
      </c>
      <c r="P17" s="399">
        <f>N17/C17</f>
        <v>347.87447817584831</v>
      </c>
      <c r="Q17" s="412">
        <v>6</v>
      </c>
      <c r="R17" s="412">
        <v>6</v>
      </c>
      <c r="S17" s="471">
        <f>L17-AF17</f>
        <v>330448.36654675659</v>
      </c>
      <c r="T17" s="416">
        <f>S17/AF17</f>
        <v>5.7511383143974387E-2</v>
      </c>
      <c r="U17" s="473">
        <v>43.720501367910629</v>
      </c>
      <c r="V17" s="542"/>
      <c r="W17" s="397">
        <v>20</v>
      </c>
      <c r="X17" s="398" t="s">
        <v>40</v>
      </c>
      <c r="Y17" s="400">
        <v>16473</v>
      </c>
      <c r="Z17" s="400">
        <v>-1641944.6193068977</v>
      </c>
      <c r="AA17" s="400">
        <v>7090798.5108171748</v>
      </c>
      <c r="AB17" s="404">
        <f>SUM(Z17:AA17)</f>
        <v>5448853.8915102771</v>
      </c>
      <c r="AC17" s="400">
        <v>2687797.7412677575</v>
      </c>
      <c r="AD17" s="399">
        <f>AB17+AC17</f>
        <v>8136651.6327780345</v>
      </c>
      <c r="AE17" s="401">
        <v>-2390861</v>
      </c>
      <c r="AF17" s="411">
        <f>AD17+AE17</f>
        <v>5745790.6327780345</v>
      </c>
      <c r="AG17" s="399">
        <v>-618757.11540000013</v>
      </c>
      <c r="AH17" s="399">
        <f>SUM(AF17:AG17)</f>
        <v>5127033.5173780341</v>
      </c>
      <c r="AI17" s="411">
        <f>AF17/Y17</f>
        <v>348.80049977405662</v>
      </c>
      <c r="AJ17" s="399">
        <f>AH17/Y17</f>
        <v>311.23860361670819</v>
      </c>
      <c r="AK17" s="412">
        <v>6</v>
      </c>
      <c r="AL17" s="412">
        <v>6</v>
      </c>
    </row>
    <row r="18" spans="1:38">
      <c r="A18" s="397">
        <v>46</v>
      </c>
      <c r="B18" s="398" t="s">
        <v>41</v>
      </c>
      <c r="C18" s="420">
        <v>1320</v>
      </c>
      <c r="D18" s="460">
        <f>F18-E18</f>
        <v>1406711.6595538608</v>
      </c>
      <c r="E18" s="575">
        <v>164794.47512289748</v>
      </c>
      <c r="F18" s="400">
        <v>1571506.1346767582</v>
      </c>
      <c r="G18" s="400">
        <v>576688.2922773459</v>
      </c>
      <c r="H18" s="404">
        <f>SUM(F18:G18)</f>
        <v>2148194.4269541041</v>
      </c>
      <c r="I18" s="420">
        <v>230751.72466460743</v>
      </c>
      <c r="J18" s="405">
        <f>SUM(H18:I18)</f>
        <v>2378946.1516187117</v>
      </c>
      <c r="K18" s="430">
        <v>-378233</v>
      </c>
      <c r="L18" s="414">
        <f>SUM(J18:K18)</f>
        <v>2000713.1516187117</v>
      </c>
      <c r="M18" s="432">
        <v>324684.35612999997</v>
      </c>
      <c r="N18" s="405">
        <f>SUM(L18:M18)</f>
        <v>2325397.5077487119</v>
      </c>
      <c r="O18" s="411">
        <f>L18/C18</f>
        <v>1515.691781529327</v>
      </c>
      <c r="P18" s="399">
        <f>N18/C18</f>
        <v>1761.664778597509</v>
      </c>
      <c r="Q18" s="412">
        <v>10</v>
      </c>
      <c r="R18" s="412">
        <v>10</v>
      </c>
      <c r="S18" s="471">
        <f>L18-AF18</f>
        <v>92376.346557546873</v>
      </c>
      <c r="T18" s="416">
        <f>S18/AF18</f>
        <v>4.8406731093039987E-2</v>
      </c>
      <c r="U18" s="473">
        <v>144.72450638687747</v>
      </c>
      <c r="V18" s="542"/>
      <c r="W18" s="397">
        <v>46</v>
      </c>
      <c r="X18" s="398" t="s">
        <v>41</v>
      </c>
      <c r="Y18" s="400">
        <v>1341</v>
      </c>
      <c r="Z18" s="400">
        <v>1430630.945044593</v>
      </c>
      <c r="AA18" s="400">
        <v>557740.1019090804</v>
      </c>
      <c r="AB18" s="404">
        <f>SUM(Z18:AA18)</f>
        <v>1988371.0469536735</v>
      </c>
      <c r="AC18" s="400">
        <v>298198.75810749142</v>
      </c>
      <c r="AD18" s="399">
        <f>AB18+AC18</f>
        <v>2286569.8050611648</v>
      </c>
      <c r="AE18" s="401">
        <v>-378233</v>
      </c>
      <c r="AF18" s="411">
        <f>AD18+AE18</f>
        <v>1908336.8050611648</v>
      </c>
      <c r="AG18" s="399">
        <v>309079.09299999999</v>
      </c>
      <c r="AH18" s="399">
        <f>SUM(AF18:AG18)</f>
        <v>2217415.8980611647</v>
      </c>
      <c r="AI18" s="411">
        <f>AF18/Y18</f>
        <v>1423.0699515743213</v>
      </c>
      <c r="AJ18" s="399">
        <f>AH18/Y18</f>
        <v>1653.5539881142167</v>
      </c>
      <c r="AK18" s="412">
        <v>10</v>
      </c>
      <c r="AL18" s="412">
        <v>10</v>
      </c>
    </row>
    <row r="19" spans="1:38">
      <c r="A19" s="397">
        <v>47</v>
      </c>
      <c r="B19" s="398" t="s">
        <v>42</v>
      </c>
      <c r="C19" s="420">
        <v>1771</v>
      </c>
      <c r="D19" s="460">
        <f>F19-E19</f>
        <v>2483326.2704537096</v>
      </c>
      <c r="E19" s="575">
        <v>222278.32061492812</v>
      </c>
      <c r="F19" s="400">
        <v>2705604.5910686376</v>
      </c>
      <c r="G19" s="400">
        <v>499067.27078760811</v>
      </c>
      <c r="H19" s="404">
        <f>SUM(F19:G19)</f>
        <v>3204671.8618562454</v>
      </c>
      <c r="I19" s="420">
        <v>276385.18382295908</v>
      </c>
      <c r="J19" s="405">
        <f>SUM(H19:I19)</f>
        <v>3481057.0456792046</v>
      </c>
      <c r="K19" s="430">
        <v>-13008</v>
      </c>
      <c r="L19" s="414">
        <f>SUM(J19:K19)</f>
        <v>3468049.0456792046</v>
      </c>
      <c r="M19" s="432">
        <v>-42965.303800000002</v>
      </c>
      <c r="N19" s="405">
        <f>SUM(L19:M19)</f>
        <v>3425083.7418792048</v>
      </c>
      <c r="O19" s="411">
        <f>L19/C19</f>
        <v>1958.2433911232099</v>
      </c>
      <c r="P19" s="399">
        <f>N19/C19</f>
        <v>1933.9829146692291</v>
      </c>
      <c r="Q19" s="412">
        <v>19</v>
      </c>
      <c r="R19" s="412">
        <v>19</v>
      </c>
      <c r="S19" s="471">
        <f>L19-AF19</f>
        <v>10355.015074334573</v>
      </c>
      <c r="T19" s="416">
        <f>S19/AF19</f>
        <v>2.9947748362578871E-3</v>
      </c>
      <c r="U19" s="473">
        <v>100.94910327079401</v>
      </c>
      <c r="V19" s="542"/>
      <c r="W19" s="397">
        <v>47</v>
      </c>
      <c r="X19" s="398" t="s">
        <v>42</v>
      </c>
      <c r="Y19" s="400">
        <v>1811</v>
      </c>
      <c r="Z19" s="400">
        <v>2589323.7052231422</v>
      </c>
      <c r="AA19" s="400">
        <v>492549.8208036701</v>
      </c>
      <c r="AB19" s="404">
        <f>SUM(Z19:AA19)</f>
        <v>3081873.5260268124</v>
      </c>
      <c r="AC19" s="400">
        <v>388828.50457805779</v>
      </c>
      <c r="AD19" s="399">
        <f>AB19+AC19</f>
        <v>3470702.0306048701</v>
      </c>
      <c r="AE19" s="401">
        <v>-13008</v>
      </c>
      <c r="AF19" s="411">
        <f>AD19+AE19</f>
        <v>3457694.0306048701</v>
      </c>
      <c r="AG19" s="399">
        <v>-53588.42</v>
      </c>
      <c r="AH19" s="399">
        <f>SUM(AF19:AG19)</f>
        <v>3404105.6106048701</v>
      </c>
      <c r="AI19" s="411">
        <f>AF19/Y19</f>
        <v>1909.2733465515571</v>
      </c>
      <c r="AJ19" s="399">
        <f>AH19/Y19</f>
        <v>1879.6828330231199</v>
      </c>
      <c r="AK19" s="412">
        <v>19</v>
      </c>
      <c r="AL19" s="412">
        <v>19</v>
      </c>
    </row>
    <row r="20" spans="1:38">
      <c r="A20" s="397">
        <v>49</v>
      </c>
      <c r="B20" s="398" t="s">
        <v>43</v>
      </c>
      <c r="C20" s="420">
        <v>314024</v>
      </c>
      <c r="D20" s="460">
        <f>F20-E20</f>
        <v>387727661.56061405</v>
      </c>
      <c r="E20" s="575">
        <v>46448163.489020899</v>
      </c>
      <c r="F20" s="400">
        <v>434175825.04963493</v>
      </c>
      <c r="G20" s="400">
        <v>-24055604.721591759</v>
      </c>
      <c r="H20" s="404">
        <f>SUM(F20:G20)</f>
        <v>410120220.32804316</v>
      </c>
      <c r="I20" s="420">
        <v>21807497.413012929</v>
      </c>
      <c r="J20" s="405">
        <f>SUM(H20:I20)</f>
        <v>431927717.74105608</v>
      </c>
      <c r="K20" s="430">
        <v>-3957818</v>
      </c>
      <c r="L20" s="414">
        <f>SUM(J20:K20)</f>
        <v>427969899.74105608</v>
      </c>
      <c r="M20" s="432">
        <v>-16818016.358500008</v>
      </c>
      <c r="N20" s="405">
        <f>SUM(L20:M20)</f>
        <v>411151883.38255608</v>
      </c>
      <c r="O20" s="411">
        <f>L20/C20</f>
        <v>1362.8572967067998</v>
      </c>
      <c r="P20" s="399">
        <f>N20/C20</f>
        <v>1309.3008285435383</v>
      </c>
      <c r="Q20" s="412">
        <v>1</v>
      </c>
      <c r="R20" s="413">
        <v>33</v>
      </c>
      <c r="S20" s="471">
        <f>L20-AF20</f>
        <v>33493341.526966691</v>
      </c>
      <c r="T20" s="416">
        <f>S20/AF20</f>
        <v>8.4905784208321108E-2</v>
      </c>
      <c r="U20" s="473">
        <v>46.416581976467114</v>
      </c>
      <c r="V20" s="542"/>
      <c r="W20" s="397">
        <v>49</v>
      </c>
      <c r="X20" s="398" t="s">
        <v>43</v>
      </c>
      <c r="Y20" s="400">
        <v>305274</v>
      </c>
      <c r="Z20" s="400">
        <v>392127615.6043753</v>
      </c>
      <c r="AA20" s="400">
        <v>-24543140.663064256</v>
      </c>
      <c r="AB20" s="404">
        <f>SUM(Z20:AA20)</f>
        <v>367584474.94131106</v>
      </c>
      <c r="AC20" s="400">
        <v>30849901.272778347</v>
      </c>
      <c r="AD20" s="399">
        <f>AB20+AC20</f>
        <v>398434376.21408939</v>
      </c>
      <c r="AE20" s="401">
        <v>-3957818</v>
      </c>
      <c r="AF20" s="411">
        <f>AD20+AE20</f>
        <v>394476558.21408939</v>
      </c>
      <c r="AG20" s="399">
        <v>-15645345.692029996</v>
      </c>
      <c r="AH20" s="399">
        <f>SUM(AF20:AG20)</f>
        <v>378831212.52205938</v>
      </c>
      <c r="AI20" s="411">
        <f>AF20/Y20</f>
        <v>1292.2048985963081</v>
      </c>
      <c r="AJ20" s="399">
        <f>AH20/Y20</f>
        <v>1240.9547243527434</v>
      </c>
      <c r="AK20" s="412">
        <v>1</v>
      </c>
      <c r="AL20" s="413">
        <v>33</v>
      </c>
    </row>
    <row r="21" spans="1:38">
      <c r="A21" s="397">
        <v>50</v>
      </c>
      <c r="B21" s="398" t="s">
        <v>44</v>
      </c>
      <c r="C21" s="420">
        <v>11184</v>
      </c>
      <c r="D21" s="460">
        <f>F21-E21</f>
        <v>186656.13786643487</v>
      </c>
      <c r="E21" s="575">
        <v>1097090.6998988858</v>
      </c>
      <c r="F21" s="400">
        <v>1283746.8377653207</v>
      </c>
      <c r="G21" s="400">
        <v>3340746.4338896736</v>
      </c>
      <c r="H21" s="404">
        <f>SUM(F21:G21)</f>
        <v>4624493.2716549942</v>
      </c>
      <c r="I21" s="420">
        <v>1250008.4398452472</v>
      </c>
      <c r="J21" s="405">
        <f>SUM(H21:I21)</f>
        <v>5874501.7115002414</v>
      </c>
      <c r="K21" s="430">
        <v>-835068</v>
      </c>
      <c r="L21" s="414">
        <f>SUM(J21:K21)</f>
        <v>5039433.7115002414</v>
      </c>
      <c r="M21" s="432">
        <v>232070.95732999989</v>
      </c>
      <c r="N21" s="405">
        <f>SUM(L21:M21)</f>
        <v>5271504.6688302411</v>
      </c>
      <c r="O21" s="411">
        <f>L21/C21</f>
        <v>450.59314301683133</v>
      </c>
      <c r="P21" s="399">
        <f>N21/C21</f>
        <v>471.3434074419028</v>
      </c>
      <c r="Q21" s="412">
        <v>4</v>
      </c>
      <c r="R21" s="412">
        <v>4</v>
      </c>
      <c r="S21" s="471">
        <f>L21-AF21</f>
        <v>-86741.818739288487</v>
      </c>
      <c r="T21" s="416">
        <f>S21/AF21</f>
        <v>-1.6921351644631513E-2</v>
      </c>
      <c r="U21" s="473">
        <v>6.6483992799875296</v>
      </c>
      <c r="V21" s="542"/>
      <c r="W21" s="397">
        <v>50</v>
      </c>
      <c r="X21" s="398" t="s">
        <v>44</v>
      </c>
      <c r="Y21" s="400">
        <v>11276</v>
      </c>
      <c r="Z21" s="400">
        <v>305866.96080532391</v>
      </c>
      <c r="AA21" s="400">
        <v>3606541.4339591502</v>
      </c>
      <c r="AB21" s="404">
        <f>SUM(Z21:AA21)</f>
        <v>3912408.3947644741</v>
      </c>
      <c r="AC21" s="400">
        <v>2048835.1354750555</v>
      </c>
      <c r="AD21" s="399">
        <f>AB21+AC21</f>
        <v>5961243.5302395299</v>
      </c>
      <c r="AE21" s="401">
        <v>-835068</v>
      </c>
      <c r="AF21" s="411">
        <f>AD21+AE21</f>
        <v>5126175.5302395299</v>
      </c>
      <c r="AG21" s="399">
        <v>209625.29</v>
      </c>
      <c r="AH21" s="399">
        <f>SUM(AF21:AG21)</f>
        <v>5335800.8202395299</v>
      </c>
      <c r="AI21" s="411">
        <f>AF21/Y21</f>
        <v>454.60939430999736</v>
      </c>
      <c r="AJ21" s="399">
        <f>AH21/Y21</f>
        <v>473.19978895348794</v>
      </c>
      <c r="AK21" s="412">
        <v>4</v>
      </c>
      <c r="AL21" s="412">
        <v>4</v>
      </c>
    </row>
    <row r="22" spans="1:38">
      <c r="A22" s="397">
        <v>51</v>
      </c>
      <c r="B22" s="398" t="s">
        <v>45</v>
      </c>
      <c r="C22" s="420">
        <v>9143</v>
      </c>
      <c r="D22" s="460">
        <f>F22-E22</f>
        <v>-5909829.5879031187</v>
      </c>
      <c r="E22" s="575">
        <v>921155.77211045567</v>
      </c>
      <c r="F22" s="400">
        <v>-4988673.815792663</v>
      </c>
      <c r="G22" s="400">
        <v>-253787.93113912636</v>
      </c>
      <c r="H22" s="404">
        <f>SUM(F22:G22)</f>
        <v>-5242461.7469317894</v>
      </c>
      <c r="I22" s="420">
        <v>1439935.6171932002</v>
      </c>
      <c r="J22" s="405">
        <f>SUM(H22:I22)</f>
        <v>-3802526.1297385893</v>
      </c>
      <c r="K22" s="430">
        <v>-684392</v>
      </c>
      <c r="L22" s="414">
        <f>SUM(J22:K22)</f>
        <v>-4486918.1297385897</v>
      </c>
      <c r="M22" s="432">
        <v>-38772.79800000001</v>
      </c>
      <c r="N22" s="405">
        <f>SUM(L22:M22)</f>
        <v>-4525690.9277385902</v>
      </c>
      <c r="O22" s="411">
        <f>L22/C22</f>
        <v>-490.74900248699441</v>
      </c>
      <c r="P22" s="399">
        <f>N22/C22</f>
        <v>-494.98971100717381</v>
      </c>
      <c r="Q22" s="412">
        <v>4</v>
      </c>
      <c r="R22" s="412">
        <v>4</v>
      </c>
      <c r="S22" s="471">
        <f>L22-AF22</f>
        <v>157690.37540988624</v>
      </c>
      <c r="T22" s="416">
        <f>S22/AF22</f>
        <v>-3.3951273877031597E-2</v>
      </c>
      <c r="U22" s="473">
        <v>9.3048968929901434</v>
      </c>
      <c r="V22" s="542"/>
      <c r="W22" s="397">
        <v>51</v>
      </c>
      <c r="X22" s="398" t="s">
        <v>45</v>
      </c>
      <c r="Y22" s="400">
        <v>9211</v>
      </c>
      <c r="Z22" s="400">
        <v>-5570639.7559813093</v>
      </c>
      <c r="AA22" s="400">
        <v>-172948.8332569873</v>
      </c>
      <c r="AB22" s="404">
        <f>SUM(Z22:AA22)</f>
        <v>-5743588.5892382963</v>
      </c>
      <c r="AC22" s="400">
        <v>1783372.0840898198</v>
      </c>
      <c r="AD22" s="399">
        <f>AB22+AC22</f>
        <v>-3960216.5051484765</v>
      </c>
      <c r="AE22" s="401">
        <v>-684392</v>
      </c>
      <c r="AF22" s="411">
        <f>AD22+AE22</f>
        <v>-4644608.505148476</v>
      </c>
      <c r="AG22" s="399">
        <v>-148030.12960000004</v>
      </c>
      <c r="AH22" s="399">
        <f>SUM(AF22:AG22)</f>
        <v>-4792638.6347484756</v>
      </c>
      <c r="AI22" s="411">
        <f>AF22/Y22</f>
        <v>-504.24584791537029</v>
      </c>
      <c r="AJ22" s="399">
        <f>AH22/Y22</f>
        <v>-520.31686404825484</v>
      </c>
      <c r="AK22" s="412">
        <v>4</v>
      </c>
      <c r="AL22" s="412">
        <v>4</v>
      </c>
    </row>
    <row r="23" spans="1:38">
      <c r="A23" s="397">
        <v>52</v>
      </c>
      <c r="B23" s="398" t="s">
        <v>46</v>
      </c>
      <c r="C23" s="420">
        <v>2292</v>
      </c>
      <c r="D23" s="460">
        <f>F23-E23</f>
        <v>1415284.6959031911</v>
      </c>
      <c r="E23" s="575">
        <v>222766.62418619054</v>
      </c>
      <c r="F23" s="400">
        <v>1638051.3200893817</v>
      </c>
      <c r="G23" s="400">
        <v>1145442.150164576</v>
      </c>
      <c r="H23" s="404">
        <f>SUM(F23:G23)</f>
        <v>2783493.4702539574</v>
      </c>
      <c r="I23" s="420">
        <v>370416.88681620744</v>
      </c>
      <c r="J23" s="405">
        <f>SUM(H23:I23)</f>
        <v>3153910.3570701648</v>
      </c>
      <c r="K23" s="430">
        <v>265842</v>
      </c>
      <c r="L23" s="414">
        <f>SUM(J23:K23)</f>
        <v>3419752.3570701648</v>
      </c>
      <c r="M23" s="432">
        <v>-37943.753620000003</v>
      </c>
      <c r="N23" s="405">
        <f>SUM(L23:M23)</f>
        <v>3381808.6034501647</v>
      </c>
      <c r="O23" s="411">
        <f>L23/C23</f>
        <v>1492.0385502051329</v>
      </c>
      <c r="P23" s="399">
        <f>N23/C23</f>
        <v>1475.4836838787803</v>
      </c>
      <c r="Q23" s="412">
        <v>14</v>
      </c>
      <c r="R23" s="412">
        <v>14</v>
      </c>
      <c r="S23" s="471">
        <f>L23-AF23</f>
        <v>-135497.32266924717</v>
      </c>
      <c r="T23" s="416">
        <f>S23/AF23</f>
        <v>-3.8111900675054322E-2</v>
      </c>
      <c r="U23" s="473">
        <v>-9.950113648761544</v>
      </c>
      <c r="V23" s="542"/>
      <c r="W23" s="397">
        <v>52</v>
      </c>
      <c r="X23" s="398" t="s">
        <v>46</v>
      </c>
      <c r="Y23" s="400">
        <v>2346</v>
      </c>
      <c r="Z23" s="400">
        <v>1522731.7951622759</v>
      </c>
      <c r="AA23" s="400">
        <v>1220596.9903446012</v>
      </c>
      <c r="AB23" s="404">
        <f>SUM(Z23:AA23)</f>
        <v>2743328.7855068771</v>
      </c>
      <c r="AC23" s="400">
        <v>546078.89423253492</v>
      </c>
      <c r="AD23" s="399">
        <f>AB23+AC23</f>
        <v>3289407.6797394119</v>
      </c>
      <c r="AE23" s="401">
        <v>265842</v>
      </c>
      <c r="AF23" s="411">
        <f>AD23+AE23</f>
        <v>3555249.6797394119</v>
      </c>
      <c r="AG23" s="399">
        <v>20489.689999999988</v>
      </c>
      <c r="AH23" s="399">
        <f>SUM(AF23:AG23)</f>
        <v>3575739.3697394119</v>
      </c>
      <c r="AI23" s="411">
        <f>AF23/Y23</f>
        <v>1515.4516963936112</v>
      </c>
      <c r="AJ23" s="399">
        <f>AH23/Y23</f>
        <v>1524.1855795990673</v>
      </c>
      <c r="AK23" s="412">
        <v>14</v>
      </c>
      <c r="AL23" s="412">
        <v>14</v>
      </c>
    </row>
    <row r="24" spans="1:38">
      <c r="A24" s="397">
        <v>61</v>
      </c>
      <c r="B24" s="398" t="s">
        <v>47</v>
      </c>
      <c r="C24" s="420">
        <v>16469</v>
      </c>
      <c r="D24" s="460">
        <f>F24-E24</f>
        <v>-310225.7848581099</v>
      </c>
      <c r="E24" s="575">
        <v>3255066.5846666829</v>
      </c>
      <c r="F24" s="400">
        <v>2944840.799808573</v>
      </c>
      <c r="G24" s="400">
        <v>5432784.4119168967</v>
      </c>
      <c r="H24" s="404">
        <f>SUM(F24:G24)</f>
        <v>8377625.2117254697</v>
      </c>
      <c r="I24" s="420">
        <v>2082710.4899480087</v>
      </c>
      <c r="J24" s="405">
        <f>SUM(H24:I24)</f>
        <v>10460335.701673478</v>
      </c>
      <c r="K24" s="430">
        <v>1382896</v>
      </c>
      <c r="L24" s="414">
        <f>SUM(J24:K24)</f>
        <v>11843231.701673478</v>
      </c>
      <c r="M24" s="432">
        <v>309556.66038999986</v>
      </c>
      <c r="N24" s="405">
        <f>SUM(L24:M24)</f>
        <v>12152788.362063479</v>
      </c>
      <c r="O24" s="411">
        <f>L24/C24</f>
        <v>719.12269729027128</v>
      </c>
      <c r="P24" s="399">
        <f>N24/C24</f>
        <v>737.91902131662391</v>
      </c>
      <c r="Q24" s="412">
        <v>5</v>
      </c>
      <c r="R24" s="412">
        <v>5</v>
      </c>
      <c r="S24" s="471">
        <f>L24-AF24</f>
        <v>1860928.9284808785</v>
      </c>
      <c r="T24" s="416">
        <f>S24/AF24</f>
        <v>0.18642280952230675</v>
      </c>
      <c r="U24" s="473">
        <v>138.7074992732928</v>
      </c>
      <c r="V24" s="542"/>
      <c r="W24" s="397">
        <v>61</v>
      </c>
      <c r="X24" s="398" t="s">
        <v>47</v>
      </c>
      <c r="Y24" s="400">
        <v>16459</v>
      </c>
      <c r="Z24" s="400">
        <v>49456.280953129055</v>
      </c>
      <c r="AA24" s="400">
        <v>5522321.8735863203</v>
      </c>
      <c r="AB24" s="404">
        <f>SUM(Z24:AA24)</f>
        <v>5571778.1545394491</v>
      </c>
      <c r="AC24" s="400">
        <v>3027628.6186531498</v>
      </c>
      <c r="AD24" s="399">
        <f>AB24+AC24</f>
        <v>8599406.7731925994</v>
      </c>
      <c r="AE24" s="401">
        <v>1382896</v>
      </c>
      <c r="AF24" s="411">
        <f>AD24+AE24</f>
        <v>9982302.7731925994</v>
      </c>
      <c r="AG24" s="399">
        <v>221067.9938000004</v>
      </c>
      <c r="AH24" s="399">
        <f>SUM(AF24:AG24)</f>
        <v>10203370.766992601</v>
      </c>
      <c r="AI24" s="411">
        <f>AF24/Y24</f>
        <v>606.49509527872897</v>
      </c>
      <c r="AJ24" s="399">
        <f>AH24/Y24</f>
        <v>619.92653059071631</v>
      </c>
      <c r="AK24" s="412">
        <v>5</v>
      </c>
      <c r="AL24" s="412">
        <v>5</v>
      </c>
    </row>
    <row r="25" spans="1:38">
      <c r="A25" s="397">
        <v>69</v>
      </c>
      <c r="B25" s="398" t="s">
        <v>48</v>
      </c>
      <c r="C25" s="420">
        <v>6558</v>
      </c>
      <c r="D25" s="460">
        <f>F25-E25</f>
        <v>-707959.85970464302</v>
      </c>
      <c r="E25" s="575">
        <v>742583.32928074058</v>
      </c>
      <c r="F25" s="400">
        <v>34623.469576097559</v>
      </c>
      <c r="G25" s="400">
        <v>3237459.7047771285</v>
      </c>
      <c r="H25" s="404">
        <f>SUM(F25:G25)</f>
        <v>3272083.1743532261</v>
      </c>
      <c r="I25" s="420">
        <v>827055.91126852017</v>
      </c>
      <c r="J25" s="405">
        <f>SUM(H25:I25)</f>
        <v>4099139.0856217463</v>
      </c>
      <c r="K25" s="430">
        <v>532449</v>
      </c>
      <c r="L25" s="414">
        <f>SUM(J25:K25)</f>
        <v>4631588.0856217463</v>
      </c>
      <c r="M25" s="432">
        <v>32520.290289999975</v>
      </c>
      <c r="N25" s="405">
        <f>SUM(L25:M25)</f>
        <v>4664108.3759117462</v>
      </c>
      <c r="O25" s="411">
        <f>L25/C25</f>
        <v>706.2500892988329</v>
      </c>
      <c r="P25" s="399">
        <f>N25/C25</f>
        <v>711.2089624751062</v>
      </c>
      <c r="Q25" s="412">
        <v>17</v>
      </c>
      <c r="R25" s="412">
        <v>17</v>
      </c>
      <c r="S25" s="471">
        <f>L25-AF25</f>
        <v>-506759.62374256458</v>
      </c>
      <c r="T25" s="416">
        <f>S25/AF25</f>
        <v>-9.86230695947313E-2</v>
      </c>
      <c r="U25" s="473">
        <v>-51.338137652152</v>
      </c>
      <c r="V25" s="542"/>
      <c r="W25" s="397">
        <v>69</v>
      </c>
      <c r="X25" s="398" t="s">
        <v>48</v>
      </c>
      <c r="Y25" s="400">
        <v>6687</v>
      </c>
      <c r="Z25" s="400">
        <v>-482878.64786371868</v>
      </c>
      <c r="AA25" s="400">
        <v>3728067.2994639766</v>
      </c>
      <c r="AB25" s="404">
        <f>SUM(Z25:AA25)</f>
        <v>3245188.651600258</v>
      </c>
      <c r="AC25" s="400">
        <v>1360710.0577640531</v>
      </c>
      <c r="AD25" s="399">
        <f>AB25+AC25</f>
        <v>4605898.7093643108</v>
      </c>
      <c r="AE25" s="401">
        <v>532449</v>
      </c>
      <c r="AF25" s="411">
        <f>AD25+AE25</f>
        <v>5138347.7093643108</v>
      </c>
      <c r="AG25" s="399">
        <v>71603.585900000005</v>
      </c>
      <c r="AH25" s="399">
        <f>SUM(AF25:AG25)</f>
        <v>5209951.2952643111</v>
      </c>
      <c r="AI25" s="411">
        <f>AF25/Y25</f>
        <v>768.40851044778094</v>
      </c>
      <c r="AJ25" s="399">
        <f>AH25/Y25</f>
        <v>779.11638930227468</v>
      </c>
      <c r="AK25" s="412">
        <v>17</v>
      </c>
      <c r="AL25" s="412">
        <v>17</v>
      </c>
    </row>
    <row r="26" spans="1:38">
      <c r="A26" s="397">
        <v>71</v>
      </c>
      <c r="B26" s="398" t="s">
        <v>49</v>
      </c>
      <c r="C26" s="420">
        <v>6473</v>
      </c>
      <c r="D26" s="460">
        <f>F26-E26</f>
        <v>3092658.6591613926</v>
      </c>
      <c r="E26" s="575">
        <v>703123.52802916896</v>
      </c>
      <c r="F26" s="400">
        <v>3795782.1871905616</v>
      </c>
      <c r="G26" s="400">
        <v>4007600.3217366473</v>
      </c>
      <c r="H26" s="404">
        <f>SUM(F26:G26)</f>
        <v>7803382.5089272093</v>
      </c>
      <c r="I26" s="420">
        <v>926900.77034833608</v>
      </c>
      <c r="J26" s="405">
        <f>SUM(H26:I26)</f>
        <v>8730283.2792755459</v>
      </c>
      <c r="K26" s="430">
        <v>601345</v>
      </c>
      <c r="L26" s="414">
        <f>SUM(J26:K26)</f>
        <v>9331628.2792755459</v>
      </c>
      <c r="M26" s="432">
        <v>-10519.091619999992</v>
      </c>
      <c r="N26" s="405">
        <f>SUM(L26:M26)</f>
        <v>9321109.1876555458</v>
      </c>
      <c r="O26" s="411">
        <f>L26/C26</f>
        <v>1441.6234017110376</v>
      </c>
      <c r="P26" s="399">
        <f>N26/C26</f>
        <v>1439.9983296239063</v>
      </c>
      <c r="Q26" s="412">
        <v>17</v>
      </c>
      <c r="R26" s="412">
        <v>17</v>
      </c>
      <c r="S26" s="471">
        <f>L26-AF26</f>
        <v>71407.479095989838</v>
      </c>
      <c r="T26" s="416">
        <f>S26/AF26</f>
        <v>7.7112069611347976E-3</v>
      </c>
      <c r="U26" s="473">
        <v>39.983494183619314</v>
      </c>
      <c r="V26" s="542"/>
      <c r="W26" s="397">
        <v>71</v>
      </c>
      <c r="X26" s="398" t="s">
        <v>49</v>
      </c>
      <c r="Y26" s="400">
        <v>6591</v>
      </c>
      <c r="Z26" s="400">
        <v>3377877.4979447071</v>
      </c>
      <c r="AA26" s="400">
        <v>3898124.8037349805</v>
      </c>
      <c r="AB26" s="404">
        <f>SUM(Z26:AA26)</f>
        <v>7276002.3016796876</v>
      </c>
      <c r="AC26" s="400">
        <v>1382873.4984998675</v>
      </c>
      <c r="AD26" s="399">
        <f>AB26+AC26</f>
        <v>8658875.800179556</v>
      </c>
      <c r="AE26" s="401">
        <v>601345</v>
      </c>
      <c r="AF26" s="411">
        <f>AD26+AE26</f>
        <v>9260220.800179556</v>
      </c>
      <c r="AG26" s="399">
        <v>-75811.853000000003</v>
      </c>
      <c r="AH26" s="399">
        <f>SUM(AF26:AG26)</f>
        <v>9184408.9471795559</v>
      </c>
      <c r="AI26" s="411">
        <f>AF26/Y26</f>
        <v>1404.9796389287751</v>
      </c>
      <c r="AJ26" s="399">
        <f>AH26/Y26</f>
        <v>1393.4773095402147</v>
      </c>
      <c r="AK26" s="412">
        <v>17</v>
      </c>
      <c r="AL26" s="412">
        <v>17</v>
      </c>
    </row>
    <row r="27" spans="1:38">
      <c r="A27" s="397">
        <v>72</v>
      </c>
      <c r="B27" s="398" t="s">
        <v>50</v>
      </c>
      <c r="C27" s="420">
        <v>948</v>
      </c>
      <c r="D27" s="460">
        <f>F27-E27</f>
        <v>981948.7214753537</v>
      </c>
      <c r="E27" s="575">
        <v>123712.86282692457</v>
      </c>
      <c r="F27" s="400">
        <v>1105661.5843022782</v>
      </c>
      <c r="G27" s="400">
        <v>360237.19590145914</v>
      </c>
      <c r="H27" s="404">
        <f>SUM(F27:G27)</f>
        <v>1465898.7802037373</v>
      </c>
      <c r="I27" s="420">
        <v>120432.8343300565</v>
      </c>
      <c r="J27" s="405">
        <f>SUM(H27:I27)</f>
        <v>1586331.6145337939</v>
      </c>
      <c r="K27" s="430">
        <v>-252051</v>
      </c>
      <c r="L27" s="414">
        <f>SUM(J27:K27)</f>
        <v>1334280.6145337939</v>
      </c>
      <c r="M27" s="432">
        <v>-22223.432999999997</v>
      </c>
      <c r="N27" s="405">
        <f>SUM(L27:M27)</f>
        <v>1312057.1815337939</v>
      </c>
      <c r="O27" s="411">
        <f>L27/C27</f>
        <v>1407.4690026727783</v>
      </c>
      <c r="P27" s="399">
        <f>N27/C27</f>
        <v>1384.0265627993606</v>
      </c>
      <c r="Q27" s="412">
        <v>17</v>
      </c>
      <c r="R27" s="412">
        <v>17</v>
      </c>
      <c r="S27" s="471">
        <f>L27-AF27</f>
        <v>119135.44740379043</v>
      </c>
      <c r="T27" s="416">
        <f>S27/AF27</f>
        <v>9.8042152185957396E-2</v>
      </c>
      <c r="U27" s="473">
        <v>80.333821986580688</v>
      </c>
      <c r="V27" s="542"/>
      <c r="W27" s="397">
        <v>72</v>
      </c>
      <c r="X27" s="398" t="s">
        <v>50</v>
      </c>
      <c r="Y27" s="400">
        <v>960</v>
      </c>
      <c r="Z27" s="400">
        <v>999566.59831672464</v>
      </c>
      <c r="AA27" s="400">
        <v>296991.75196522468</v>
      </c>
      <c r="AB27" s="404">
        <f>SUM(Z27:AA27)</f>
        <v>1296558.3502819494</v>
      </c>
      <c r="AC27" s="400">
        <v>170637.816848054</v>
      </c>
      <c r="AD27" s="399">
        <f>AB27+AC27</f>
        <v>1467196.1671300035</v>
      </c>
      <c r="AE27" s="401">
        <v>-252051</v>
      </c>
      <c r="AF27" s="411">
        <f>AD27+AE27</f>
        <v>1215145.1671300035</v>
      </c>
      <c r="AG27" s="399">
        <v>4728.3900000000012</v>
      </c>
      <c r="AH27" s="399">
        <f>SUM(AF27:AG27)</f>
        <v>1219873.5571300033</v>
      </c>
      <c r="AI27" s="411">
        <f>AF27/Y27</f>
        <v>1265.7762157604202</v>
      </c>
      <c r="AJ27" s="399">
        <f>AH27/Y27</f>
        <v>1270.7016220104201</v>
      </c>
      <c r="AK27" s="412">
        <v>17</v>
      </c>
      <c r="AL27" s="412">
        <v>17</v>
      </c>
    </row>
    <row r="28" spans="1:38">
      <c r="A28" s="397">
        <v>74</v>
      </c>
      <c r="B28" s="398" t="s">
        <v>51</v>
      </c>
      <c r="C28" s="420">
        <v>1013</v>
      </c>
      <c r="D28" s="460">
        <f>F28-E28</f>
        <v>708854.92282781412</v>
      </c>
      <c r="E28" s="575">
        <v>104470.19805149772</v>
      </c>
      <c r="F28" s="400">
        <v>813325.12087931181</v>
      </c>
      <c r="G28" s="400">
        <v>565632.37201186293</v>
      </c>
      <c r="H28" s="404">
        <f>SUM(F28:G28)</f>
        <v>1378957.4928911747</v>
      </c>
      <c r="I28" s="420">
        <v>205117.87745050428</v>
      </c>
      <c r="J28" s="405">
        <f>SUM(H28:I28)</f>
        <v>1584075.3703416791</v>
      </c>
      <c r="K28" s="430">
        <v>-300800</v>
      </c>
      <c r="L28" s="414">
        <f>SUM(J28:K28)</f>
        <v>1283275.3703416791</v>
      </c>
      <c r="M28" s="432">
        <v>43039.381910000004</v>
      </c>
      <c r="N28" s="405">
        <f>SUM(L28:M28)</f>
        <v>1326314.7522516791</v>
      </c>
      <c r="O28" s="411">
        <f>L28/C28</f>
        <v>1266.8068808901078</v>
      </c>
      <c r="P28" s="399">
        <f>N28/C28</f>
        <v>1309.293931146771</v>
      </c>
      <c r="Q28" s="412">
        <v>16</v>
      </c>
      <c r="R28" s="412">
        <v>16</v>
      </c>
      <c r="S28" s="471">
        <f>L28-AF28</f>
        <v>55523.270398699446</v>
      </c>
      <c r="T28" s="416">
        <f>S28/AF28</f>
        <v>4.5223518983415388E-2</v>
      </c>
      <c r="U28" s="473">
        <v>95.700310188021149</v>
      </c>
      <c r="V28" s="542"/>
      <c r="W28" s="397">
        <v>74</v>
      </c>
      <c r="X28" s="398" t="s">
        <v>51</v>
      </c>
      <c r="Y28" s="400">
        <v>1052</v>
      </c>
      <c r="Z28" s="400">
        <v>723351.78023342509</v>
      </c>
      <c r="AA28" s="400">
        <v>517380.09010282316</v>
      </c>
      <c r="AB28" s="404">
        <f>SUM(Z28:AA28)</f>
        <v>1240731.8703362483</v>
      </c>
      <c r="AC28" s="400">
        <v>287820.22960673127</v>
      </c>
      <c r="AD28" s="399">
        <f>AB28+AC28</f>
        <v>1528552.0999429796</v>
      </c>
      <c r="AE28" s="401">
        <v>-300800</v>
      </c>
      <c r="AF28" s="411">
        <f>AD28+AE28</f>
        <v>1227752.0999429796</v>
      </c>
      <c r="AG28" s="399">
        <v>52012.289999999994</v>
      </c>
      <c r="AH28" s="399">
        <f>SUM(AF28:AG28)</f>
        <v>1279764.3899429797</v>
      </c>
      <c r="AI28" s="411">
        <f>AF28/Y28</f>
        <v>1167.0647337861024</v>
      </c>
      <c r="AJ28" s="399">
        <f>AH28/Y28</f>
        <v>1216.5060740902848</v>
      </c>
      <c r="AK28" s="412">
        <v>16</v>
      </c>
      <c r="AL28" s="412">
        <v>16</v>
      </c>
    </row>
    <row r="29" spans="1:38">
      <c r="A29" s="397">
        <v>75</v>
      </c>
      <c r="B29" s="398" t="s">
        <v>52</v>
      </c>
      <c r="C29" s="420">
        <v>19534</v>
      </c>
      <c r="D29" s="460">
        <f>F29-E29</f>
        <v>-4784336.3670838531</v>
      </c>
      <c r="E29" s="575">
        <v>3001548.1659032907</v>
      </c>
      <c r="F29" s="400">
        <v>-1782788.2011805619</v>
      </c>
      <c r="G29" s="400">
        <v>-105871.94501213852</v>
      </c>
      <c r="H29" s="404">
        <f>SUM(F29:G29)</f>
        <v>-1888660.1461927004</v>
      </c>
      <c r="I29" s="420">
        <v>1860351.7809593873</v>
      </c>
      <c r="J29" s="405">
        <f>SUM(H29:I29)</f>
        <v>-28308.365233313059</v>
      </c>
      <c r="K29" s="430">
        <v>-1787699</v>
      </c>
      <c r="L29" s="414">
        <f>SUM(J29:K29)</f>
        <v>-1816007.3652333131</v>
      </c>
      <c r="M29" s="432">
        <v>-9612.8168699999806</v>
      </c>
      <c r="N29" s="405">
        <f>SUM(L29:M29)</f>
        <v>-1825620.182103313</v>
      </c>
      <c r="O29" s="411">
        <f>L29/C29</f>
        <v>-92.966487418517104</v>
      </c>
      <c r="P29" s="399">
        <f>N29/C29</f>
        <v>-93.458594353604639</v>
      </c>
      <c r="Q29" s="412">
        <v>8</v>
      </c>
      <c r="R29" s="412">
        <v>8</v>
      </c>
      <c r="S29" s="471">
        <f>L29-AF29</f>
        <v>1451118.9736891661</v>
      </c>
      <c r="T29" s="416">
        <f>S29/AF29</f>
        <v>-0.44415759390797088</v>
      </c>
      <c r="U29" s="473">
        <v>93.894492054831787</v>
      </c>
      <c r="V29" s="542"/>
      <c r="W29" s="397">
        <v>75</v>
      </c>
      <c r="X29" s="398" t="s">
        <v>52</v>
      </c>
      <c r="Y29" s="400">
        <v>19549</v>
      </c>
      <c r="Z29" s="400">
        <v>-4178475.1765343091</v>
      </c>
      <c r="AA29" s="400">
        <v>-475828.35206105874</v>
      </c>
      <c r="AB29" s="404">
        <f>SUM(Z29:AA29)</f>
        <v>-4654303.5285953674</v>
      </c>
      <c r="AC29" s="400">
        <v>3174876.1896728883</v>
      </c>
      <c r="AD29" s="399">
        <f>AB29+AC29</f>
        <v>-1479427.3389224792</v>
      </c>
      <c r="AE29" s="401">
        <v>-1787699</v>
      </c>
      <c r="AF29" s="411">
        <f>AD29+AE29</f>
        <v>-3267126.3389224792</v>
      </c>
      <c r="AG29" s="399">
        <v>-21556.730009999999</v>
      </c>
      <c r="AH29" s="399">
        <f>SUM(AF29:AG29)</f>
        <v>-3288683.0689324792</v>
      </c>
      <c r="AI29" s="411">
        <f>AF29/Y29</f>
        <v>-167.1249853661302</v>
      </c>
      <c r="AJ29" s="399">
        <f>AH29/Y29</f>
        <v>-168.22768780666425</v>
      </c>
      <c r="AK29" s="412">
        <v>8</v>
      </c>
      <c r="AL29" s="412">
        <v>8</v>
      </c>
    </row>
    <row r="30" spans="1:38">
      <c r="A30" s="397">
        <v>77</v>
      </c>
      <c r="B30" s="398" t="s">
        <v>53</v>
      </c>
      <c r="C30" s="420">
        <v>4549</v>
      </c>
      <c r="D30" s="460">
        <f>F30-E30</f>
        <v>-44191.717474208679</v>
      </c>
      <c r="E30" s="575">
        <v>638331.45486772992</v>
      </c>
      <c r="F30" s="400">
        <v>594139.73739352124</v>
      </c>
      <c r="G30" s="400">
        <v>2685230.3544798284</v>
      </c>
      <c r="H30" s="404">
        <f>SUM(F30:G30)</f>
        <v>3279370.0918733496</v>
      </c>
      <c r="I30" s="420">
        <v>770982.76481095259</v>
      </c>
      <c r="J30" s="405">
        <f>SUM(H30:I30)</f>
        <v>4050352.856684302</v>
      </c>
      <c r="K30" s="430">
        <v>135634</v>
      </c>
      <c r="L30" s="414">
        <f>SUM(J30:K30)</f>
        <v>4185986.856684302</v>
      </c>
      <c r="M30" s="432">
        <v>-1155.3032899999816</v>
      </c>
      <c r="N30" s="405">
        <f>SUM(L30:M30)</f>
        <v>4184831.5533943018</v>
      </c>
      <c r="O30" s="411">
        <f>L30/C30</f>
        <v>920.19935297522579</v>
      </c>
      <c r="P30" s="399">
        <f>N30/C30</f>
        <v>919.94538434695573</v>
      </c>
      <c r="Q30" s="412">
        <v>13</v>
      </c>
      <c r="R30" s="412">
        <v>13</v>
      </c>
      <c r="S30" s="471">
        <f>L30-AF30</f>
        <v>328904.61092282133</v>
      </c>
      <c r="T30" s="416">
        <f>S30/AF30</f>
        <v>8.5272905778520064E-2</v>
      </c>
      <c r="U30" s="473">
        <v>130.36691887548636</v>
      </c>
      <c r="V30" s="542"/>
      <c r="W30" s="397">
        <v>77</v>
      </c>
      <c r="X30" s="398" t="s">
        <v>53</v>
      </c>
      <c r="Y30" s="400">
        <v>4601</v>
      </c>
      <c r="Z30" s="400">
        <v>9644.0919023021124</v>
      </c>
      <c r="AA30" s="400">
        <v>2664698.4176582657</v>
      </c>
      <c r="AB30" s="404">
        <f>SUM(Z30:AA30)</f>
        <v>2674342.5095605678</v>
      </c>
      <c r="AC30" s="400">
        <v>1047105.7362009127</v>
      </c>
      <c r="AD30" s="399">
        <f>AB30+AC30</f>
        <v>3721448.2457614806</v>
      </c>
      <c r="AE30" s="401">
        <v>135634</v>
      </c>
      <c r="AF30" s="411">
        <f>AD30+AE30</f>
        <v>3857082.2457614806</v>
      </c>
      <c r="AG30" s="399">
        <v>49663.856300000014</v>
      </c>
      <c r="AH30" s="399">
        <f>SUM(AF30:AG30)</f>
        <v>3906746.1020614807</v>
      </c>
      <c r="AI30" s="411">
        <f>AF30/Y30</f>
        <v>838.31389823114125</v>
      </c>
      <c r="AJ30" s="399">
        <f>AH30/Y30</f>
        <v>849.10804217810926</v>
      </c>
      <c r="AK30" s="412">
        <v>13</v>
      </c>
      <c r="AL30" s="412">
        <v>13</v>
      </c>
    </row>
    <row r="31" spans="1:38">
      <c r="A31" s="397">
        <v>78</v>
      </c>
      <c r="B31" s="398" t="s">
        <v>54</v>
      </c>
      <c r="C31" s="420">
        <v>7721</v>
      </c>
      <c r="D31" s="460">
        <f>F31-E31</f>
        <v>-2593614.2893976662</v>
      </c>
      <c r="E31" s="575">
        <v>1029686.9906739969</v>
      </c>
      <c r="F31" s="400">
        <v>-1563927.2987236695</v>
      </c>
      <c r="G31" s="400">
        <v>-100281.38208593297</v>
      </c>
      <c r="H31" s="404">
        <f>SUM(F31:G31)</f>
        <v>-1664208.6808096024</v>
      </c>
      <c r="I31" s="420">
        <v>707267.57599967765</v>
      </c>
      <c r="J31" s="405">
        <f>SUM(H31:I31)</f>
        <v>-956941.10480992473</v>
      </c>
      <c r="K31" s="430">
        <v>-524712</v>
      </c>
      <c r="L31" s="414">
        <f>SUM(J31:K31)</f>
        <v>-1481653.1048099247</v>
      </c>
      <c r="M31" s="432">
        <v>39677.49662000002</v>
      </c>
      <c r="N31" s="405">
        <f>SUM(L31:M31)</f>
        <v>-1441975.6081899246</v>
      </c>
      <c r="O31" s="411">
        <f>L31/C31</f>
        <v>-191.89911990803324</v>
      </c>
      <c r="P31" s="399">
        <f>N31/C31</f>
        <v>-186.76021346845286</v>
      </c>
      <c r="Q31" s="412">
        <v>1</v>
      </c>
      <c r="R31" s="413">
        <v>33</v>
      </c>
      <c r="S31" s="471">
        <f>L31-AF31</f>
        <v>141964.96893369663</v>
      </c>
      <c r="T31" s="416">
        <f>S31/AF31</f>
        <v>-8.7437415996709164E-2</v>
      </c>
      <c r="U31" s="473">
        <v>17.139600126505172</v>
      </c>
      <c r="V31" s="542"/>
      <c r="W31" s="397">
        <v>78</v>
      </c>
      <c r="X31" s="398" t="s">
        <v>54</v>
      </c>
      <c r="Y31" s="400">
        <v>7832</v>
      </c>
      <c r="Z31" s="400">
        <v>-2234522.2929779058</v>
      </c>
      <c r="AA31" s="400">
        <v>-107199.07430915257</v>
      </c>
      <c r="AB31" s="404">
        <f>SUM(Z31:AA31)</f>
        <v>-2341721.3672870584</v>
      </c>
      <c r="AC31" s="400">
        <v>1242815.293543437</v>
      </c>
      <c r="AD31" s="399">
        <f>AB31+AC31</f>
        <v>-1098906.0737436214</v>
      </c>
      <c r="AE31" s="401">
        <v>-524712</v>
      </c>
      <c r="AF31" s="411">
        <f>AD31+AE31</f>
        <v>-1623618.0737436214</v>
      </c>
      <c r="AG31" s="399">
        <v>8432.2954999999783</v>
      </c>
      <c r="AH31" s="399">
        <f>SUM(AF31:AG31)</f>
        <v>-1615185.7782436213</v>
      </c>
      <c r="AI31" s="411">
        <f>AF31/Y31</f>
        <v>-207.30567846573305</v>
      </c>
      <c r="AJ31" s="399">
        <f>AH31/Y31</f>
        <v>-206.22903195143275</v>
      </c>
      <c r="AK31" s="412">
        <v>1</v>
      </c>
      <c r="AL31" s="413">
        <v>33</v>
      </c>
    </row>
    <row r="32" spans="1:38">
      <c r="A32" s="397">
        <v>79</v>
      </c>
      <c r="B32" s="398" t="s">
        <v>55</v>
      </c>
      <c r="C32" s="420">
        <v>6703</v>
      </c>
      <c r="D32" s="460">
        <f>F32-E32</f>
        <v>-1981916.129465197</v>
      </c>
      <c r="E32" s="575">
        <v>989015.8591580689</v>
      </c>
      <c r="F32" s="400">
        <v>-992900.27030712808</v>
      </c>
      <c r="G32" s="400">
        <v>-301348.41580407869</v>
      </c>
      <c r="H32" s="404">
        <f>SUM(F32:G32)</f>
        <v>-1294248.6861112067</v>
      </c>
      <c r="I32" s="420">
        <v>645421.0824011364</v>
      </c>
      <c r="J32" s="405">
        <f>SUM(H32:I32)</f>
        <v>-648827.60371007025</v>
      </c>
      <c r="K32" s="430">
        <v>-280672</v>
      </c>
      <c r="L32" s="414">
        <f>SUM(J32:K32)</f>
        <v>-929499.60371007025</v>
      </c>
      <c r="M32" s="432">
        <v>47409.990400000039</v>
      </c>
      <c r="N32" s="405">
        <f>SUM(L32:M32)</f>
        <v>-882089.61331007024</v>
      </c>
      <c r="O32" s="411">
        <f>L32/C32</f>
        <v>-138.66919345219608</v>
      </c>
      <c r="P32" s="399">
        <f>N32/C32</f>
        <v>-131.59624247502165</v>
      </c>
      <c r="Q32" s="412">
        <v>4</v>
      </c>
      <c r="R32" s="412">
        <v>4</v>
      </c>
      <c r="S32" s="471">
        <f>L32-AF32</f>
        <v>652894.60491506592</v>
      </c>
      <c r="T32" s="416">
        <f>S32/AF32</f>
        <v>-0.41259921286133477</v>
      </c>
      <c r="U32" s="473">
        <v>101.94891599593274</v>
      </c>
      <c r="V32" s="542"/>
      <c r="W32" s="397">
        <v>79</v>
      </c>
      <c r="X32" s="398" t="s">
        <v>55</v>
      </c>
      <c r="Y32" s="400">
        <v>6753</v>
      </c>
      <c r="Z32" s="400">
        <v>-1930199.4508748273</v>
      </c>
      <c r="AA32" s="400">
        <v>-435753.11137453606</v>
      </c>
      <c r="AB32" s="404">
        <f>SUM(Z32:AA32)</f>
        <v>-2365952.5622493634</v>
      </c>
      <c r="AC32" s="400">
        <v>1064230.3536242272</v>
      </c>
      <c r="AD32" s="399">
        <f>AB32+AC32</f>
        <v>-1301722.2086251362</v>
      </c>
      <c r="AE32" s="401">
        <v>-280672</v>
      </c>
      <c r="AF32" s="411">
        <f>AD32+AE32</f>
        <v>-1582394.2086251362</v>
      </c>
      <c r="AG32" s="399">
        <v>-56898.293000000034</v>
      </c>
      <c r="AH32" s="399">
        <f>SUM(AF32:AG32)</f>
        <v>-1639292.5016251362</v>
      </c>
      <c r="AI32" s="411">
        <f>AF32/Y32</f>
        <v>-234.32462736933749</v>
      </c>
      <c r="AJ32" s="399">
        <f>AH32/Y32</f>
        <v>-242.75025938473809</v>
      </c>
      <c r="AK32" s="412">
        <v>4</v>
      </c>
      <c r="AL32" s="412">
        <v>4</v>
      </c>
    </row>
    <row r="33" spans="1:38">
      <c r="A33" s="397">
        <v>81</v>
      </c>
      <c r="B33" s="398" t="s">
        <v>56</v>
      </c>
      <c r="C33" s="420">
        <v>2531</v>
      </c>
      <c r="D33" s="460">
        <f>F33-E33</f>
        <v>-544952.89119958517</v>
      </c>
      <c r="E33" s="575">
        <v>398344.58935813978</v>
      </c>
      <c r="F33" s="400">
        <v>-146608.30184144538</v>
      </c>
      <c r="G33" s="400">
        <v>696641.49749570293</v>
      </c>
      <c r="H33" s="404">
        <f>SUM(F33:G33)</f>
        <v>550033.19565425755</v>
      </c>
      <c r="I33" s="420">
        <v>493619.11126025079</v>
      </c>
      <c r="J33" s="405">
        <f>SUM(H33:I33)</f>
        <v>1043652.3069145083</v>
      </c>
      <c r="K33" s="430">
        <v>-753085</v>
      </c>
      <c r="L33" s="414">
        <f>SUM(J33:K33)</f>
        <v>290567.30691450834</v>
      </c>
      <c r="M33" s="432">
        <v>-106746.55651000001</v>
      </c>
      <c r="N33" s="405">
        <f>SUM(L33:M33)</f>
        <v>183820.75040450832</v>
      </c>
      <c r="O33" s="411">
        <f>L33/C33</f>
        <v>114.80336108830831</v>
      </c>
      <c r="P33" s="399">
        <f>N33/C33</f>
        <v>72.627716477482551</v>
      </c>
      <c r="Q33" s="412">
        <v>7</v>
      </c>
      <c r="R33" s="412">
        <v>7</v>
      </c>
      <c r="S33" s="471">
        <f>L33-AF33</f>
        <v>346538.07079018163</v>
      </c>
      <c r="T33" s="416">
        <f>S33/AF33</f>
        <v>-6.1914122087013057</v>
      </c>
      <c r="U33" s="473">
        <v>144.6044022529193</v>
      </c>
      <c r="V33" s="542"/>
      <c r="W33" s="397">
        <v>81</v>
      </c>
      <c r="X33" s="398" t="s">
        <v>56</v>
      </c>
      <c r="Y33" s="400">
        <v>2574</v>
      </c>
      <c r="Z33" s="400">
        <v>-501974.27741890703</v>
      </c>
      <c r="AA33" s="400">
        <v>578984.87792434893</v>
      </c>
      <c r="AB33" s="404">
        <f>SUM(Z33:AA33)</f>
        <v>77010.600505441893</v>
      </c>
      <c r="AC33" s="400">
        <v>620103.63561888481</v>
      </c>
      <c r="AD33" s="399">
        <f>AB33+AC33</f>
        <v>697114.23612432671</v>
      </c>
      <c r="AE33" s="401">
        <v>-753085</v>
      </c>
      <c r="AF33" s="411">
        <f>AD33+AE33</f>
        <v>-55970.763875673292</v>
      </c>
      <c r="AG33" s="399">
        <v>-168645.91000000003</v>
      </c>
      <c r="AH33" s="399">
        <f>SUM(AF33:AG33)</f>
        <v>-224616.67387567332</v>
      </c>
      <c r="AI33" s="411">
        <f>AF33/Y33</f>
        <v>-21.744663510362585</v>
      </c>
      <c r="AJ33" s="399">
        <f>AH33/Y33</f>
        <v>-87.263665064364147</v>
      </c>
      <c r="AK33" s="412">
        <v>7</v>
      </c>
      <c r="AL33" s="412">
        <v>7</v>
      </c>
    </row>
    <row r="34" spans="1:38">
      <c r="A34" s="397">
        <v>82</v>
      </c>
      <c r="B34" s="398" t="s">
        <v>57</v>
      </c>
      <c r="C34" s="420">
        <v>9371</v>
      </c>
      <c r="D34" s="460">
        <f>F34-E34</f>
        <v>2192093.0924922754</v>
      </c>
      <c r="E34" s="575">
        <v>967652.43734356388</v>
      </c>
      <c r="F34" s="400">
        <v>3159745.5298358393</v>
      </c>
      <c r="G34" s="400">
        <v>488065.53403962526</v>
      </c>
      <c r="H34" s="404">
        <f>SUM(F34:G34)</f>
        <v>3647811.0638754647</v>
      </c>
      <c r="I34" s="420">
        <v>785487.6418514651</v>
      </c>
      <c r="J34" s="405">
        <f>SUM(H34:I34)</f>
        <v>4433298.7057269299</v>
      </c>
      <c r="K34" s="430">
        <v>-2075085</v>
      </c>
      <c r="L34" s="414">
        <f>SUM(J34:K34)</f>
        <v>2358213.7057269299</v>
      </c>
      <c r="M34" s="432">
        <v>68194.41670999999</v>
      </c>
      <c r="N34" s="405">
        <f>SUM(L34:M34)</f>
        <v>2426408.12243693</v>
      </c>
      <c r="O34" s="411">
        <f>L34/C34</f>
        <v>251.65016601503893</v>
      </c>
      <c r="P34" s="399">
        <f>N34/C34</f>
        <v>258.92734205921778</v>
      </c>
      <c r="Q34" s="412">
        <v>5</v>
      </c>
      <c r="R34" s="412">
        <v>5</v>
      </c>
      <c r="S34" s="471">
        <f>L34-AF34</f>
        <v>-1554939.4637567094</v>
      </c>
      <c r="T34" s="416">
        <f>S34/AF34</f>
        <v>-0.39736227957616382</v>
      </c>
      <c r="U34" s="473">
        <v>-178.21028813678885</v>
      </c>
      <c r="V34" s="542"/>
      <c r="W34" s="397">
        <v>82</v>
      </c>
      <c r="X34" s="398" t="s">
        <v>57</v>
      </c>
      <c r="Y34" s="400">
        <v>9359</v>
      </c>
      <c r="Z34" s="400">
        <v>2657008.8175701257</v>
      </c>
      <c r="AA34" s="400">
        <v>1941876.0120621289</v>
      </c>
      <c r="AB34" s="404">
        <f>SUM(Z34:AA34)</f>
        <v>4598884.8296322543</v>
      </c>
      <c r="AC34" s="400">
        <v>1389353.3398513854</v>
      </c>
      <c r="AD34" s="399">
        <f>AB34+AC34</f>
        <v>5988238.1694836393</v>
      </c>
      <c r="AE34" s="401">
        <v>-2075085</v>
      </c>
      <c r="AF34" s="411">
        <f>AD34+AE34</f>
        <v>3913153.1694836393</v>
      </c>
      <c r="AG34" s="399">
        <v>132284.59089999995</v>
      </c>
      <c r="AH34" s="399">
        <f>SUM(AF34:AG34)</f>
        <v>4045437.7603836395</v>
      </c>
      <c r="AI34" s="411">
        <f>AF34/Y34</f>
        <v>418.11659039252476</v>
      </c>
      <c r="AJ34" s="399">
        <f>AH34/Y34</f>
        <v>432.25106959970503</v>
      </c>
      <c r="AK34" s="412">
        <v>5</v>
      </c>
      <c r="AL34" s="412">
        <v>5</v>
      </c>
    </row>
    <row r="35" spans="1:38">
      <c r="A35" s="397">
        <v>86</v>
      </c>
      <c r="B35" s="398" t="s">
        <v>58</v>
      </c>
      <c r="C35" s="420">
        <v>7998</v>
      </c>
      <c r="D35" s="460">
        <f>F35-E35</f>
        <v>1200161.4953602171</v>
      </c>
      <c r="E35" s="575">
        <v>1080247.3150378396</v>
      </c>
      <c r="F35" s="400">
        <v>2280408.8103980566</v>
      </c>
      <c r="G35" s="400">
        <v>2695872.4766014088</v>
      </c>
      <c r="H35" s="404">
        <f>SUM(F35:G35)</f>
        <v>4976281.2869994659</v>
      </c>
      <c r="I35" s="420">
        <v>801694.35093113943</v>
      </c>
      <c r="J35" s="405">
        <f>SUM(H35:I35)</f>
        <v>5777975.6379306056</v>
      </c>
      <c r="K35" s="430">
        <v>-1247368</v>
      </c>
      <c r="L35" s="414">
        <f>SUM(J35:K35)</f>
        <v>4530607.6379306056</v>
      </c>
      <c r="M35" s="432">
        <v>-526551.93427000009</v>
      </c>
      <c r="N35" s="405">
        <f>SUM(L35:M35)</f>
        <v>4004055.7036606055</v>
      </c>
      <c r="O35" s="411">
        <f>L35/C35</f>
        <v>566.46757163423422</v>
      </c>
      <c r="P35" s="399">
        <f>N35/C35</f>
        <v>500.63212098782265</v>
      </c>
      <c r="Q35" s="412">
        <v>5</v>
      </c>
      <c r="R35" s="412">
        <v>5</v>
      </c>
      <c r="S35" s="471">
        <f>L35-AF35</f>
        <v>267971.99969948456</v>
      </c>
      <c r="T35" s="416">
        <f>S35/AF35</f>
        <v>6.2865330852131127E-2</v>
      </c>
      <c r="U35" s="473">
        <v>31.447610367400443</v>
      </c>
      <c r="V35" s="542"/>
      <c r="W35" s="397">
        <v>86</v>
      </c>
      <c r="X35" s="398" t="s">
        <v>58</v>
      </c>
      <c r="Y35" s="400">
        <v>8031</v>
      </c>
      <c r="Z35" s="400">
        <v>1409222.1446477422</v>
      </c>
      <c r="AA35" s="400">
        <v>2709083.5633251849</v>
      </c>
      <c r="AB35" s="404">
        <f>SUM(Z35:AA35)</f>
        <v>4118305.707972927</v>
      </c>
      <c r="AC35" s="400">
        <v>1391697.930258194</v>
      </c>
      <c r="AD35" s="399">
        <f>AB35+AC35</f>
        <v>5510003.638231121</v>
      </c>
      <c r="AE35" s="401">
        <v>-1247368</v>
      </c>
      <c r="AF35" s="411">
        <f>AD35+AE35</f>
        <v>4262635.638231121</v>
      </c>
      <c r="AG35" s="399">
        <v>-792304.78970000031</v>
      </c>
      <c r="AH35" s="399">
        <f>SUM(AF35:AG35)</f>
        <v>3470330.8485311205</v>
      </c>
      <c r="AI35" s="411">
        <f>AF35/Y35</f>
        <v>530.77271052560343</v>
      </c>
      <c r="AJ35" s="399">
        <f>AH35/Y35</f>
        <v>432.11690306700541</v>
      </c>
      <c r="AK35" s="412">
        <v>5</v>
      </c>
      <c r="AL35" s="412">
        <v>5</v>
      </c>
    </row>
    <row r="36" spans="1:38">
      <c r="A36" s="397">
        <v>90</v>
      </c>
      <c r="B36" s="398" t="s">
        <v>59</v>
      </c>
      <c r="C36" s="420">
        <v>3001</v>
      </c>
      <c r="D36" s="460">
        <f>F36-E36</f>
        <v>-686592.01649249892</v>
      </c>
      <c r="E36" s="575">
        <v>502488.71782891394</v>
      </c>
      <c r="F36" s="400">
        <v>-184103.29866358498</v>
      </c>
      <c r="G36" s="400">
        <v>816268.45855994371</v>
      </c>
      <c r="H36" s="404">
        <f>SUM(F36:G36)</f>
        <v>632165.15989635873</v>
      </c>
      <c r="I36" s="420">
        <v>544357.46823930717</v>
      </c>
      <c r="J36" s="405">
        <f>SUM(H36:I36)</f>
        <v>1176522.6281356658</v>
      </c>
      <c r="K36" s="430">
        <v>-415259</v>
      </c>
      <c r="L36" s="414">
        <f>SUM(J36:K36)</f>
        <v>761263.62813566579</v>
      </c>
      <c r="M36" s="432">
        <v>-43039.381910000004</v>
      </c>
      <c r="N36" s="405">
        <f>SUM(L36:M36)</f>
        <v>718224.24622566579</v>
      </c>
      <c r="O36" s="411">
        <f>L36/C36</f>
        <v>253.66998604987197</v>
      </c>
      <c r="P36" s="399">
        <f>N36/C36</f>
        <v>239.32830597323084</v>
      </c>
      <c r="Q36" s="412">
        <v>12</v>
      </c>
      <c r="R36" s="412">
        <v>12</v>
      </c>
      <c r="S36" s="471">
        <f>L36-AF36</f>
        <v>641543.51511697925</v>
      </c>
      <c r="T36" s="416">
        <f>S36/AF36</f>
        <v>5.3586945329465552</v>
      </c>
      <c r="U36" s="473">
        <v>175.92562973865449</v>
      </c>
      <c r="V36" s="542"/>
      <c r="W36" s="397">
        <v>90</v>
      </c>
      <c r="X36" s="398" t="s">
        <v>59</v>
      </c>
      <c r="Y36" s="400">
        <v>3061</v>
      </c>
      <c r="Z36" s="400">
        <v>-707426.70335889654</v>
      </c>
      <c r="AA36" s="400">
        <v>538376.61967507505</v>
      </c>
      <c r="AB36" s="404">
        <f>SUM(Z36:AA36)</f>
        <v>-169050.08368382149</v>
      </c>
      <c r="AC36" s="400">
        <v>704029.19670250802</v>
      </c>
      <c r="AD36" s="399">
        <f>AB36+AC36</f>
        <v>534979.11301868653</v>
      </c>
      <c r="AE36" s="401">
        <v>-415259</v>
      </c>
      <c r="AF36" s="411">
        <f>AD36+AE36</f>
        <v>119720.11301868653</v>
      </c>
      <c r="AG36" s="399">
        <v>-7880.6500000000015</v>
      </c>
      <c r="AH36" s="399">
        <f>SUM(AF36:AG36)</f>
        <v>111839.46301868654</v>
      </c>
      <c r="AI36" s="411">
        <f>AF36/Y36</f>
        <v>39.111438424922092</v>
      </c>
      <c r="AJ36" s="399">
        <f>AH36/Y36</f>
        <v>36.53690395906127</v>
      </c>
      <c r="AK36" s="412">
        <v>12</v>
      </c>
      <c r="AL36" s="412">
        <v>12</v>
      </c>
    </row>
    <row r="37" spans="1:38">
      <c r="A37" s="397">
        <v>91</v>
      </c>
      <c r="B37" s="398" t="s">
        <v>60</v>
      </c>
      <c r="C37" s="420">
        <v>674500</v>
      </c>
      <c r="D37" s="460">
        <f>F37-E37</f>
        <v>237042190.39690685</v>
      </c>
      <c r="E37" s="575">
        <v>99357323.497855678</v>
      </c>
      <c r="F37" s="400">
        <v>336399513.89476252</v>
      </c>
      <c r="G37" s="400">
        <v>-60201254.707400352</v>
      </c>
      <c r="H37" s="404">
        <f>SUM(F37:G37)</f>
        <v>276198259.18736219</v>
      </c>
      <c r="I37" s="420">
        <v>66993057.015050992</v>
      </c>
      <c r="J37" s="405">
        <f>SUM(H37:I37)</f>
        <v>343191316.2024132</v>
      </c>
      <c r="K37" s="430">
        <v>40034727</v>
      </c>
      <c r="L37" s="414">
        <f>SUM(J37:K37)</f>
        <v>383226043.2024132</v>
      </c>
      <c r="M37" s="432">
        <v>-104380175.41769007</v>
      </c>
      <c r="N37" s="405">
        <f>SUM(L37:M37)</f>
        <v>278845867.78472316</v>
      </c>
      <c r="O37" s="411">
        <f>L37/C37</f>
        <v>568.16314781677272</v>
      </c>
      <c r="P37" s="399">
        <f>N37/C37</f>
        <v>413.41121984391867</v>
      </c>
      <c r="Q37" s="412">
        <v>1</v>
      </c>
      <c r="R37" s="413">
        <v>31</v>
      </c>
      <c r="S37" s="471">
        <f>L37-AF37</f>
        <v>84251935.678658247</v>
      </c>
      <c r="T37" s="416">
        <f>S37/AF37</f>
        <v>0.28180345240085386</v>
      </c>
      <c r="U37" s="473">
        <v>112.49548295127732</v>
      </c>
      <c r="V37" s="542"/>
      <c r="W37" s="397">
        <v>91</v>
      </c>
      <c r="X37" s="398" t="s">
        <v>60</v>
      </c>
      <c r="Y37" s="400">
        <v>664028</v>
      </c>
      <c r="Z37" s="400">
        <v>227970148.14250973</v>
      </c>
      <c r="AA37" s="400">
        <v>-58174880.507060565</v>
      </c>
      <c r="AB37" s="404">
        <f>SUM(Z37:AA37)</f>
        <v>169795267.63544917</v>
      </c>
      <c r="AC37" s="400">
        <v>89144112.888305768</v>
      </c>
      <c r="AD37" s="399">
        <f>AB37+AC37</f>
        <v>258939380.52375495</v>
      </c>
      <c r="AE37" s="401">
        <v>40034727</v>
      </c>
      <c r="AF37" s="411">
        <f>AD37+AE37</f>
        <v>298974107.52375495</v>
      </c>
      <c r="AG37" s="399">
        <v>-96871764.768180057</v>
      </c>
      <c r="AH37" s="399">
        <f>SUM(AF37:AG37)</f>
        <v>202102342.75557488</v>
      </c>
      <c r="AI37" s="411">
        <f>AF37/Y37</f>
        <v>450.24322396609023</v>
      </c>
      <c r="AJ37" s="399">
        <f>AH37/Y37</f>
        <v>304.35816374546687</v>
      </c>
      <c r="AK37" s="412">
        <v>1</v>
      </c>
      <c r="AL37" s="413">
        <v>31</v>
      </c>
    </row>
    <row r="38" spans="1:38">
      <c r="A38" s="397">
        <v>92</v>
      </c>
      <c r="B38" s="398" t="s">
        <v>61</v>
      </c>
      <c r="C38" s="420">
        <v>247443</v>
      </c>
      <c r="D38" s="460">
        <f>F38-E38</f>
        <v>132297739.40912932</v>
      </c>
      <c r="E38" s="575">
        <v>44382335.753546007</v>
      </c>
      <c r="F38" s="400">
        <v>176680075.16267532</v>
      </c>
      <c r="G38" s="400">
        <v>-4089051.074780623</v>
      </c>
      <c r="H38" s="404">
        <f>SUM(F38:G38)</f>
        <v>172591024.08789471</v>
      </c>
      <c r="I38" s="420">
        <v>18740417.852373134</v>
      </c>
      <c r="J38" s="405">
        <f>SUM(H38:I38)</f>
        <v>191331441.94026783</v>
      </c>
      <c r="K38" s="430">
        <v>20768331</v>
      </c>
      <c r="L38" s="414">
        <f>SUM(J38:K38)</f>
        <v>212099772.94026783</v>
      </c>
      <c r="M38" s="432">
        <v>-5809862.632410001</v>
      </c>
      <c r="N38" s="405">
        <f>SUM(L38:M38)</f>
        <v>206289910.30785784</v>
      </c>
      <c r="O38" s="411">
        <f>L38/C38</f>
        <v>857.16618752709849</v>
      </c>
      <c r="P38" s="399">
        <f>N38/C38</f>
        <v>833.68658764991471</v>
      </c>
      <c r="Q38" s="412">
        <v>1</v>
      </c>
      <c r="R38" s="413">
        <v>32</v>
      </c>
      <c r="S38" s="471">
        <f>L38-AF38</f>
        <v>34100439.32283023</v>
      </c>
      <c r="T38" s="416">
        <f>S38/AF38</f>
        <v>0.19157621902180874</v>
      </c>
      <c r="U38" s="473">
        <v>100.0929870382729</v>
      </c>
      <c r="V38" s="542"/>
      <c r="W38" s="397">
        <v>92</v>
      </c>
      <c r="X38" s="398" t="s">
        <v>61</v>
      </c>
      <c r="Y38" s="400">
        <v>242819</v>
      </c>
      <c r="Z38" s="400">
        <v>131266514.62207025</v>
      </c>
      <c r="AA38" s="400">
        <v>-4333789.5023266869</v>
      </c>
      <c r="AB38" s="404">
        <f>SUM(Z38:AA38)</f>
        <v>126932725.11974357</v>
      </c>
      <c r="AC38" s="400">
        <v>30298277.497694023</v>
      </c>
      <c r="AD38" s="399">
        <f>AB38+AC38</f>
        <v>157231002.6174376</v>
      </c>
      <c r="AE38" s="401">
        <v>20768331</v>
      </c>
      <c r="AF38" s="411">
        <f>AD38+AE38</f>
        <v>177999333.6174376</v>
      </c>
      <c r="AG38" s="399">
        <v>-6177671.4814700019</v>
      </c>
      <c r="AH38" s="399">
        <f>SUM(AF38:AG38)</f>
        <v>171821662.13596761</v>
      </c>
      <c r="AI38" s="411">
        <f>AF38/Y38</f>
        <v>733.05356507290446</v>
      </c>
      <c r="AJ38" s="399">
        <f>AH38/Y38</f>
        <v>707.61209846003658</v>
      </c>
      <c r="AK38" s="412">
        <v>1</v>
      </c>
      <c r="AL38" s="413">
        <v>32</v>
      </c>
    </row>
    <row r="39" spans="1:38">
      <c r="A39" s="397">
        <v>97</v>
      </c>
      <c r="B39" s="398" t="s">
        <v>62</v>
      </c>
      <c r="C39" s="420">
        <v>2062</v>
      </c>
      <c r="D39" s="460">
        <f>F39-E39</f>
        <v>-156946.06822402903</v>
      </c>
      <c r="E39" s="575">
        <v>272093.17668968561</v>
      </c>
      <c r="F39" s="400">
        <v>115147.10846565658</v>
      </c>
      <c r="G39" s="400">
        <v>306470.43864446232</v>
      </c>
      <c r="H39" s="404">
        <f>SUM(F39:G39)</f>
        <v>421617.5471101189</v>
      </c>
      <c r="I39" s="420">
        <v>363745.73214982572</v>
      </c>
      <c r="J39" s="405">
        <f>SUM(H39:I39)</f>
        <v>785363.27925994457</v>
      </c>
      <c r="K39" s="430">
        <v>-603206</v>
      </c>
      <c r="L39" s="414">
        <f>SUM(J39:K39)</f>
        <v>182157.27925994457</v>
      </c>
      <c r="M39" s="432">
        <v>31038.728090000004</v>
      </c>
      <c r="N39" s="405">
        <f>SUM(L39:M39)</f>
        <v>213196.00734994456</v>
      </c>
      <c r="O39" s="411">
        <f>L39/C39</f>
        <v>88.340096634308708</v>
      </c>
      <c r="P39" s="399">
        <f>N39/C39</f>
        <v>103.39282606689842</v>
      </c>
      <c r="Q39" s="412">
        <v>10</v>
      </c>
      <c r="R39" s="412">
        <v>10</v>
      </c>
      <c r="S39" s="471">
        <f>L39-AF39</f>
        <v>125149.78367596376</v>
      </c>
      <c r="T39" s="416">
        <f>S39/AF39</f>
        <v>2.195321551910641</v>
      </c>
      <c r="U39" s="473">
        <v>123.57873470208933</v>
      </c>
      <c r="V39" s="542"/>
      <c r="W39" s="397">
        <v>97</v>
      </c>
      <c r="X39" s="398" t="s">
        <v>62</v>
      </c>
      <c r="Y39" s="400">
        <v>2091</v>
      </c>
      <c r="Z39" s="400">
        <v>-83547.619137248141</v>
      </c>
      <c r="AA39" s="400">
        <v>295078.15947681328</v>
      </c>
      <c r="AB39" s="404">
        <f>SUM(Z39:AA39)</f>
        <v>211530.54033956514</v>
      </c>
      <c r="AC39" s="400">
        <v>448682.95524441573</v>
      </c>
      <c r="AD39" s="399">
        <f>AB39+AC39</f>
        <v>660213.49558398081</v>
      </c>
      <c r="AE39" s="401">
        <v>-603206</v>
      </c>
      <c r="AF39" s="411">
        <f>AD39+AE39</f>
        <v>57007.49558398081</v>
      </c>
      <c r="AG39" s="399">
        <v>-24461.537600000011</v>
      </c>
      <c r="AH39" s="399">
        <f>SUM(AF39:AG39)</f>
        <v>32545.957983980799</v>
      </c>
      <c r="AI39" s="411">
        <f>AF39/Y39</f>
        <v>27.263269050206031</v>
      </c>
      <c r="AJ39" s="399">
        <f>AH39/Y39</f>
        <v>15.564781436624008</v>
      </c>
      <c r="AK39" s="412">
        <v>10</v>
      </c>
      <c r="AL39" s="412">
        <v>10</v>
      </c>
    </row>
    <row r="40" spans="1:38">
      <c r="A40" s="397">
        <v>98</v>
      </c>
      <c r="B40" s="398" t="s">
        <v>63</v>
      </c>
      <c r="C40" s="420">
        <v>22885</v>
      </c>
      <c r="D40" s="460">
        <f>F40-E40</f>
        <v>12131870.725749647</v>
      </c>
      <c r="E40" s="575">
        <v>2803803.0517714373</v>
      </c>
      <c r="F40" s="400">
        <v>14935673.777521085</v>
      </c>
      <c r="G40" s="400">
        <v>6391833.041292388</v>
      </c>
      <c r="H40" s="404">
        <f>SUM(F40:G40)</f>
        <v>21327506.818813473</v>
      </c>
      <c r="I40" s="420">
        <v>2001525.4379302121</v>
      </c>
      <c r="J40" s="405">
        <f>SUM(H40:I40)</f>
        <v>23329032.256743684</v>
      </c>
      <c r="K40" s="430">
        <v>-5396705</v>
      </c>
      <c r="L40" s="414">
        <f>SUM(J40:K40)</f>
        <v>17932327.256743684</v>
      </c>
      <c r="M40" s="432">
        <v>-2371946.4073400004</v>
      </c>
      <c r="N40" s="405">
        <f>SUM(L40:M40)</f>
        <v>15560380.849403683</v>
      </c>
      <c r="O40" s="411">
        <f>L40/C40</f>
        <v>783.58432408755448</v>
      </c>
      <c r="P40" s="399">
        <f>N40/C40</f>
        <v>679.93798773885442</v>
      </c>
      <c r="Q40" s="412">
        <v>7</v>
      </c>
      <c r="R40" s="412">
        <v>7</v>
      </c>
      <c r="S40" s="471">
        <f>L40-AF40</f>
        <v>554911.99694984034</v>
      </c>
      <c r="T40" s="416">
        <f>S40/AF40</f>
        <v>3.1932942192717299E-2</v>
      </c>
      <c r="U40" s="473">
        <v>43.605888850494466</v>
      </c>
      <c r="V40" s="542"/>
      <c r="W40" s="397">
        <v>98</v>
      </c>
      <c r="X40" s="398" t="s">
        <v>63</v>
      </c>
      <c r="Y40" s="400">
        <v>22943</v>
      </c>
      <c r="Z40" s="400">
        <v>13502819.957794748</v>
      </c>
      <c r="AA40" s="400">
        <v>5853940.8935225541</v>
      </c>
      <c r="AB40" s="404">
        <f>SUM(Z40:AA40)</f>
        <v>19356760.851317301</v>
      </c>
      <c r="AC40" s="400">
        <v>3417359.4084765422</v>
      </c>
      <c r="AD40" s="399">
        <f>AB40+AC40</f>
        <v>22774120.259793844</v>
      </c>
      <c r="AE40" s="401">
        <v>-5396705</v>
      </c>
      <c r="AF40" s="411">
        <f>AD40+AE40</f>
        <v>17377415.259793844</v>
      </c>
      <c r="AG40" s="399">
        <v>-1999106.5513200003</v>
      </c>
      <c r="AH40" s="399">
        <f>SUM(AF40:AG40)</f>
        <v>15378308.708473844</v>
      </c>
      <c r="AI40" s="411">
        <f>AF40/Y40</f>
        <v>757.4168704961794</v>
      </c>
      <c r="AJ40" s="399">
        <f>AH40/Y40</f>
        <v>670.28325452093645</v>
      </c>
      <c r="AK40" s="412">
        <v>7</v>
      </c>
      <c r="AL40" s="412">
        <v>7</v>
      </c>
    </row>
    <row r="41" spans="1:38">
      <c r="A41" s="397">
        <v>102</v>
      </c>
      <c r="B41" s="398" t="s">
        <v>64</v>
      </c>
      <c r="C41" s="420">
        <v>9646</v>
      </c>
      <c r="D41" s="460">
        <f>F41-E41</f>
        <v>653602.2492004165</v>
      </c>
      <c r="E41" s="575">
        <v>1274743.414742467</v>
      </c>
      <c r="F41" s="400">
        <v>1928345.6639428835</v>
      </c>
      <c r="G41" s="400">
        <v>3991488.0271339365</v>
      </c>
      <c r="H41" s="404">
        <f>SUM(F41:G41)</f>
        <v>5919833.6910768198</v>
      </c>
      <c r="I41" s="420">
        <v>1440321.8621548116</v>
      </c>
      <c r="J41" s="405">
        <f>SUM(H41:I41)</f>
        <v>7360155.5532316314</v>
      </c>
      <c r="K41" s="430">
        <v>1132504</v>
      </c>
      <c r="L41" s="414">
        <f>SUM(J41:K41)</f>
        <v>8492659.5532316305</v>
      </c>
      <c r="M41" s="432">
        <v>191920.62170999995</v>
      </c>
      <c r="N41" s="405">
        <f>SUM(L41:M41)</f>
        <v>8684580.174941631</v>
      </c>
      <c r="O41" s="411">
        <f>L41/C41</f>
        <v>880.43329392822216</v>
      </c>
      <c r="P41" s="399">
        <f>N41/C41</f>
        <v>900.32968846585436</v>
      </c>
      <c r="Q41" s="412">
        <v>4</v>
      </c>
      <c r="R41" s="412">
        <v>4</v>
      </c>
      <c r="S41" s="471">
        <f>L41-AF41</f>
        <v>358063.4148816308</v>
      </c>
      <c r="T41" s="416">
        <f>S41/AF41</f>
        <v>4.401735609141863E-2</v>
      </c>
      <c r="U41" s="473">
        <v>53.642305037195911</v>
      </c>
      <c r="V41" s="542"/>
      <c r="W41" s="397">
        <v>102</v>
      </c>
      <c r="X41" s="398" t="s">
        <v>64</v>
      </c>
      <c r="Y41" s="400">
        <v>9745</v>
      </c>
      <c r="Z41" s="400">
        <v>959508.72934959293</v>
      </c>
      <c r="AA41" s="400">
        <v>3902026.9960696246</v>
      </c>
      <c r="AB41" s="404">
        <f>SUM(Z41:AA41)</f>
        <v>4861535.7254192177</v>
      </c>
      <c r="AC41" s="400">
        <v>2140556.412930782</v>
      </c>
      <c r="AD41" s="399">
        <f>AB41+AC41</f>
        <v>7002092.1383499997</v>
      </c>
      <c r="AE41" s="401">
        <v>1132504</v>
      </c>
      <c r="AF41" s="411">
        <f>AD41+AE41</f>
        <v>8134596.1383499997</v>
      </c>
      <c r="AG41" s="399">
        <v>213171.58249999993</v>
      </c>
      <c r="AH41" s="399">
        <f>SUM(AF41:AG41)</f>
        <v>8347767.7208499992</v>
      </c>
      <c r="AI41" s="411">
        <f>AF41/Y41</f>
        <v>834.74562733196512</v>
      </c>
      <c r="AJ41" s="399">
        <f>AH41/Y41</f>
        <v>856.62059731657257</v>
      </c>
      <c r="AK41" s="412">
        <v>4</v>
      </c>
      <c r="AL41" s="412">
        <v>4</v>
      </c>
    </row>
    <row r="42" spans="1:38">
      <c r="A42" s="397">
        <v>103</v>
      </c>
      <c r="B42" s="398" t="s">
        <v>65</v>
      </c>
      <c r="C42" s="420">
        <v>2125</v>
      </c>
      <c r="D42" s="460">
        <f>F42-E42</f>
        <v>86123.850115531124</v>
      </c>
      <c r="E42" s="575">
        <v>305459.01664107502</v>
      </c>
      <c r="F42" s="400">
        <v>391582.86675660615</v>
      </c>
      <c r="G42" s="400">
        <v>1145322.0967882611</v>
      </c>
      <c r="H42" s="404">
        <f>SUM(F42:G42)</f>
        <v>1536904.9635448672</v>
      </c>
      <c r="I42" s="420">
        <v>338113.43130093627</v>
      </c>
      <c r="J42" s="405">
        <f>SUM(H42:I42)</f>
        <v>1875018.3948458035</v>
      </c>
      <c r="K42" s="430">
        <v>-577752</v>
      </c>
      <c r="L42" s="414">
        <f>SUM(J42:K42)</f>
        <v>1297266.3948458035</v>
      </c>
      <c r="M42" s="432">
        <v>-22149.354889999988</v>
      </c>
      <c r="N42" s="405">
        <f>SUM(L42:M42)</f>
        <v>1275117.0399558034</v>
      </c>
      <c r="O42" s="411">
        <f>L42/C42</f>
        <v>610.47830345684872</v>
      </c>
      <c r="P42" s="399">
        <f>N42/C42</f>
        <v>600.05507762626041</v>
      </c>
      <c r="Q42" s="412">
        <v>5</v>
      </c>
      <c r="R42" s="412">
        <v>5</v>
      </c>
      <c r="S42" s="471">
        <f>L42-AF42</f>
        <v>18339.442740352591</v>
      </c>
      <c r="T42" s="416">
        <f>S42/AF42</f>
        <v>1.4339710888226286E-2</v>
      </c>
      <c r="U42" s="473">
        <v>13.350153222641666</v>
      </c>
      <c r="V42" s="542"/>
      <c r="W42" s="397">
        <v>103</v>
      </c>
      <c r="X42" s="398" t="s">
        <v>65</v>
      </c>
      <c r="Y42" s="400">
        <v>2161</v>
      </c>
      <c r="Z42" s="400">
        <v>242711.27189013484</v>
      </c>
      <c r="AA42" s="400">
        <v>1125081.326062046</v>
      </c>
      <c r="AB42" s="404">
        <f>SUM(Z42:AA42)</f>
        <v>1367792.5979521808</v>
      </c>
      <c r="AC42" s="400">
        <v>488886.35415327025</v>
      </c>
      <c r="AD42" s="399">
        <f>AB42+AC42</f>
        <v>1856678.9521054509</v>
      </c>
      <c r="AE42" s="401">
        <v>-577752</v>
      </c>
      <c r="AF42" s="411">
        <f>AD42+AE42</f>
        <v>1278926.9521054509</v>
      </c>
      <c r="AG42" s="399">
        <v>-29946.470000000016</v>
      </c>
      <c r="AH42" s="399">
        <f>SUM(AF42:AG42)</f>
        <v>1248980.4821054509</v>
      </c>
      <c r="AI42" s="411">
        <f>AF42/Y42</f>
        <v>591.82181957679359</v>
      </c>
      <c r="AJ42" s="399">
        <f>AH42/Y42</f>
        <v>577.96412869294352</v>
      </c>
      <c r="AK42" s="412">
        <v>5</v>
      </c>
      <c r="AL42" s="412">
        <v>5</v>
      </c>
    </row>
    <row r="43" spans="1:38">
      <c r="A43" s="397">
        <v>105</v>
      </c>
      <c r="B43" s="398" t="s">
        <v>66</v>
      </c>
      <c r="C43" s="420">
        <v>2063</v>
      </c>
      <c r="D43" s="460">
        <f>F43-E43</f>
        <v>1739382.5867188307</v>
      </c>
      <c r="E43" s="575">
        <v>306109.87129829079</v>
      </c>
      <c r="F43" s="400">
        <v>2045492.4580171215</v>
      </c>
      <c r="G43" s="400">
        <v>1018146.1028551168</v>
      </c>
      <c r="H43" s="404">
        <f>SUM(F43:G43)</f>
        <v>3063638.5608722381</v>
      </c>
      <c r="I43" s="420">
        <v>388623.6514767537</v>
      </c>
      <c r="J43" s="405">
        <f>SUM(H43:I43)</f>
        <v>3452262.212348992</v>
      </c>
      <c r="K43" s="430">
        <v>-491766</v>
      </c>
      <c r="L43" s="414">
        <f>SUM(J43:K43)</f>
        <v>2960496.212348992</v>
      </c>
      <c r="M43" s="432">
        <v>-29779.400220000003</v>
      </c>
      <c r="N43" s="405">
        <f>SUM(L43:M43)</f>
        <v>2930716.8121289918</v>
      </c>
      <c r="O43" s="411">
        <f>L43/C43</f>
        <v>1435.044213450796</v>
      </c>
      <c r="P43" s="399">
        <f>N43/C43</f>
        <v>1420.6092157678099</v>
      </c>
      <c r="Q43" s="412">
        <v>18</v>
      </c>
      <c r="R43" s="412">
        <v>18</v>
      </c>
      <c r="S43" s="471">
        <f>L43-AF43</f>
        <v>286575.95086314902</v>
      </c>
      <c r="T43" s="416">
        <f>S43/AF43</f>
        <v>0.10717445654265868</v>
      </c>
      <c r="U43" s="473">
        <v>215.1089558765434</v>
      </c>
      <c r="V43" s="542"/>
      <c r="W43" s="397">
        <v>105</v>
      </c>
      <c r="X43" s="398" t="s">
        <v>66</v>
      </c>
      <c r="Y43" s="400">
        <v>2094</v>
      </c>
      <c r="Z43" s="400">
        <v>1749150.5063975472</v>
      </c>
      <c r="AA43" s="400">
        <v>916111.99700052931</v>
      </c>
      <c r="AB43" s="404">
        <f>SUM(Z43:AA43)</f>
        <v>2665262.5033980766</v>
      </c>
      <c r="AC43" s="400">
        <v>500423.75808776653</v>
      </c>
      <c r="AD43" s="399">
        <f>AB43+AC43</f>
        <v>3165686.261485843</v>
      </c>
      <c r="AE43" s="401">
        <v>-491766</v>
      </c>
      <c r="AF43" s="411">
        <f>AD43+AE43</f>
        <v>2673920.261485843</v>
      </c>
      <c r="AG43" s="399">
        <v>14185.170000000006</v>
      </c>
      <c r="AH43" s="399">
        <f>SUM(AF43:AG43)</f>
        <v>2688105.4314858429</v>
      </c>
      <c r="AI43" s="411">
        <f>AF43/Y43</f>
        <v>1276.9437733934303</v>
      </c>
      <c r="AJ43" s="399">
        <f>AH43/Y43</f>
        <v>1283.7179711011665</v>
      </c>
      <c r="AK43" s="412">
        <v>18</v>
      </c>
      <c r="AL43" s="412">
        <v>18</v>
      </c>
    </row>
    <row r="44" spans="1:38">
      <c r="A44" s="397">
        <v>106</v>
      </c>
      <c r="B44" s="398" t="s">
        <v>67</v>
      </c>
      <c r="C44" s="420">
        <v>46901</v>
      </c>
      <c r="D44" s="460">
        <f>F44-E44</f>
        <v>4842349.4185366007</v>
      </c>
      <c r="E44" s="575">
        <v>7024257.9938065475</v>
      </c>
      <c r="F44" s="400">
        <v>11866607.412343148</v>
      </c>
      <c r="G44" s="400">
        <v>-130529.87446300499</v>
      </c>
      <c r="H44" s="404">
        <f>SUM(F44:G44)</f>
        <v>11736077.537880143</v>
      </c>
      <c r="I44" s="420">
        <v>3983519.1458626278</v>
      </c>
      <c r="J44" s="405">
        <f>SUM(H44:I44)</f>
        <v>15719596.683742771</v>
      </c>
      <c r="K44" s="430">
        <v>-1773417</v>
      </c>
      <c r="L44" s="414">
        <f>SUM(J44:K44)</f>
        <v>13946179.683742771</v>
      </c>
      <c r="M44" s="432">
        <v>-30419.308999999892</v>
      </c>
      <c r="N44" s="405">
        <f>SUM(L44:M44)</f>
        <v>13915760.374742771</v>
      </c>
      <c r="O44" s="411">
        <f>L44/C44</f>
        <v>297.35356780756854</v>
      </c>
      <c r="P44" s="399">
        <f>N44/C44</f>
        <v>296.70498229766469</v>
      </c>
      <c r="Q44" s="412">
        <v>1</v>
      </c>
      <c r="R44" s="413">
        <v>35</v>
      </c>
      <c r="S44" s="471">
        <f>L44-AF44</f>
        <v>2189202.5812379159</v>
      </c>
      <c r="T44" s="416">
        <f>S44/AF44</f>
        <v>0.18620454579021853</v>
      </c>
      <c r="U44" s="473">
        <v>41.355122834109466</v>
      </c>
      <c r="V44" s="542"/>
      <c r="W44" s="397">
        <v>106</v>
      </c>
      <c r="X44" s="398" t="s">
        <v>67</v>
      </c>
      <c r="Y44" s="400">
        <v>46797</v>
      </c>
      <c r="Z44" s="400">
        <v>7242725.5910216589</v>
      </c>
      <c r="AA44" s="400">
        <v>-323426.846373117</v>
      </c>
      <c r="AB44" s="404">
        <f>SUM(Z44:AA44)</f>
        <v>6919298.7446485423</v>
      </c>
      <c r="AC44" s="400">
        <v>6611095.3578563128</v>
      </c>
      <c r="AD44" s="399">
        <f>AB44+AC44</f>
        <v>13530394.102504855</v>
      </c>
      <c r="AE44" s="401">
        <v>-1773417</v>
      </c>
      <c r="AF44" s="411">
        <f>AD44+AE44</f>
        <v>11756977.102504855</v>
      </c>
      <c r="AG44" s="399">
        <v>-141883.22260000044</v>
      </c>
      <c r="AH44" s="399">
        <f>SUM(AF44:AG44)</f>
        <v>11615093.879904855</v>
      </c>
      <c r="AI44" s="411">
        <f>AF44/Y44</f>
        <v>251.23356417088394</v>
      </c>
      <c r="AJ44" s="399">
        <f>AH44/Y44</f>
        <v>248.20167702854573</v>
      </c>
      <c r="AK44" s="412">
        <v>1</v>
      </c>
      <c r="AL44" s="413">
        <v>35</v>
      </c>
    </row>
    <row r="45" spans="1:38">
      <c r="A45" s="397">
        <v>108</v>
      </c>
      <c r="B45" s="398" t="s">
        <v>68</v>
      </c>
      <c r="C45" s="420">
        <v>10319</v>
      </c>
      <c r="D45" s="460">
        <f>F45-E45</f>
        <v>3537344.1408116529</v>
      </c>
      <c r="E45" s="575">
        <v>1283867.9102727808</v>
      </c>
      <c r="F45" s="400">
        <v>4821212.0510844337</v>
      </c>
      <c r="G45" s="400">
        <v>3861297.8487553885</v>
      </c>
      <c r="H45" s="404">
        <f>SUM(F45:G45)</f>
        <v>8682509.8998398222</v>
      </c>
      <c r="I45" s="420">
        <v>976108.64904044406</v>
      </c>
      <c r="J45" s="405">
        <f>SUM(H45:I45)</f>
        <v>9658618.548880266</v>
      </c>
      <c r="K45" s="430">
        <v>-1240453</v>
      </c>
      <c r="L45" s="414">
        <f>SUM(J45:K45)</f>
        <v>8418165.548880266</v>
      </c>
      <c r="M45" s="432">
        <v>-89576.196290000022</v>
      </c>
      <c r="N45" s="405">
        <f>SUM(L45:M45)</f>
        <v>8328589.3525902657</v>
      </c>
      <c r="O45" s="411">
        <f>L45/C45</f>
        <v>815.79276566336523</v>
      </c>
      <c r="P45" s="399">
        <f>N45/C45</f>
        <v>807.11206052817772</v>
      </c>
      <c r="Q45" s="412">
        <v>6</v>
      </c>
      <c r="R45" s="412">
        <v>6</v>
      </c>
      <c r="S45" s="471">
        <f>L45-AF45</f>
        <v>322943.76628702693</v>
      </c>
      <c r="T45" s="416">
        <f>S45/AF45</f>
        <v>3.9893133870827005E-2</v>
      </c>
      <c r="U45" s="473">
        <v>37.845876243378484</v>
      </c>
      <c r="V45" s="542"/>
      <c r="W45" s="397">
        <v>108</v>
      </c>
      <c r="X45" s="398" t="s">
        <v>68</v>
      </c>
      <c r="Y45" s="400">
        <v>10257</v>
      </c>
      <c r="Z45" s="400">
        <v>3612412.2631828561</v>
      </c>
      <c r="AA45" s="400">
        <v>4009707.1234771875</v>
      </c>
      <c r="AB45" s="404">
        <f>SUM(Z45:AA45)</f>
        <v>7622119.3866600432</v>
      </c>
      <c r="AC45" s="400">
        <v>1713555.3959331969</v>
      </c>
      <c r="AD45" s="399">
        <f>AB45+AC45</f>
        <v>9335674.7825932391</v>
      </c>
      <c r="AE45" s="401">
        <v>-1240453</v>
      </c>
      <c r="AF45" s="411">
        <f>AD45+AE45</f>
        <v>8095221.7825932391</v>
      </c>
      <c r="AG45" s="399">
        <v>-104922.97410000002</v>
      </c>
      <c r="AH45" s="399">
        <f>SUM(AF45:AG45)</f>
        <v>7990298.8084932389</v>
      </c>
      <c r="AI45" s="411">
        <f>AF45/Y45</f>
        <v>789.23874257514274</v>
      </c>
      <c r="AJ45" s="399">
        <f>AH45/Y45</f>
        <v>779.00934079099534</v>
      </c>
      <c r="AK45" s="412">
        <v>6</v>
      </c>
      <c r="AL45" s="412">
        <v>6</v>
      </c>
    </row>
    <row r="46" spans="1:38">
      <c r="A46" s="397">
        <v>109</v>
      </c>
      <c r="B46" s="398" t="s">
        <v>69</v>
      </c>
      <c r="C46" s="420">
        <v>68319</v>
      </c>
      <c r="D46" s="460">
        <f>F46-E46</f>
        <v>6643719.5589516759</v>
      </c>
      <c r="E46" s="575">
        <v>9429001.3517440613</v>
      </c>
      <c r="F46" s="400">
        <v>16072720.910695737</v>
      </c>
      <c r="G46" s="400">
        <v>6884278.8136610249</v>
      </c>
      <c r="H46" s="404">
        <f>SUM(F46:G46)</f>
        <v>22956999.724356763</v>
      </c>
      <c r="I46" s="420">
        <v>6257264.5936600827</v>
      </c>
      <c r="J46" s="405">
        <f>SUM(H46:I46)</f>
        <v>29214264.318016846</v>
      </c>
      <c r="K46" s="430">
        <v>-13475051</v>
      </c>
      <c r="L46" s="414">
        <f>SUM(J46:K46)</f>
        <v>15739213.318016846</v>
      </c>
      <c r="M46" s="432">
        <v>55716.19550000038</v>
      </c>
      <c r="N46" s="405">
        <f>SUM(L46:M46)</f>
        <v>15794929.513516847</v>
      </c>
      <c r="O46" s="411">
        <f>L46/C46</f>
        <v>230.37827424313656</v>
      </c>
      <c r="P46" s="399">
        <f>N46/C46</f>
        <v>231.19380426406778</v>
      </c>
      <c r="Q46" s="412">
        <v>5</v>
      </c>
      <c r="R46" s="412">
        <v>5</v>
      </c>
      <c r="S46" s="471">
        <f>L46-AF46</f>
        <v>1369572.3882207386</v>
      </c>
      <c r="T46" s="416">
        <f>S46/AF46</f>
        <v>9.5310133002757758E-2</v>
      </c>
      <c r="U46" s="473">
        <v>29.481083252456472</v>
      </c>
      <c r="V46" s="542"/>
      <c r="W46" s="397">
        <v>109</v>
      </c>
      <c r="X46" s="398" t="s">
        <v>69</v>
      </c>
      <c r="Y46" s="400">
        <v>68043</v>
      </c>
      <c r="Z46" s="400">
        <v>9439682.2481923904</v>
      </c>
      <c r="AA46" s="400">
        <v>8001987.8800818073</v>
      </c>
      <c r="AB46" s="404">
        <f>SUM(Z46:AA46)</f>
        <v>17441670.128274199</v>
      </c>
      <c r="AC46" s="400">
        <v>10403021.801521907</v>
      </c>
      <c r="AD46" s="399">
        <f>AB46+AC46</f>
        <v>27844691.929796107</v>
      </c>
      <c r="AE46" s="401">
        <v>-13475051</v>
      </c>
      <c r="AF46" s="411">
        <f>AD46+AE46</f>
        <v>14369640.929796107</v>
      </c>
      <c r="AG46" s="399">
        <v>-259840.79179999954</v>
      </c>
      <c r="AH46" s="399">
        <f>SUM(AF46:AG46)</f>
        <v>14109800.137996107</v>
      </c>
      <c r="AI46" s="411">
        <f>AF46/Y46</f>
        <v>211.1847056978103</v>
      </c>
      <c r="AJ46" s="399">
        <f>AH46/Y46</f>
        <v>207.36593239563376</v>
      </c>
      <c r="AK46" s="412">
        <v>5</v>
      </c>
      <c r="AL46" s="412">
        <v>5</v>
      </c>
    </row>
    <row r="47" spans="1:38">
      <c r="A47" s="397">
        <v>111</v>
      </c>
      <c r="B47" s="398" t="s">
        <v>70</v>
      </c>
      <c r="C47" s="420">
        <v>17953</v>
      </c>
      <c r="D47" s="460">
        <f>F47-E47</f>
        <v>2161975.3120707413</v>
      </c>
      <c r="E47" s="575">
        <v>2558964.6024112515</v>
      </c>
      <c r="F47" s="400">
        <v>4720939.9144819928</v>
      </c>
      <c r="G47" s="400">
        <v>5796979.6627433104</v>
      </c>
      <c r="H47" s="404">
        <f>SUM(F47:G47)</f>
        <v>10517919.577225303</v>
      </c>
      <c r="I47" s="420">
        <v>2099007.1525767767</v>
      </c>
      <c r="J47" s="405">
        <f>SUM(H47:I47)</f>
        <v>12616926.729802079</v>
      </c>
      <c r="K47" s="430">
        <v>-2654523</v>
      </c>
      <c r="L47" s="414">
        <f>SUM(J47:K47)</f>
        <v>9962403.7298020795</v>
      </c>
      <c r="M47" s="432">
        <v>142198.44859999989</v>
      </c>
      <c r="N47" s="405">
        <f>SUM(L47:M47)</f>
        <v>10104602.178402079</v>
      </c>
      <c r="O47" s="411">
        <f>L47/C47</f>
        <v>554.91582074316716</v>
      </c>
      <c r="P47" s="399">
        <f>N47/C47</f>
        <v>562.83641610884422</v>
      </c>
      <c r="Q47" s="412">
        <v>7</v>
      </c>
      <c r="R47" s="412">
        <v>7</v>
      </c>
      <c r="S47" s="471">
        <f>L47-AF47</f>
        <v>685258.44037341326</v>
      </c>
      <c r="T47" s="416">
        <f>S47/AF47</f>
        <v>7.3865226747528379E-2</v>
      </c>
      <c r="U47" s="473">
        <v>50.558423238456896</v>
      </c>
      <c r="V47" s="542"/>
      <c r="W47" s="397">
        <v>111</v>
      </c>
      <c r="X47" s="398" t="s">
        <v>70</v>
      </c>
      <c r="Y47" s="400">
        <v>18131</v>
      </c>
      <c r="Z47" s="400">
        <v>3218089.3086587857</v>
      </c>
      <c r="AA47" s="400">
        <v>5640682.2281440506</v>
      </c>
      <c r="AB47" s="404">
        <f>SUM(Z47:AA47)</f>
        <v>8858771.5368028358</v>
      </c>
      <c r="AC47" s="400">
        <v>3072896.7526258295</v>
      </c>
      <c r="AD47" s="399">
        <f>AB47+AC47</f>
        <v>11931668.289428666</v>
      </c>
      <c r="AE47" s="401">
        <v>-2654523</v>
      </c>
      <c r="AF47" s="411">
        <f>AD47+AE47</f>
        <v>9277145.2894286662</v>
      </c>
      <c r="AG47" s="399">
        <v>113638.973</v>
      </c>
      <c r="AH47" s="399">
        <f>SUM(AF47:AG47)</f>
        <v>9390784.2624286655</v>
      </c>
      <c r="AI47" s="411">
        <f>AF47/Y47</f>
        <v>511.6731172813781</v>
      </c>
      <c r="AJ47" s="399">
        <f>AH47/Y47</f>
        <v>517.94077891063182</v>
      </c>
      <c r="AK47" s="412">
        <v>7</v>
      </c>
      <c r="AL47" s="412">
        <v>7</v>
      </c>
    </row>
    <row r="48" spans="1:38">
      <c r="A48" s="397">
        <v>139</v>
      </c>
      <c r="B48" s="398" t="s">
        <v>71</v>
      </c>
      <c r="C48" s="420">
        <v>9766</v>
      </c>
      <c r="D48" s="460">
        <f>F48-E48</f>
        <v>5687315.3698467761</v>
      </c>
      <c r="E48" s="575">
        <v>1443879.5740396255</v>
      </c>
      <c r="F48" s="400">
        <v>7131194.9438864021</v>
      </c>
      <c r="G48" s="400">
        <v>5555969.202280744</v>
      </c>
      <c r="H48" s="404">
        <f>SUM(F48:G48)</f>
        <v>12687164.146167146</v>
      </c>
      <c r="I48" s="420">
        <v>806480.76651258965</v>
      </c>
      <c r="J48" s="405">
        <f>SUM(H48:I48)</f>
        <v>13493644.912679736</v>
      </c>
      <c r="K48" s="430">
        <v>6471</v>
      </c>
      <c r="L48" s="414">
        <f>SUM(J48:K48)</f>
        <v>13500115.912679736</v>
      </c>
      <c r="M48" s="432">
        <v>87738.428709999978</v>
      </c>
      <c r="N48" s="405">
        <f>SUM(L48:M48)</f>
        <v>13587854.341389736</v>
      </c>
      <c r="O48" s="411">
        <f>L48/C48</f>
        <v>1382.3587868809886</v>
      </c>
      <c r="P48" s="399">
        <f>N48/C48</f>
        <v>1391.3428569926004</v>
      </c>
      <c r="Q48" s="412">
        <v>17</v>
      </c>
      <c r="R48" s="412">
        <v>17</v>
      </c>
      <c r="S48" s="471">
        <f>L48-AF48</f>
        <v>446468.12590639666</v>
      </c>
      <c r="T48" s="416">
        <f>S48/AF48</f>
        <v>3.4202556496030351E-2</v>
      </c>
      <c r="U48" s="473">
        <v>78.288949026991759</v>
      </c>
      <c r="V48" s="542"/>
      <c r="W48" s="397">
        <v>139</v>
      </c>
      <c r="X48" s="398" t="s">
        <v>71</v>
      </c>
      <c r="Y48" s="400">
        <v>9853</v>
      </c>
      <c r="Z48" s="400">
        <v>6186702.8536374588</v>
      </c>
      <c r="AA48" s="400">
        <v>5411277.0790536571</v>
      </c>
      <c r="AB48" s="404">
        <f>SUM(Z48:AA48)</f>
        <v>11597979.932691116</v>
      </c>
      <c r="AC48" s="400">
        <v>1449196.8540822233</v>
      </c>
      <c r="AD48" s="399">
        <f>AB48+AC48</f>
        <v>13047176.786773339</v>
      </c>
      <c r="AE48" s="401">
        <v>6471</v>
      </c>
      <c r="AF48" s="411">
        <f>AD48+AE48</f>
        <v>13053647.786773339</v>
      </c>
      <c r="AG48" s="399">
        <v>275476.00140000007</v>
      </c>
      <c r="AH48" s="399">
        <f>SUM(AF48:AG48)</f>
        <v>13329123.788173338</v>
      </c>
      <c r="AI48" s="411">
        <f>AF48/Y48</f>
        <v>1324.8399255834099</v>
      </c>
      <c r="AJ48" s="399">
        <f>AH48/Y48</f>
        <v>1352.7985170174909</v>
      </c>
      <c r="AK48" s="412">
        <v>17</v>
      </c>
      <c r="AL48" s="412">
        <v>17</v>
      </c>
    </row>
    <row r="49" spans="1:38">
      <c r="A49" s="397">
        <v>140</v>
      </c>
      <c r="B49" s="398" t="s">
        <v>72</v>
      </c>
      <c r="C49" s="420">
        <v>20618</v>
      </c>
      <c r="D49" s="460">
        <f>F49-E49</f>
        <v>10676915.75181875</v>
      </c>
      <c r="E49" s="575">
        <v>3007326.2407577271</v>
      </c>
      <c r="F49" s="400">
        <v>13684241.992576476</v>
      </c>
      <c r="G49" s="400">
        <v>7440669.7976037255</v>
      </c>
      <c r="H49" s="404">
        <f>SUM(F49:G49)</f>
        <v>21124911.790180203</v>
      </c>
      <c r="I49" s="420">
        <v>2440172.6397569058</v>
      </c>
      <c r="J49" s="405">
        <f>SUM(H49:I49)</f>
        <v>23565084.429937109</v>
      </c>
      <c r="K49" s="430">
        <v>-1342274</v>
      </c>
      <c r="L49" s="414">
        <f>SUM(J49:K49)</f>
        <v>22222810.429937109</v>
      </c>
      <c r="M49" s="432">
        <v>-32668.44650999998</v>
      </c>
      <c r="N49" s="405">
        <f>SUM(L49:M49)</f>
        <v>22190141.983427111</v>
      </c>
      <c r="O49" s="411">
        <f>L49/C49</f>
        <v>1077.8354074079498</v>
      </c>
      <c r="P49" s="399">
        <f>N49/C49</f>
        <v>1076.250944971729</v>
      </c>
      <c r="Q49" s="412">
        <v>11</v>
      </c>
      <c r="R49" s="412">
        <v>11</v>
      </c>
      <c r="S49" s="471">
        <f>L49-AF49</f>
        <v>725177.03390188143</v>
      </c>
      <c r="T49" s="416">
        <f>S49/AF49</f>
        <v>3.3732877500628727E-2</v>
      </c>
      <c r="U49" s="473">
        <v>60.436381621916098</v>
      </c>
      <c r="V49" s="542"/>
      <c r="W49" s="397">
        <v>140</v>
      </c>
      <c r="X49" s="398" t="s">
        <v>72</v>
      </c>
      <c r="Y49" s="400">
        <v>20801</v>
      </c>
      <c r="Z49" s="400">
        <v>11773497.62635247</v>
      </c>
      <c r="AA49" s="400">
        <v>7386993.1066183681</v>
      </c>
      <c r="AB49" s="404">
        <f>SUM(Z49:AA49)</f>
        <v>19160490.732970838</v>
      </c>
      <c r="AC49" s="400">
        <v>3679416.6630643914</v>
      </c>
      <c r="AD49" s="399">
        <f>AB49+AC49</f>
        <v>22839907.396035228</v>
      </c>
      <c r="AE49" s="401">
        <v>-1342274</v>
      </c>
      <c r="AF49" s="411">
        <f>AD49+AE49</f>
        <v>21497633.396035228</v>
      </c>
      <c r="AG49" s="399">
        <v>-154366.17220000003</v>
      </c>
      <c r="AH49" s="399">
        <f>SUM(AF49:AG49)</f>
        <v>21343267.223835226</v>
      </c>
      <c r="AI49" s="411">
        <f>AF49/Y49</f>
        <v>1033.4903800795744</v>
      </c>
      <c r="AJ49" s="399">
        <f>AH49/Y49</f>
        <v>1026.0692862763917</v>
      </c>
      <c r="AK49" s="412">
        <v>11</v>
      </c>
      <c r="AL49" s="412">
        <v>11</v>
      </c>
    </row>
    <row r="50" spans="1:38">
      <c r="A50" s="397">
        <v>142</v>
      </c>
      <c r="B50" s="398" t="s">
        <v>73</v>
      </c>
      <c r="C50" s="420">
        <v>6444</v>
      </c>
      <c r="D50" s="460">
        <f>F50-E50</f>
        <v>534853.71760713391</v>
      </c>
      <c r="E50" s="575">
        <v>834264.14588780177</v>
      </c>
      <c r="F50" s="400">
        <v>1369117.8634949357</v>
      </c>
      <c r="G50" s="400">
        <v>2721035.668085373</v>
      </c>
      <c r="H50" s="404">
        <f>SUM(F50:G50)</f>
        <v>4090153.5315803085</v>
      </c>
      <c r="I50" s="420">
        <v>781655.16086139728</v>
      </c>
      <c r="J50" s="405">
        <f>SUM(H50:I50)</f>
        <v>4871808.6924417056</v>
      </c>
      <c r="K50" s="430">
        <v>-664357</v>
      </c>
      <c r="L50" s="414">
        <f>SUM(J50:K50)</f>
        <v>4207451.6924417056</v>
      </c>
      <c r="M50" s="432">
        <v>497122.43490999995</v>
      </c>
      <c r="N50" s="405">
        <f>SUM(L50:M50)</f>
        <v>4704574.1273517059</v>
      </c>
      <c r="O50" s="411">
        <f>L50/C50</f>
        <v>652.92546437642852</v>
      </c>
      <c r="P50" s="399">
        <f>N50/C50</f>
        <v>730.07047289753348</v>
      </c>
      <c r="Q50" s="412">
        <v>7</v>
      </c>
      <c r="R50" s="412">
        <v>7</v>
      </c>
      <c r="S50" s="471">
        <f>L50-AF50</f>
        <v>155846.75587226637</v>
      </c>
      <c r="T50" s="416">
        <f>S50/AF50</f>
        <v>3.8465437354369594E-2</v>
      </c>
      <c r="U50" s="473">
        <v>50.113554542706197</v>
      </c>
      <c r="V50" s="542"/>
      <c r="W50" s="397">
        <v>142</v>
      </c>
      <c r="X50" s="398" t="s">
        <v>73</v>
      </c>
      <c r="Y50" s="400">
        <v>6504</v>
      </c>
      <c r="Z50" s="400">
        <v>1027264.4448975811</v>
      </c>
      <c r="AA50" s="400">
        <v>2519733.1918312232</v>
      </c>
      <c r="AB50" s="404">
        <f>SUM(Z50:AA50)</f>
        <v>3546997.6367288046</v>
      </c>
      <c r="AC50" s="400">
        <v>1168964.2998406347</v>
      </c>
      <c r="AD50" s="399">
        <f>AB50+AC50</f>
        <v>4715961.9365694392</v>
      </c>
      <c r="AE50" s="401">
        <v>-664357</v>
      </c>
      <c r="AF50" s="411">
        <f>AD50+AE50</f>
        <v>4051604.9365694392</v>
      </c>
      <c r="AG50" s="399">
        <v>547153.52950000018</v>
      </c>
      <c r="AH50" s="399">
        <f>SUM(AF50:AG50)</f>
        <v>4598758.4660694394</v>
      </c>
      <c r="AI50" s="411">
        <f>AF50/Y50</f>
        <v>622.94048840243534</v>
      </c>
      <c r="AJ50" s="399">
        <f>AH50/Y50</f>
        <v>707.06618482002455</v>
      </c>
      <c r="AK50" s="412">
        <v>7</v>
      </c>
      <c r="AL50" s="412">
        <v>7</v>
      </c>
    </row>
    <row r="51" spans="1:38">
      <c r="A51" s="397">
        <v>143</v>
      </c>
      <c r="B51" s="398" t="s">
        <v>74</v>
      </c>
      <c r="C51" s="420">
        <v>6850</v>
      </c>
      <c r="D51" s="460">
        <f>F51-E51</f>
        <v>-108427.31867597695</v>
      </c>
      <c r="E51" s="575">
        <v>918735.66460127058</v>
      </c>
      <c r="F51" s="400">
        <v>810308.34592529363</v>
      </c>
      <c r="G51" s="400">
        <v>2655933.5645136219</v>
      </c>
      <c r="H51" s="404">
        <f>SUM(F51:G51)</f>
        <v>3466241.9104389157</v>
      </c>
      <c r="I51" s="420">
        <v>928720.39389936696</v>
      </c>
      <c r="J51" s="405">
        <f>SUM(H51:I51)</f>
        <v>4394962.3043382829</v>
      </c>
      <c r="K51" s="430">
        <v>-894195</v>
      </c>
      <c r="L51" s="414">
        <f>SUM(J51:K51)</f>
        <v>3500767.3043382829</v>
      </c>
      <c r="M51" s="432">
        <v>154659.33237999998</v>
      </c>
      <c r="N51" s="405">
        <f>SUM(L51:M51)</f>
        <v>3655426.6367182829</v>
      </c>
      <c r="O51" s="411">
        <f>L51/C51</f>
        <v>511.06092034135514</v>
      </c>
      <c r="P51" s="399">
        <f>N51/C51</f>
        <v>533.63892506836248</v>
      </c>
      <c r="Q51" s="412">
        <v>6</v>
      </c>
      <c r="R51" s="412">
        <v>6</v>
      </c>
      <c r="S51" s="471">
        <f>L51-AF51</f>
        <v>518080.52545398194</v>
      </c>
      <c r="T51" s="416">
        <f>S51/AF51</f>
        <v>0.17369592044384033</v>
      </c>
      <c r="U51" s="473">
        <v>92.040914796643676</v>
      </c>
      <c r="V51" s="542"/>
      <c r="W51" s="397">
        <v>143</v>
      </c>
      <c r="X51" s="398" t="s">
        <v>74</v>
      </c>
      <c r="Y51" s="400">
        <v>6804</v>
      </c>
      <c r="Z51" s="400">
        <v>-318999.77099567396</v>
      </c>
      <c r="AA51" s="400">
        <v>2841861.3356856569</v>
      </c>
      <c r="AB51" s="404">
        <f>SUM(Z51:AA51)</f>
        <v>2522861.5646899827</v>
      </c>
      <c r="AC51" s="400">
        <v>1354020.2141943185</v>
      </c>
      <c r="AD51" s="399">
        <f>AB51+AC51</f>
        <v>3876881.778884301</v>
      </c>
      <c r="AE51" s="401">
        <v>-894195</v>
      </c>
      <c r="AF51" s="411">
        <f>AD51+AE51</f>
        <v>2982686.778884301</v>
      </c>
      <c r="AG51" s="399">
        <v>209546.48349999997</v>
      </c>
      <c r="AH51" s="399">
        <f>SUM(AF51:AG51)</f>
        <v>3192233.2623843011</v>
      </c>
      <c r="AI51" s="411">
        <f>AF51/Y51</f>
        <v>438.37254245801012</v>
      </c>
      <c r="AJ51" s="399">
        <f>AH51/Y51</f>
        <v>469.17008559440052</v>
      </c>
      <c r="AK51" s="412">
        <v>6</v>
      </c>
      <c r="AL51" s="412">
        <v>6</v>
      </c>
    </row>
    <row r="52" spans="1:38">
      <c r="A52" s="397">
        <v>145</v>
      </c>
      <c r="B52" s="398" t="s">
        <v>75</v>
      </c>
      <c r="C52" s="420">
        <v>12343</v>
      </c>
      <c r="D52" s="460">
        <f>F52-E52</f>
        <v>6310340.9678751249</v>
      </c>
      <c r="E52" s="575">
        <v>1260924.8796929994</v>
      </c>
      <c r="F52" s="400">
        <v>7571265.8475681245</v>
      </c>
      <c r="G52" s="400">
        <v>5836621.5941011347</v>
      </c>
      <c r="H52" s="404">
        <f>SUM(F52:G52)</f>
        <v>13407887.441669259</v>
      </c>
      <c r="I52" s="420">
        <v>1312091.2345264507</v>
      </c>
      <c r="J52" s="405">
        <f>SUM(H52:I52)</f>
        <v>14719978.676195711</v>
      </c>
      <c r="K52" s="430">
        <v>-508247</v>
      </c>
      <c r="L52" s="414">
        <f>SUM(J52:K52)</f>
        <v>14211731.676195711</v>
      </c>
      <c r="M52" s="432">
        <v>147831.53721999997</v>
      </c>
      <c r="N52" s="405">
        <f>SUM(L52:M52)</f>
        <v>14359563.21341571</v>
      </c>
      <c r="O52" s="411">
        <f>L52/C52</f>
        <v>1151.4001195978053</v>
      </c>
      <c r="P52" s="399">
        <f>N52/C52</f>
        <v>1163.3770731115378</v>
      </c>
      <c r="Q52" s="412">
        <v>14</v>
      </c>
      <c r="R52" s="412">
        <v>14</v>
      </c>
      <c r="S52" s="471">
        <f>L52-AF52</f>
        <v>378474.56384730153</v>
      </c>
      <c r="T52" s="416">
        <f>S52/AF52</f>
        <v>2.7359757776023119E-2</v>
      </c>
      <c r="U52" s="473">
        <v>33.353134272308807</v>
      </c>
      <c r="V52" s="542"/>
      <c r="W52" s="397">
        <v>145</v>
      </c>
      <c r="X52" s="398" t="s">
        <v>75</v>
      </c>
      <c r="Y52" s="400">
        <v>12369</v>
      </c>
      <c r="Z52" s="400">
        <v>6632850.1567233652</v>
      </c>
      <c r="AA52" s="400">
        <v>5529781.0414514346</v>
      </c>
      <c r="AB52" s="404">
        <f>SUM(Z52:AA52)</f>
        <v>12162631.198174801</v>
      </c>
      <c r="AC52" s="400">
        <v>2178872.9141736086</v>
      </c>
      <c r="AD52" s="399">
        <f>AB52+AC52</f>
        <v>14341504.112348409</v>
      </c>
      <c r="AE52" s="401">
        <v>-508247</v>
      </c>
      <c r="AF52" s="411">
        <f>AD52+AE52</f>
        <v>13833257.112348409</v>
      </c>
      <c r="AG52" s="399">
        <v>71130.746900000027</v>
      </c>
      <c r="AH52" s="399">
        <f>SUM(AF52:AG52)</f>
        <v>13904387.859248409</v>
      </c>
      <c r="AI52" s="411">
        <f>AF52/Y52</f>
        <v>1118.381204005854</v>
      </c>
      <c r="AJ52" s="399">
        <f>AH52/Y52</f>
        <v>1124.1319313807428</v>
      </c>
      <c r="AK52" s="412">
        <v>14</v>
      </c>
      <c r="AL52" s="412">
        <v>14</v>
      </c>
    </row>
    <row r="53" spans="1:38">
      <c r="A53" s="397">
        <v>146</v>
      </c>
      <c r="B53" s="398" t="s">
        <v>76</v>
      </c>
      <c r="C53" s="420">
        <v>4406</v>
      </c>
      <c r="D53" s="460">
        <f>F53-E53</f>
        <v>1755173.7389228269</v>
      </c>
      <c r="E53" s="575">
        <v>674185.16033219919</v>
      </c>
      <c r="F53" s="400">
        <v>2429358.8992550261</v>
      </c>
      <c r="G53" s="400">
        <v>1235076.2231778956</v>
      </c>
      <c r="H53" s="404">
        <f>SUM(F53:G53)</f>
        <v>3664435.122432922</v>
      </c>
      <c r="I53" s="420">
        <v>805548.78035769064</v>
      </c>
      <c r="J53" s="405">
        <f>SUM(H53:I53)</f>
        <v>4469983.9027906125</v>
      </c>
      <c r="K53" s="430">
        <v>-316094</v>
      </c>
      <c r="L53" s="414">
        <f>SUM(J53:K53)</f>
        <v>4153889.9027906125</v>
      </c>
      <c r="M53" s="432">
        <v>90449.372310000035</v>
      </c>
      <c r="N53" s="405">
        <f>SUM(L53:M53)</f>
        <v>4244339.275100613</v>
      </c>
      <c r="O53" s="411">
        <f>L53/C53</f>
        <v>942.78027752850937</v>
      </c>
      <c r="P53" s="399">
        <f>N53/C53</f>
        <v>963.30895939641698</v>
      </c>
      <c r="Q53" s="412">
        <v>12</v>
      </c>
      <c r="R53" s="412">
        <v>12</v>
      </c>
      <c r="S53" s="471">
        <f>L53-AF53</f>
        <v>391939.06769023882</v>
      </c>
      <c r="T53" s="416">
        <f>S53/AF53</f>
        <v>0.10418505846309961</v>
      </c>
      <c r="U53" s="473">
        <v>176.02009483118263</v>
      </c>
      <c r="V53" s="542"/>
      <c r="W53" s="397">
        <v>146</v>
      </c>
      <c r="X53" s="398" t="s">
        <v>76</v>
      </c>
      <c r="Y53" s="400">
        <v>4492</v>
      </c>
      <c r="Z53" s="400">
        <v>1908820.4057942324</v>
      </c>
      <c r="AA53" s="400">
        <v>1142265.6476107622</v>
      </c>
      <c r="AB53" s="404">
        <f>SUM(Z53:AA53)</f>
        <v>3051086.0534049943</v>
      </c>
      <c r="AC53" s="400">
        <v>1026958.7816953794</v>
      </c>
      <c r="AD53" s="399">
        <f>AB53+AC53</f>
        <v>4078044.8351003737</v>
      </c>
      <c r="AE53" s="401">
        <v>-316094</v>
      </c>
      <c r="AF53" s="411">
        <f>AD53+AE53</f>
        <v>3761950.8351003737</v>
      </c>
      <c r="AG53" s="399">
        <v>28370.340000000011</v>
      </c>
      <c r="AH53" s="399">
        <f>SUM(AF53:AG53)</f>
        <v>3790321.1751003736</v>
      </c>
      <c r="AI53" s="411">
        <f>AF53/Y53</f>
        <v>837.47792410961119</v>
      </c>
      <c r="AJ53" s="399">
        <f>AH53/Y53</f>
        <v>843.79367210604937</v>
      </c>
      <c r="AK53" s="412">
        <v>12</v>
      </c>
      <c r="AL53" s="412">
        <v>12</v>
      </c>
    </row>
    <row r="54" spans="1:38">
      <c r="A54" s="397">
        <v>148</v>
      </c>
      <c r="B54" s="398" t="s">
        <v>77</v>
      </c>
      <c r="C54" s="420">
        <v>7127</v>
      </c>
      <c r="D54" s="460">
        <f>F54-E54</f>
        <v>10958911.587269377</v>
      </c>
      <c r="E54" s="575">
        <v>1011536.3192979386</v>
      </c>
      <c r="F54" s="400">
        <v>11970447.906567315</v>
      </c>
      <c r="G54" s="400">
        <v>-6426.7456041643827</v>
      </c>
      <c r="H54" s="404">
        <f>SUM(F54:G54)</f>
        <v>11964021.16096315</v>
      </c>
      <c r="I54" s="420">
        <v>798966.47472739499</v>
      </c>
      <c r="J54" s="405">
        <f>SUM(H54:I54)</f>
        <v>12762987.635690544</v>
      </c>
      <c r="K54" s="430">
        <v>-895557</v>
      </c>
      <c r="L54" s="414">
        <f>SUM(J54:K54)</f>
        <v>11867430.635690544</v>
      </c>
      <c r="M54" s="432">
        <v>576.86358000003383</v>
      </c>
      <c r="N54" s="405">
        <f>SUM(L54:M54)</f>
        <v>11868007.499270543</v>
      </c>
      <c r="O54" s="411">
        <f>L54/C54</f>
        <v>1665.1368928989118</v>
      </c>
      <c r="P54" s="399">
        <f>N54/C54</f>
        <v>1665.2178334882199</v>
      </c>
      <c r="Q54" s="412">
        <v>19</v>
      </c>
      <c r="R54" s="412">
        <v>19</v>
      </c>
      <c r="S54" s="471">
        <f>L54-AF54</f>
        <v>553604.23032207228</v>
      </c>
      <c r="T54" s="416">
        <f>S54/AF54</f>
        <v>4.8931653225595194E-2</v>
      </c>
      <c r="U54" s="473">
        <v>66.749642090713223</v>
      </c>
      <c r="V54" s="542"/>
      <c r="W54" s="397">
        <v>148</v>
      </c>
      <c r="X54" s="398" t="s">
        <v>77</v>
      </c>
      <c r="Y54" s="400">
        <v>7047</v>
      </c>
      <c r="Z54" s="400">
        <v>11064519.85871225</v>
      </c>
      <c r="AA54" s="400">
        <v>-18030.551669187938</v>
      </c>
      <c r="AB54" s="404">
        <f>SUM(Z54:AA54)</f>
        <v>11046489.307043063</v>
      </c>
      <c r="AC54" s="400">
        <v>1162894.0983254092</v>
      </c>
      <c r="AD54" s="399">
        <f>AB54+AC54</f>
        <v>12209383.405368472</v>
      </c>
      <c r="AE54" s="401">
        <v>-895557</v>
      </c>
      <c r="AF54" s="411">
        <f>AD54+AE54</f>
        <v>11313826.405368472</v>
      </c>
      <c r="AG54" s="399">
        <v>-2474.5241000000096</v>
      </c>
      <c r="AH54" s="399">
        <f>SUM(AF54:AG54)</f>
        <v>11311351.881268471</v>
      </c>
      <c r="AI54" s="411">
        <f>AF54/Y54</f>
        <v>1605.4812551963207</v>
      </c>
      <c r="AJ54" s="399">
        <f>AH54/Y54</f>
        <v>1605.1301094463561</v>
      </c>
      <c r="AK54" s="412">
        <v>19</v>
      </c>
      <c r="AL54" s="412">
        <v>19</v>
      </c>
    </row>
    <row r="55" spans="1:38">
      <c r="A55" s="397">
        <v>149</v>
      </c>
      <c r="B55" s="398" t="s">
        <v>78</v>
      </c>
      <c r="C55" s="420">
        <v>5379</v>
      </c>
      <c r="D55" s="460">
        <f>F55-E55</f>
        <v>2790356.1449542781</v>
      </c>
      <c r="E55" s="575">
        <v>415171.6265099665</v>
      </c>
      <c r="F55" s="400">
        <v>3205527.7714642445</v>
      </c>
      <c r="G55" s="400">
        <v>-32844.930044946283</v>
      </c>
      <c r="H55" s="404">
        <f>SUM(F55:G55)</f>
        <v>3172682.8414192982</v>
      </c>
      <c r="I55" s="420">
        <v>557059.59251294157</v>
      </c>
      <c r="J55" s="405">
        <f>SUM(H55:I55)</f>
        <v>3729742.4339322397</v>
      </c>
      <c r="K55" s="430">
        <v>-1401156</v>
      </c>
      <c r="L55" s="414">
        <f>SUM(J55:K55)</f>
        <v>2328586.4339322397</v>
      </c>
      <c r="M55" s="432">
        <v>-2475110.4203600003</v>
      </c>
      <c r="N55" s="405">
        <f>SUM(L55:M55)</f>
        <v>-146523.98642776068</v>
      </c>
      <c r="O55" s="411">
        <f>L55/C55</f>
        <v>432.90322251947197</v>
      </c>
      <c r="P55" s="399">
        <f>N55/C55</f>
        <v>-27.240004913136399</v>
      </c>
      <c r="Q55" s="412">
        <v>1</v>
      </c>
      <c r="R55" s="413">
        <v>33</v>
      </c>
      <c r="S55" s="471">
        <f>L55-AF55</f>
        <v>-41318.625136821065</v>
      </c>
      <c r="T55" s="416">
        <f>S55/AF55</f>
        <v>-1.7434717470518304E-2</v>
      </c>
      <c r="U55" s="473">
        <v>-12.55652547020685</v>
      </c>
      <c r="V55" s="542"/>
      <c r="W55" s="397">
        <v>149</v>
      </c>
      <c r="X55" s="398" t="s">
        <v>78</v>
      </c>
      <c r="Y55" s="400">
        <v>5384</v>
      </c>
      <c r="Z55" s="400">
        <v>2975424.0653645648</v>
      </c>
      <c r="AA55" s="400">
        <v>-66793.833499252563</v>
      </c>
      <c r="AB55" s="404">
        <f>SUM(Z55:AA55)</f>
        <v>2908630.231865312</v>
      </c>
      <c r="AC55" s="400">
        <v>862430.82720374875</v>
      </c>
      <c r="AD55" s="399">
        <f>AB55+AC55</f>
        <v>3771061.0590690607</v>
      </c>
      <c r="AE55" s="401">
        <v>-1401156</v>
      </c>
      <c r="AF55" s="411">
        <f>AD55+AE55</f>
        <v>2369905.0590690607</v>
      </c>
      <c r="AG55" s="399">
        <v>-2539271.5203999998</v>
      </c>
      <c r="AH55" s="399">
        <f>SUM(AF55:AG55)</f>
        <v>-169366.46133093908</v>
      </c>
      <c r="AI55" s="411">
        <f>AF55/Y55</f>
        <v>440.17553103065762</v>
      </c>
      <c r="AJ55" s="399">
        <f>AH55/Y55</f>
        <v>-31.45736651763356</v>
      </c>
      <c r="AK55" s="412">
        <v>1</v>
      </c>
      <c r="AL55" s="413">
        <v>33</v>
      </c>
    </row>
    <row r="56" spans="1:38">
      <c r="A56" s="397">
        <v>151</v>
      </c>
      <c r="B56" s="398" t="s">
        <v>79</v>
      </c>
      <c r="C56" s="420">
        <v>1814</v>
      </c>
      <c r="D56" s="460">
        <f>F56-E56</f>
        <v>-177077.04632543909</v>
      </c>
      <c r="E56" s="575">
        <v>168952.57751438158</v>
      </c>
      <c r="F56" s="400">
        <v>-8124.468811057508</v>
      </c>
      <c r="G56" s="400">
        <v>571494.48604335717</v>
      </c>
      <c r="H56" s="404">
        <f>SUM(F56:G56)</f>
        <v>563370.01723229967</v>
      </c>
      <c r="I56" s="420">
        <v>368091.75961563422</v>
      </c>
      <c r="J56" s="405">
        <f>SUM(H56:I56)</f>
        <v>931461.77684793388</v>
      </c>
      <c r="K56" s="430">
        <v>-490043</v>
      </c>
      <c r="L56" s="414">
        <f>SUM(J56:K56)</f>
        <v>441418.77684793388</v>
      </c>
      <c r="M56" s="432">
        <v>62225.612399999998</v>
      </c>
      <c r="N56" s="405">
        <f>SUM(L56:M56)</f>
        <v>503644.38924793387</v>
      </c>
      <c r="O56" s="411">
        <f>L56/C56</f>
        <v>243.34000928772539</v>
      </c>
      <c r="P56" s="399">
        <f>N56/C56</f>
        <v>277.64299297019505</v>
      </c>
      <c r="Q56" s="412">
        <v>14</v>
      </c>
      <c r="R56" s="412">
        <v>14</v>
      </c>
      <c r="S56" s="471">
        <f>L56-AF56</f>
        <v>-25042.877779408474</v>
      </c>
      <c r="T56" s="416">
        <f>S56/AF56</f>
        <v>-5.368689479827727E-2</v>
      </c>
      <c r="U56" s="473">
        <v>36.212478035312358</v>
      </c>
      <c r="V56" s="542"/>
      <c r="W56" s="397">
        <v>151</v>
      </c>
      <c r="X56" s="398" t="s">
        <v>79</v>
      </c>
      <c r="Y56" s="400">
        <v>1852</v>
      </c>
      <c r="Z56" s="400">
        <v>-299774.65955190547</v>
      </c>
      <c r="AA56" s="400">
        <v>756842.32569668361</v>
      </c>
      <c r="AB56" s="404">
        <f>SUM(Z56:AA56)</f>
        <v>457067.66614477814</v>
      </c>
      <c r="AC56" s="400">
        <v>499436.98848256422</v>
      </c>
      <c r="AD56" s="399">
        <f>AB56+AC56</f>
        <v>956504.65462734236</v>
      </c>
      <c r="AE56" s="401">
        <v>-490043</v>
      </c>
      <c r="AF56" s="411">
        <f>AD56+AE56</f>
        <v>466461.65462734236</v>
      </c>
      <c r="AG56" s="399">
        <v>0</v>
      </c>
      <c r="AH56" s="399">
        <f>SUM(AF56:AG56)</f>
        <v>466461.65462734236</v>
      </c>
      <c r="AI56" s="411">
        <f>AF56/Y56</f>
        <v>251.86914396724748</v>
      </c>
      <c r="AJ56" s="399">
        <f>AH56/Y56</f>
        <v>251.86914396724748</v>
      </c>
      <c r="AK56" s="412">
        <v>14</v>
      </c>
      <c r="AL56" s="412">
        <v>14</v>
      </c>
    </row>
    <row r="57" spans="1:38">
      <c r="A57" s="397">
        <v>152</v>
      </c>
      <c r="B57" s="398" t="s">
        <v>80</v>
      </c>
      <c r="C57" s="420">
        <v>4357</v>
      </c>
      <c r="D57" s="460">
        <f>F57-E57</f>
        <v>850038.34984513314</v>
      </c>
      <c r="E57" s="575">
        <v>475263.00450140017</v>
      </c>
      <c r="F57" s="400">
        <v>1325301.3543465333</v>
      </c>
      <c r="G57" s="400">
        <v>2152128.1796950474</v>
      </c>
      <c r="H57" s="404">
        <f>SUM(F57:G57)</f>
        <v>3477429.5340415807</v>
      </c>
      <c r="I57" s="420">
        <v>604321.08359500067</v>
      </c>
      <c r="J57" s="405">
        <f>SUM(H57:I57)</f>
        <v>4081750.6176365814</v>
      </c>
      <c r="K57" s="430">
        <v>-49179</v>
      </c>
      <c r="L57" s="414">
        <f>SUM(J57:K57)</f>
        <v>4032571.6176365814</v>
      </c>
      <c r="M57" s="432">
        <v>313544.26928999997</v>
      </c>
      <c r="N57" s="405">
        <f>SUM(L57:M57)</f>
        <v>4346115.8869265812</v>
      </c>
      <c r="O57" s="411">
        <f>L57/C57</f>
        <v>925.53858564071186</v>
      </c>
      <c r="P57" s="399">
        <f>N57/C57</f>
        <v>997.50192493150814</v>
      </c>
      <c r="Q57" s="412">
        <v>14</v>
      </c>
      <c r="R57" s="412">
        <v>14</v>
      </c>
      <c r="S57" s="471">
        <f>L57-AF57</f>
        <v>76879.221518923063</v>
      </c>
      <c r="T57" s="416">
        <f>S57/AF57</f>
        <v>1.9435085901617806E-2</v>
      </c>
      <c r="U57" s="473">
        <v>34.875983347884357</v>
      </c>
      <c r="V57" s="542"/>
      <c r="W57" s="397">
        <v>152</v>
      </c>
      <c r="X57" s="398" t="s">
        <v>80</v>
      </c>
      <c r="Y57" s="400">
        <v>4406</v>
      </c>
      <c r="Z57" s="400">
        <v>947913.61813498265</v>
      </c>
      <c r="AA57" s="400">
        <v>2129321.2772719357</v>
      </c>
      <c r="AB57" s="404">
        <f>SUM(Z57:AA57)</f>
        <v>3077234.8954069186</v>
      </c>
      <c r="AC57" s="400">
        <v>927636.50071073952</v>
      </c>
      <c r="AD57" s="399">
        <f>AB57+AC57</f>
        <v>4004871.3961176584</v>
      </c>
      <c r="AE57" s="401">
        <v>-49179</v>
      </c>
      <c r="AF57" s="411">
        <f>AD57+AE57</f>
        <v>3955692.3961176584</v>
      </c>
      <c r="AG57" s="399">
        <v>281181.59200000006</v>
      </c>
      <c r="AH57" s="399">
        <f>SUM(AF57:AG57)</f>
        <v>4236873.9881176585</v>
      </c>
      <c r="AI57" s="411">
        <f>AF57/Y57</f>
        <v>897.79673084831097</v>
      </c>
      <c r="AJ57" s="399">
        <f>AH57/Y57</f>
        <v>961.61461373528334</v>
      </c>
      <c r="AK57" s="412">
        <v>14</v>
      </c>
      <c r="AL57" s="412">
        <v>14</v>
      </c>
    </row>
    <row r="58" spans="1:38">
      <c r="A58" s="397">
        <v>153</v>
      </c>
      <c r="B58" s="398" t="s">
        <v>81</v>
      </c>
      <c r="C58" s="420">
        <v>24919</v>
      </c>
      <c r="D58" s="460">
        <f>F58-E58</f>
        <v>5696940.3880127501</v>
      </c>
      <c r="E58" s="575">
        <v>5303836.2310046293</v>
      </c>
      <c r="F58" s="400">
        <v>11000776.619017379</v>
      </c>
      <c r="G58" s="400">
        <v>7357804.1510569416</v>
      </c>
      <c r="H58" s="404">
        <f>SUM(F58:G58)</f>
        <v>18358580.770074323</v>
      </c>
      <c r="I58" s="420">
        <v>2363632.9472177485</v>
      </c>
      <c r="J58" s="405">
        <f>SUM(H58:I58)</f>
        <v>20722213.71729207</v>
      </c>
      <c r="K58" s="430">
        <v>-706008</v>
      </c>
      <c r="L58" s="414">
        <f>SUM(J58:K58)</f>
        <v>20016205.71729207</v>
      </c>
      <c r="M58" s="432">
        <v>-895419.94268999947</v>
      </c>
      <c r="N58" s="405">
        <f>SUM(L58:M58)</f>
        <v>19120785.77460207</v>
      </c>
      <c r="O58" s="411">
        <f>L58/C58</f>
        <v>803.25076115783418</v>
      </c>
      <c r="P58" s="399">
        <f>N58/C58</f>
        <v>767.31753981307713</v>
      </c>
      <c r="Q58" s="412">
        <v>9</v>
      </c>
      <c r="R58" s="412">
        <v>9</v>
      </c>
      <c r="S58" s="471">
        <f>L58-AF58</f>
        <v>2345534.1922640614</v>
      </c>
      <c r="T58" s="416">
        <f>S58/AF58</f>
        <v>0.13273599641880862</v>
      </c>
      <c r="U58" s="473">
        <v>164.88304523404736</v>
      </c>
      <c r="V58" s="542"/>
      <c r="W58" s="397">
        <v>153</v>
      </c>
      <c r="X58" s="398" t="s">
        <v>81</v>
      </c>
      <c r="Y58" s="400">
        <v>25208</v>
      </c>
      <c r="Z58" s="400">
        <v>6785357.6129628345</v>
      </c>
      <c r="AA58" s="400">
        <v>7725364.667784147</v>
      </c>
      <c r="AB58" s="404">
        <f>SUM(Z58:AA58)</f>
        <v>14510722.280746982</v>
      </c>
      <c r="AC58" s="400">
        <v>3865957.2442810275</v>
      </c>
      <c r="AD58" s="399">
        <f>AB58+AC58</f>
        <v>18376679.525028009</v>
      </c>
      <c r="AE58" s="401">
        <v>-706008</v>
      </c>
      <c r="AF58" s="411">
        <f>AD58+AE58</f>
        <v>17670671.525028009</v>
      </c>
      <c r="AG58" s="399">
        <v>-1022812.2260700001</v>
      </c>
      <c r="AH58" s="399">
        <f>SUM(AF58:AG58)</f>
        <v>16647859.298958009</v>
      </c>
      <c r="AI58" s="411">
        <f>AF58/Y58</f>
        <v>700.99458604522408</v>
      </c>
      <c r="AJ58" s="399">
        <f>AH58/Y58</f>
        <v>660.41968021889909</v>
      </c>
      <c r="AK58" s="412">
        <v>9</v>
      </c>
      <c r="AL58" s="412">
        <v>9</v>
      </c>
    </row>
    <row r="59" spans="1:38">
      <c r="A59" s="397">
        <v>165</v>
      </c>
      <c r="B59" s="398" t="s">
        <v>82</v>
      </c>
      <c r="C59" s="420">
        <v>16123</v>
      </c>
      <c r="D59" s="460">
        <f>F59-E59</f>
        <v>3653811.0422445126</v>
      </c>
      <c r="E59" s="575">
        <v>2085883.5089978448</v>
      </c>
      <c r="F59" s="400">
        <v>5739694.5512423571</v>
      </c>
      <c r="G59" s="400">
        <v>4033164.8343041367</v>
      </c>
      <c r="H59" s="404">
        <f>SUM(F59:G59)</f>
        <v>9772859.3855464943</v>
      </c>
      <c r="I59" s="420">
        <v>1442742.5626683075</v>
      </c>
      <c r="J59" s="405">
        <f>SUM(H59:I59)</f>
        <v>11215601.948214801</v>
      </c>
      <c r="K59" s="430">
        <v>-2072768</v>
      </c>
      <c r="L59" s="414">
        <f>SUM(J59:K59)</f>
        <v>9142833.948214801</v>
      </c>
      <c r="M59" s="432">
        <v>250257.92139999999</v>
      </c>
      <c r="N59" s="405">
        <f>SUM(L59:M59)</f>
        <v>9393091.8696148004</v>
      </c>
      <c r="O59" s="411">
        <f>L59/C59</f>
        <v>567.0677881420828</v>
      </c>
      <c r="P59" s="399">
        <f>N59/C59</f>
        <v>582.58958442069093</v>
      </c>
      <c r="Q59" s="412">
        <v>5</v>
      </c>
      <c r="R59" s="412">
        <v>5</v>
      </c>
      <c r="S59" s="471">
        <f>L59-AF59</f>
        <v>-566676.32333915122</v>
      </c>
      <c r="T59" s="416">
        <f>S59/AF59</f>
        <v>-5.8363018060689262E-2</v>
      </c>
      <c r="U59" s="473">
        <v>-40.988832973370563</v>
      </c>
      <c r="V59" s="542"/>
      <c r="W59" s="397">
        <v>165</v>
      </c>
      <c r="X59" s="398" t="s">
        <v>82</v>
      </c>
      <c r="Y59" s="400">
        <v>16280</v>
      </c>
      <c r="Z59" s="400">
        <v>4621805.9655350475</v>
      </c>
      <c r="AA59" s="400">
        <v>4647722.9933844553</v>
      </c>
      <c r="AB59" s="404">
        <f>SUM(Z59:AA59)</f>
        <v>9269528.9589195028</v>
      </c>
      <c r="AC59" s="400">
        <v>2512749.312634449</v>
      </c>
      <c r="AD59" s="399">
        <f>AB59+AC59</f>
        <v>11782278.271553952</v>
      </c>
      <c r="AE59" s="401">
        <v>-2072768</v>
      </c>
      <c r="AF59" s="411">
        <f>AD59+AE59</f>
        <v>9709510.2715539522</v>
      </c>
      <c r="AG59" s="399">
        <v>303578.39930000028</v>
      </c>
      <c r="AH59" s="399">
        <f>SUM(AF59:AG59)</f>
        <v>10013088.670853952</v>
      </c>
      <c r="AI59" s="411">
        <f>AF59/Y59</f>
        <v>596.4072648374663</v>
      </c>
      <c r="AJ59" s="399">
        <f>AH59/Y59</f>
        <v>615.05458666179061</v>
      </c>
      <c r="AK59" s="412">
        <v>5</v>
      </c>
      <c r="AL59" s="412">
        <v>5</v>
      </c>
    </row>
    <row r="60" spans="1:38">
      <c r="A60" s="397">
        <v>167</v>
      </c>
      <c r="B60" s="398" t="s">
        <v>83</v>
      </c>
      <c r="C60" s="420">
        <v>78062</v>
      </c>
      <c r="D60" s="460">
        <f>F60-E60</f>
        <v>1972755.5666125473</v>
      </c>
      <c r="E60" s="575">
        <v>14263156.500044001</v>
      </c>
      <c r="F60" s="400">
        <v>16235912.066656549</v>
      </c>
      <c r="G60" s="400">
        <v>23117542.810696449</v>
      </c>
      <c r="H60" s="404">
        <f>SUM(F60:G60)</f>
        <v>39353454.877352998</v>
      </c>
      <c r="I60" s="420">
        <v>8178197.8319230787</v>
      </c>
      <c r="J60" s="405">
        <f>SUM(H60:I60)</f>
        <v>47531652.70927608</v>
      </c>
      <c r="K60" s="430">
        <v>-92259</v>
      </c>
      <c r="L60" s="414">
        <f>SUM(J60:K60)</f>
        <v>47439393.70927608</v>
      </c>
      <c r="M60" s="432">
        <v>-10252467.16468</v>
      </c>
      <c r="N60" s="405">
        <f>SUM(L60:M60)</f>
        <v>37186926.544596076</v>
      </c>
      <c r="O60" s="411">
        <f>L60/C60</f>
        <v>607.71430029048804</v>
      </c>
      <c r="P60" s="399">
        <f>N60/C60</f>
        <v>476.37681003043832</v>
      </c>
      <c r="Q60" s="412">
        <v>12</v>
      </c>
      <c r="R60" s="412">
        <v>12</v>
      </c>
      <c r="S60" s="471">
        <f>L60-AF60</f>
        <v>7790870.2525660098</v>
      </c>
      <c r="T60" s="416">
        <f>S60/AF60</f>
        <v>0.19649837051491742</v>
      </c>
      <c r="U60" s="473">
        <v>94.151457657606784</v>
      </c>
      <c r="V60" s="542"/>
      <c r="W60" s="397">
        <v>167</v>
      </c>
      <c r="X60" s="398" t="s">
        <v>83</v>
      </c>
      <c r="Y60" s="400">
        <v>77513</v>
      </c>
      <c r="Z60" s="400">
        <v>3650094.0717306249</v>
      </c>
      <c r="AA60" s="400">
        <v>23417808.912617035</v>
      </c>
      <c r="AB60" s="404">
        <f>SUM(Z60:AA60)</f>
        <v>27067902.98434766</v>
      </c>
      <c r="AC60" s="400">
        <v>12672879.472362412</v>
      </c>
      <c r="AD60" s="399">
        <f>AB60+AC60</f>
        <v>39740782.45671007</v>
      </c>
      <c r="AE60" s="401">
        <v>-92259</v>
      </c>
      <c r="AF60" s="411">
        <f>AD60+AE60</f>
        <v>39648523.45671007</v>
      </c>
      <c r="AG60" s="399">
        <v>-10935552.449899998</v>
      </c>
      <c r="AH60" s="399">
        <f>SUM(AF60:AG60)</f>
        <v>28712971.006810073</v>
      </c>
      <c r="AI60" s="411">
        <f>AF60/Y60</f>
        <v>511.50804970405056</v>
      </c>
      <c r="AJ60" s="399">
        <f>AH60/Y60</f>
        <v>370.42781219679375</v>
      </c>
      <c r="AK60" s="412">
        <v>12</v>
      </c>
      <c r="AL60" s="412">
        <v>12</v>
      </c>
    </row>
    <row r="61" spans="1:38">
      <c r="A61" s="397">
        <v>169</v>
      </c>
      <c r="B61" s="398" t="s">
        <v>84</v>
      </c>
      <c r="C61" s="420">
        <v>4916</v>
      </c>
      <c r="D61" s="460">
        <f>F61-E61</f>
        <v>923434.11299928231</v>
      </c>
      <c r="E61" s="575">
        <v>659165.06701745372</v>
      </c>
      <c r="F61" s="400">
        <v>1582599.180016736</v>
      </c>
      <c r="G61" s="400">
        <v>2062941.1019576166</v>
      </c>
      <c r="H61" s="404">
        <f>SUM(F61:G61)</f>
        <v>3645540.2819743529</v>
      </c>
      <c r="I61" s="420">
        <v>541154.77081354591</v>
      </c>
      <c r="J61" s="405">
        <f>SUM(H61:I61)</f>
        <v>4186695.052787899</v>
      </c>
      <c r="K61" s="430">
        <v>-1288509</v>
      </c>
      <c r="L61" s="414">
        <f>SUM(J61:K61)</f>
        <v>2898186.052787899</v>
      </c>
      <c r="M61" s="432">
        <v>-14667.46577999997</v>
      </c>
      <c r="N61" s="405">
        <f>SUM(L61:M61)</f>
        <v>2883518.5870078988</v>
      </c>
      <c r="O61" s="411">
        <f>L61/C61</f>
        <v>589.54150789013408</v>
      </c>
      <c r="P61" s="399">
        <f>N61/C61</f>
        <v>586.55788995278658</v>
      </c>
      <c r="Q61" s="412">
        <v>5</v>
      </c>
      <c r="R61" s="412">
        <v>5</v>
      </c>
      <c r="S61" s="471">
        <f>L61-AF61</f>
        <v>357041.14014634956</v>
      </c>
      <c r="T61" s="416">
        <f>S61/AF61</f>
        <v>0.14050404538921046</v>
      </c>
      <c r="U61" s="473">
        <v>53.962075883853402</v>
      </c>
      <c r="V61" s="542"/>
      <c r="W61" s="397">
        <v>169</v>
      </c>
      <c r="X61" s="398" t="s">
        <v>84</v>
      </c>
      <c r="Y61" s="400">
        <v>4990</v>
      </c>
      <c r="Z61" s="400">
        <v>1023900.8080649448</v>
      </c>
      <c r="AA61" s="400">
        <v>1902219.8190324954</v>
      </c>
      <c r="AB61" s="404">
        <f>SUM(Z61:AA61)</f>
        <v>2926120.62709744</v>
      </c>
      <c r="AC61" s="400">
        <v>903533.28554410953</v>
      </c>
      <c r="AD61" s="399">
        <f>AB61+AC61</f>
        <v>3829653.9126415495</v>
      </c>
      <c r="AE61" s="401">
        <v>-1288509</v>
      </c>
      <c r="AF61" s="411">
        <f>AD61+AE61</f>
        <v>2541144.9126415495</v>
      </c>
      <c r="AG61" s="399">
        <v>80382.62999999999</v>
      </c>
      <c r="AH61" s="399">
        <f>SUM(AF61:AG61)</f>
        <v>2621527.5426415494</v>
      </c>
      <c r="AI61" s="411">
        <f>AF61/Y61</f>
        <v>509.24747748327644</v>
      </c>
      <c r="AJ61" s="399">
        <f>AH61/Y61</f>
        <v>525.35622097025032</v>
      </c>
      <c r="AK61" s="412">
        <v>5</v>
      </c>
      <c r="AL61" s="412">
        <v>5</v>
      </c>
    </row>
    <row r="62" spans="1:38">
      <c r="A62" s="397">
        <v>171</v>
      </c>
      <c r="B62" s="398" t="s">
        <v>85</v>
      </c>
      <c r="C62" s="420">
        <v>4590</v>
      </c>
      <c r="D62" s="460">
        <f>F62-E62</f>
        <v>383327.93401990854</v>
      </c>
      <c r="E62" s="575">
        <v>701738.27531814505</v>
      </c>
      <c r="F62" s="400">
        <v>1085066.2093380536</v>
      </c>
      <c r="G62" s="400">
        <v>1451546.3075582753</v>
      </c>
      <c r="H62" s="404">
        <f>SUM(F62:G62)</f>
        <v>2536612.5168963289</v>
      </c>
      <c r="I62" s="420">
        <v>660500.4935014525</v>
      </c>
      <c r="J62" s="405">
        <f>SUM(H62:I62)</f>
        <v>3197113.0103977816</v>
      </c>
      <c r="K62" s="430">
        <v>-64659</v>
      </c>
      <c r="L62" s="414">
        <f>SUM(J62:K62)</f>
        <v>3132454.0103977816</v>
      </c>
      <c r="M62" s="432">
        <v>-17778.746399999989</v>
      </c>
      <c r="N62" s="405">
        <f>SUM(L62:M62)</f>
        <v>3114675.2639977816</v>
      </c>
      <c r="O62" s="411">
        <f>L62/C62</f>
        <v>682.45185411716375</v>
      </c>
      <c r="P62" s="399">
        <f>N62/C62</f>
        <v>678.57848888840556</v>
      </c>
      <c r="Q62" s="412">
        <v>11</v>
      </c>
      <c r="R62" s="412">
        <v>11</v>
      </c>
      <c r="S62" s="471">
        <f>L62-AF62</f>
        <v>650588.54760312708</v>
      </c>
      <c r="T62" s="416">
        <f>S62/AF62</f>
        <v>0.26213691167229708</v>
      </c>
      <c r="U62" s="473">
        <v>166.91542597808893</v>
      </c>
      <c r="V62" s="542"/>
      <c r="W62" s="397">
        <v>171</v>
      </c>
      <c r="X62" s="398" t="s">
        <v>85</v>
      </c>
      <c r="Y62" s="400">
        <v>4540</v>
      </c>
      <c r="Z62" s="400">
        <v>134217.30706299015</v>
      </c>
      <c r="AA62" s="400">
        <v>1473035.6550756306</v>
      </c>
      <c r="AB62" s="404">
        <f>SUM(Z62:AA62)</f>
        <v>1607252.9621386207</v>
      </c>
      <c r="AC62" s="400">
        <v>939271.50065603375</v>
      </c>
      <c r="AD62" s="399">
        <f>AB62+AC62</f>
        <v>2546524.4627946545</v>
      </c>
      <c r="AE62" s="401">
        <v>-64659</v>
      </c>
      <c r="AF62" s="411">
        <f>AD62+AE62</f>
        <v>2481865.4627946545</v>
      </c>
      <c r="AG62" s="399">
        <v>8038.2629999999917</v>
      </c>
      <c r="AH62" s="399">
        <f>SUM(AF62:AG62)</f>
        <v>2489903.7257946543</v>
      </c>
      <c r="AI62" s="411">
        <f>AF62/Y62</f>
        <v>546.66640149661998</v>
      </c>
      <c r="AJ62" s="399">
        <f>AH62/Y62</f>
        <v>548.43694400763309</v>
      </c>
      <c r="AK62" s="412">
        <v>11</v>
      </c>
      <c r="AL62" s="412">
        <v>11</v>
      </c>
    </row>
    <row r="63" spans="1:38">
      <c r="A63" s="397">
        <v>172</v>
      </c>
      <c r="B63" s="398" t="s">
        <v>86</v>
      </c>
      <c r="C63" s="420">
        <v>4079</v>
      </c>
      <c r="D63" s="460">
        <f>F63-E63</f>
        <v>61968.677438399522</v>
      </c>
      <c r="E63" s="575">
        <v>553295.76676680357</v>
      </c>
      <c r="F63" s="400">
        <v>615264.44420520309</v>
      </c>
      <c r="G63" s="400">
        <v>1770314.8589206918</v>
      </c>
      <c r="H63" s="404">
        <f>SUM(F63:G63)</f>
        <v>2385579.3031258946</v>
      </c>
      <c r="I63" s="420">
        <v>707964.21234266763</v>
      </c>
      <c r="J63" s="405">
        <f>SUM(H63:I63)</f>
        <v>3093543.515468562</v>
      </c>
      <c r="K63" s="430">
        <v>614582</v>
      </c>
      <c r="L63" s="414">
        <f>SUM(J63:K63)</f>
        <v>3708125.515468562</v>
      </c>
      <c r="M63" s="432">
        <v>-103709.35399999999</v>
      </c>
      <c r="N63" s="405">
        <f>SUM(L63:M63)</f>
        <v>3604416.1614685622</v>
      </c>
      <c r="O63" s="411">
        <f>L63/C63</f>
        <v>909.07710602318264</v>
      </c>
      <c r="P63" s="399">
        <f>N63/C63</f>
        <v>883.65191504500172</v>
      </c>
      <c r="Q63" s="412">
        <v>13</v>
      </c>
      <c r="R63" s="412">
        <v>13</v>
      </c>
      <c r="S63" s="471">
        <f>L63-AF63</f>
        <v>395840.5768863475</v>
      </c>
      <c r="T63" s="416">
        <f>S63/AF63</f>
        <v>0.11950680096253509</v>
      </c>
      <c r="U63" s="473">
        <v>134.19696709549135</v>
      </c>
      <c r="V63" s="542"/>
      <c r="W63" s="397">
        <v>172</v>
      </c>
      <c r="X63" s="398" t="s">
        <v>86</v>
      </c>
      <c r="Y63" s="400">
        <v>4171</v>
      </c>
      <c r="Z63" s="400">
        <v>131735.40256824211</v>
      </c>
      <c r="AA63" s="400">
        <v>1635985.5329674939</v>
      </c>
      <c r="AB63" s="404">
        <f>SUM(Z63:AA63)</f>
        <v>1767720.9355357359</v>
      </c>
      <c r="AC63" s="400">
        <v>929982.00304647884</v>
      </c>
      <c r="AD63" s="399">
        <f>AB63+AC63</f>
        <v>2697702.9385822145</v>
      </c>
      <c r="AE63" s="401">
        <v>614582</v>
      </c>
      <c r="AF63" s="411">
        <f>AD63+AE63</f>
        <v>3312284.9385822145</v>
      </c>
      <c r="AG63" s="399">
        <v>-58348.332600000082</v>
      </c>
      <c r="AH63" s="399">
        <f>SUM(AF63:AG63)</f>
        <v>3253936.6059822142</v>
      </c>
      <c r="AI63" s="411">
        <f>AF63/Y63</f>
        <v>794.12249786195503</v>
      </c>
      <c r="AJ63" s="399">
        <f>AH63/Y63</f>
        <v>780.13344665121417</v>
      </c>
      <c r="AK63" s="412">
        <v>13</v>
      </c>
      <c r="AL63" s="412">
        <v>13</v>
      </c>
    </row>
    <row r="64" spans="1:38">
      <c r="A64" s="397">
        <v>176</v>
      </c>
      <c r="B64" s="398" t="s">
        <v>87</v>
      </c>
      <c r="C64" s="420">
        <v>4259</v>
      </c>
      <c r="D64" s="460">
        <f>F64-E64</f>
        <v>-1104267.5928867247</v>
      </c>
      <c r="E64" s="575">
        <v>814773.56383459014</v>
      </c>
      <c r="F64" s="400">
        <v>-289494.0290521346</v>
      </c>
      <c r="G64" s="400">
        <v>2245372.9264073009</v>
      </c>
      <c r="H64" s="404">
        <f>SUM(F64:G64)</f>
        <v>1955878.8973551663</v>
      </c>
      <c r="I64" s="420">
        <v>771682.12187272147</v>
      </c>
      <c r="J64" s="405">
        <f>SUM(H64:I64)</f>
        <v>2727561.0192278875</v>
      </c>
      <c r="K64" s="430">
        <v>23663</v>
      </c>
      <c r="L64" s="414">
        <f>SUM(J64:K64)</f>
        <v>2751224.0192278875</v>
      </c>
      <c r="M64" s="432">
        <v>-163119.99821999998</v>
      </c>
      <c r="N64" s="405">
        <f>SUM(L64:M64)</f>
        <v>2588104.0210078876</v>
      </c>
      <c r="O64" s="411">
        <f>L64/C64</f>
        <v>645.97887279358713</v>
      </c>
      <c r="P64" s="399">
        <f>N64/C64</f>
        <v>607.67880277245536</v>
      </c>
      <c r="Q64" s="412">
        <v>12</v>
      </c>
      <c r="R64" s="412">
        <v>12</v>
      </c>
      <c r="S64" s="471">
        <f>L64-AF64</f>
        <v>590924.44217898138</v>
      </c>
      <c r="T64" s="416">
        <f>S64/AF64</f>
        <v>0.27353819278445551</v>
      </c>
      <c r="U64" s="473">
        <v>170.47666253589381</v>
      </c>
      <c r="V64" s="542"/>
      <c r="W64" s="397">
        <v>176</v>
      </c>
      <c r="X64" s="398" t="s">
        <v>87</v>
      </c>
      <c r="Y64" s="400">
        <v>4352</v>
      </c>
      <c r="Z64" s="400">
        <v>-997417.00814119354</v>
      </c>
      <c r="AA64" s="400">
        <v>2137343.916281173</v>
      </c>
      <c r="AB64" s="404">
        <f>SUM(Z64:AA64)</f>
        <v>1139926.9081399795</v>
      </c>
      <c r="AC64" s="400">
        <v>996709.66890892666</v>
      </c>
      <c r="AD64" s="399">
        <f>AB64+AC64</f>
        <v>2136636.5770489061</v>
      </c>
      <c r="AE64" s="401">
        <v>23663</v>
      </c>
      <c r="AF64" s="411">
        <f>AD64+AE64</f>
        <v>2160299.5770489061</v>
      </c>
      <c r="AG64" s="399">
        <v>-275980.36300000007</v>
      </c>
      <c r="AH64" s="399">
        <f>SUM(AF64:AG64)</f>
        <v>1884319.214048906</v>
      </c>
      <c r="AI64" s="411">
        <f>AF64/Y64</f>
        <v>496.39236604984058</v>
      </c>
      <c r="AJ64" s="399">
        <f>AH64/Y64</f>
        <v>432.97776058109054</v>
      </c>
      <c r="AK64" s="412">
        <v>12</v>
      </c>
      <c r="AL64" s="412">
        <v>12</v>
      </c>
    </row>
    <row r="65" spans="1:38">
      <c r="A65" s="397">
        <v>177</v>
      </c>
      <c r="B65" s="398" t="s">
        <v>88</v>
      </c>
      <c r="C65" s="420">
        <v>1708</v>
      </c>
      <c r="D65" s="460">
        <f>F65-E65</f>
        <v>886315.27094488847</v>
      </c>
      <c r="E65" s="575">
        <v>224288.16355813056</v>
      </c>
      <c r="F65" s="400">
        <v>1110603.4345030191</v>
      </c>
      <c r="G65" s="400">
        <v>294746.75162615499</v>
      </c>
      <c r="H65" s="404">
        <f>SUM(F65:G65)</f>
        <v>1405350.1861291742</v>
      </c>
      <c r="I65" s="420">
        <v>272751.56610402418</v>
      </c>
      <c r="J65" s="405">
        <f>SUM(H65:I65)</f>
        <v>1678101.7522331984</v>
      </c>
      <c r="K65" s="430">
        <v>-512187</v>
      </c>
      <c r="L65" s="414">
        <f>SUM(J65:K65)</f>
        <v>1165914.7522331984</v>
      </c>
      <c r="M65" s="432">
        <v>151235.97801999998</v>
      </c>
      <c r="N65" s="405">
        <f>SUM(L65:M65)</f>
        <v>1317150.7302531984</v>
      </c>
      <c r="O65" s="411">
        <f>L65/C65</f>
        <v>682.61987835667355</v>
      </c>
      <c r="P65" s="399">
        <f>N65/C65</f>
        <v>771.16553293512789</v>
      </c>
      <c r="Q65" s="412">
        <v>6</v>
      </c>
      <c r="R65" s="412">
        <v>6</v>
      </c>
      <c r="S65" s="471">
        <f>L65-AF65</f>
        <v>41167.546267610043</v>
      </c>
      <c r="T65" s="416">
        <f>S65/AF65</f>
        <v>3.6601599052000285E-2</v>
      </c>
      <c r="U65" s="473">
        <v>-5.4270841886984726</v>
      </c>
      <c r="V65" s="542"/>
      <c r="W65" s="397">
        <v>177</v>
      </c>
      <c r="X65" s="398" t="s">
        <v>88</v>
      </c>
      <c r="Y65" s="400">
        <v>1768</v>
      </c>
      <c r="Z65" s="400">
        <v>942535.34759415034</v>
      </c>
      <c r="AA65" s="400">
        <v>321711.32751182676</v>
      </c>
      <c r="AB65" s="404">
        <f>SUM(Z65:AA65)</f>
        <v>1264246.6751059771</v>
      </c>
      <c r="AC65" s="400">
        <v>372687.53085961123</v>
      </c>
      <c r="AD65" s="399">
        <f>AB65+AC65</f>
        <v>1636934.2059655883</v>
      </c>
      <c r="AE65" s="401">
        <v>-512187</v>
      </c>
      <c r="AF65" s="411">
        <f>AD65+AE65</f>
        <v>1124747.2059655883</v>
      </c>
      <c r="AG65" s="399">
        <v>104849.42136666665</v>
      </c>
      <c r="AH65" s="399">
        <f>SUM(AF65:AG65)</f>
        <v>1229596.627332255</v>
      </c>
      <c r="AI65" s="411">
        <f>AF65/Y65</f>
        <v>636.16923414343228</v>
      </c>
      <c r="AJ65" s="399">
        <f>AH65/Y65</f>
        <v>695.47320550466907</v>
      </c>
      <c r="AK65" s="412">
        <v>6</v>
      </c>
      <c r="AL65" s="412">
        <v>6</v>
      </c>
    </row>
    <row r="66" spans="1:38" s="632" customFormat="1">
      <c r="A66" s="397">
        <v>178</v>
      </c>
      <c r="B66" s="398" t="s">
        <v>89</v>
      </c>
      <c r="C66" s="420">
        <v>5734</v>
      </c>
      <c r="D66" s="460">
        <f>F66-E66</f>
        <v>311085.46969404654</v>
      </c>
      <c r="E66" s="575">
        <v>676414.61160543712</v>
      </c>
      <c r="F66" s="400">
        <v>987500.08129948366</v>
      </c>
      <c r="G66" s="400">
        <v>2484773.6241630623</v>
      </c>
      <c r="H66" s="404">
        <f>SUM(F66:G66)</f>
        <v>3472273.7054625461</v>
      </c>
      <c r="I66" s="420">
        <v>1039996.2107316088</v>
      </c>
      <c r="J66" s="405">
        <f>SUM(H66:I66)</f>
        <v>4512269.9161941549</v>
      </c>
      <c r="K66" s="430">
        <v>-102343</v>
      </c>
      <c r="L66" s="414">
        <f>SUM(J66:K66)</f>
        <v>4409926.9161941549</v>
      </c>
      <c r="M66" s="432">
        <v>32520.290289999975</v>
      </c>
      <c r="N66" s="405">
        <f>SUM(L66:M66)</f>
        <v>4442447.2064841548</v>
      </c>
      <c r="O66" s="411">
        <f>L66/C66</f>
        <v>769.08387097909917</v>
      </c>
      <c r="P66" s="399">
        <f>N66/C66</f>
        <v>774.75535515942704</v>
      </c>
      <c r="Q66" s="412">
        <v>10</v>
      </c>
      <c r="R66" s="412">
        <v>10</v>
      </c>
      <c r="S66" s="471">
        <f>L66-AF66</f>
        <v>269271.0079266578</v>
      </c>
      <c r="T66" s="416">
        <f>S66/AF66</f>
        <v>6.5031003273905028E-2</v>
      </c>
      <c r="U66" s="473">
        <v>62.08348538029793</v>
      </c>
      <c r="V66" s="542"/>
      <c r="W66" s="397">
        <v>178</v>
      </c>
      <c r="X66" s="398" t="s">
        <v>89</v>
      </c>
      <c r="Y66" s="400">
        <v>5769</v>
      </c>
      <c r="Z66" s="400">
        <v>622810.48314405198</v>
      </c>
      <c r="AA66" s="400">
        <v>2276173.6148583498</v>
      </c>
      <c r="AB66" s="404">
        <f>SUM(Z66:AA66)</f>
        <v>2898984.0980024016</v>
      </c>
      <c r="AC66" s="400">
        <v>1344014.8102650952</v>
      </c>
      <c r="AD66" s="399">
        <f>AB66+AC66</f>
        <v>4242998.9082674971</v>
      </c>
      <c r="AE66" s="401">
        <v>-102343</v>
      </c>
      <c r="AF66" s="411">
        <f>AD66+AE66</f>
        <v>4140655.9082674971</v>
      </c>
      <c r="AG66" s="399">
        <v>18330.391900000017</v>
      </c>
      <c r="AH66" s="399">
        <f>SUM(AF66:AG66)</f>
        <v>4158986.3001674972</v>
      </c>
      <c r="AI66" s="411">
        <f>AF66/Y66</f>
        <v>717.74240046238469</v>
      </c>
      <c r="AJ66" s="399">
        <f>AH66/Y66</f>
        <v>720.91979548751897</v>
      </c>
      <c r="AK66" s="412">
        <v>10</v>
      </c>
      <c r="AL66" s="412">
        <v>10</v>
      </c>
    </row>
    <row r="67" spans="1:38">
      <c r="A67" s="397">
        <v>179</v>
      </c>
      <c r="B67" s="398" t="s">
        <v>90</v>
      </c>
      <c r="C67" s="420">
        <v>147746</v>
      </c>
      <c r="D67" s="460">
        <f>F67-E67</f>
        <v>-6258754.1228883676</v>
      </c>
      <c r="E67" s="575">
        <v>27041284.095337536</v>
      </c>
      <c r="F67" s="400">
        <v>20782529.972449169</v>
      </c>
      <c r="G67" s="400">
        <v>35678278.040327311</v>
      </c>
      <c r="H67" s="404">
        <f>SUM(F67:G67)</f>
        <v>56460808.012776479</v>
      </c>
      <c r="I67" s="420">
        <v>12474196.504651826</v>
      </c>
      <c r="J67" s="405">
        <f>SUM(H67:I67)</f>
        <v>68935004.517428309</v>
      </c>
      <c r="K67" s="430">
        <v>-23015815</v>
      </c>
      <c r="L67" s="414">
        <f>SUM(J67:K67)</f>
        <v>45919189.517428309</v>
      </c>
      <c r="M67" s="432">
        <v>-11336385.950850001</v>
      </c>
      <c r="N67" s="405">
        <f>SUM(L67:M67)</f>
        <v>34582803.566578306</v>
      </c>
      <c r="O67" s="411">
        <f>L67/C67</f>
        <v>310.79819093192577</v>
      </c>
      <c r="P67" s="399">
        <f>N67/C67</f>
        <v>234.06930520337815</v>
      </c>
      <c r="Q67" s="412">
        <v>13</v>
      </c>
      <c r="R67" s="412">
        <v>13</v>
      </c>
      <c r="S67" s="471">
        <f>L67-AF67</f>
        <v>15860286.391176373</v>
      </c>
      <c r="T67" s="416">
        <f>S67/AF67</f>
        <v>0.52764022441407032</v>
      </c>
      <c r="U67" s="473">
        <v>124.80835183908525</v>
      </c>
      <c r="V67" s="542"/>
      <c r="W67" s="397">
        <v>179</v>
      </c>
      <c r="X67" s="398" t="s">
        <v>90</v>
      </c>
      <c r="Y67" s="400">
        <v>145887</v>
      </c>
      <c r="Z67" s="400">
        <v>-3985993.5662958696</v>
      </c>
      <c r="AA67" s="400">
        <v>35839222.613212943</v>
      </c>
      <c r="AB67" s="404">
        <f>SUM(Z67:AA67)</f>
        <v>31853229.046917073</v>
      </c>
      <c r="AC67" s="400">
        <v>21221489.079334859</v>
      </c>
      <c r="AD67" s="399">
        <f>AB67+AC67</f>
        <v>53074718.126251936</v>
      </c>
      <c r="AE67" s="401">
        <v>-23015815</v>
      </c>
      <c r="AF67" s="411">
        <f>AD67+AE67</f>
        <v>30058903.126251936</v>
      </c>
      <c r="AG67" s="399">
        <v>-11384114.31951</v>
      </c>
      <c r="AH67" s="399">
        <f>SUM(AF67:AG67)</f>
        <v>18674788.806741938</v>
      </c>
      <c r="AI67" s="411">
        <f>AF67/Y67</f>
        <v>206.04236927383479</v>
      </c>
      <c r="AJ67" s="399">
        <f>AH67/Y67</f>
        <v>128.00858751459648</v>
      </c>
      <c r="AK67" s="412">
        <v>13</v>
      </c>
      <c r="AL67" s="412">
        <v>13</v>
      </c>
    </row>
    <row r="68" spans="1:38">
      <c r="A68" s="397">
        <v>181</v>
      </c>
      <c r="B68" s="398" t="s">
        <v>91</v>
      </c>
      <c r="C68" s="420">
        <v>1682</v>
      </c>
      <c r="D68" s="460">
        <f>F68-E68</f>
        <v>900353.5426512172</v>
      </c>
      <c r="E68" s="575">
        <v>181462.26523231651</v>
      </c>
      <c r="F68" s="400">
        <v>1081815.8078835336</v>
      </c>
      <c r="G68" s="400">
        <v>958831.59535630525</v>
      </c>
      <c r="H68" s="404">
        <f>SUM(F68:G68)</f>
        <v>2040647.4032398388</v>
      </c>
      <c r="I68" s="420">
        <v>297580.53447451466</v>
      </c>
      <c r="J68" s="405">
        <f>SUM(H68:I68)</f>
        <v>2338227.9377143532</v>
      </c>
      <c r="K68" s="430">
        <v>-397295</v>
      </c>
      <c r="L68" s="414">
        <f>SUM(J68:K68)</f>
        <v>1940932.9377143532</v>
      </c>
      <c r="M68" s="432">
        <v>-59262.488000000005</v>
      </c>
      <c r="N68" s="405">
        <f>SUM(L68:M68)</f>
        <v>1881670.4497143533</v>
      </c>
      <c r="O68" s="411">
        <f>L68/C68</f>
        <v>1153.943482588795</v>
      </c>
      <c r="P68" s="399">
        <f>N68/C68</f>
        <v>1118.7101365721483</v>
      </c>
      <c r="Q68" s="412">
        <v>4</v>
      </c>
      <c r="R68" s="412">
        <v>4</v>
      </c>
      <c r="S68" s="471">
        <f>L68-AF68</f>
        <v>131011.45178724965</v>
      </c>
      <c r="T68" s="416">
        <f>S68/AF68</f>
        <v>7.2385157481094337E-2</v>
      </c>
      <c r="U68" s="473">
        <v>72.593449408755077</v>
      </c>
      <c r="V68" s="542"/>
      <c r="W68" s="397">
        <v>181</v>
      </c>
      <c r="X68" s="398" t="s">
        <v>91</v>
      </c>
      <c r="Y68" s="400">
        <v>1683</v>
      </c>
      <c r="Z68" s="400">
        <v>855568.01274797961</v>
      </c>
      <c r="AA68" s="400">
        <v>925287.16759762645</v>
      </c>
      <c r="AB68" s="404">
        <f>SUM(Z68:AA68)</f>
        <v>1780855.1803456061</v>
      </c>
      <c r="AC68" s="400">
        <v>426361.30558149749</v>
      </c>
      <c r="AD68" s="399">
        <f>AB68+AC68</f>
        <v>2207216.4859271036</v>
      </c>
      <c r="AE68" s="401">
        <v>-397295</v>
      </c>
      <c r="AF68" s="411">
        <f>AD68+AE68</f>
        <v>1809921.4859271036</v>
      </c>
      <c r="AG68" s="399">
        <v>69349.72</v>
      </c>
      <c r="AH68" s="399">
        <f>SUM(AF68:AG68)</f>
        <v>1879271.2059271035</v>
      </c>
      <c r="AI68" s="411">
        <f>AF68/Y68</f>
        <v>1075.4138359638168</v>
      </c>
      <c r="AJ68" s="399">
        <f>AH68/Y68</f>
        <v>1116.6198490357121</v>
      </c>
      <c r="AK68" s="412">
        <v>4</v>
      </c>
      <c r="AL68" s="412">
        <v>4</v>
      </c>
    </row>
    <row r="69" spans="1:38">
      <c r="A69" s="397">
        <v>182</v>
      </c>
      <c r="B69" s="398" t="s">
        <v>92</v>
      </c>
      <c r="C69" s="420">
        <v>19182</v>
      </c>
      <c r="D69" s="460">
        <f>F69-E69</f>
        <v>-3180032.1722017182</v>
      </c>
      <c r="E69" s="575">
        <v>3438954.7130495086</v>
      </c>
      <c r="F69" s="400">
        <v>258922.54084779043</v>
      </c>
      <c r="G69" s="400">
        <v>3039612.5042206044</v>
      </c>
      <c r="H69" s="404">
        <f>SUM(F69:G69)</f>
        <v>3298535.0450683949</v>
      </c>
      <c r="I69" s="420">
        <v>1997713.3010734983</v>
      </c>
      <c r="J69" s="405">
        <f>SUM(H69:I69)</f>
        <v>5296248.3461418934</v>
      </c>
      <c r="K69" s="430">
        <v>-1359346</v>
      </c>
      <c r="L69" s="414">
        <f>SUM(J69:K69)</f>
        <v>3936902.3461418934</v>
      </c>
      <c r="M69" s="432">
        <v>-84983.353469999915</v>
      </c>
      <c r="N69" s="405">
        <f>SUM(L69:M69)</f>
        <v>3851918.9926718934</v>
      </c>
      <c r="O69" s="411">
        <f>L69/C69</f>
        <v>205.23940914095994</v>
      </c>
      <c r="P69" s="399">
        <f>N69/C69</f>
        <v>200.80903934271157</v>
      </c>
      <c r="Q69" s="412">
        <v>13</v>
      </c>
      <c r="R69" s="412">
        <v>13</v>
      </c>
      <c r="S69" s="471">
        <f>L69-AF69</f>
        <v>2146380.2013734425</v>
      </c>
      <c r="T69" s="416">
        <f>S69/AF69</f>
        <v>1.1987454093459486</v>
      </c>
      <c r="U69" s="473">
        <v>122.47518181473177</v>
      </c>
      <c r="V69" s="542"/>
      <c r="W69" s="397">
        <v>182</v>
      </c>
      <c r="X69" s="398" t="s">
        <v>92</v>
      </c>
      <c r="Y69" s="400">
        <v>19347</v>
      </c>
      <c r="Z69" s="400">
        <v>-2657738.1477567228</v>
      </c>
      <c r="AA69" s="400">
        <v>2532216.7046914492</v>
      </c>
      <c r="AB69" s="404">
        <f>SUM(Z69:AA69)</f>
        <v>-125521.44306527358</v>
      </c>
      <c r="AC69" s="400">
        <v>3275389.5878337245</v>
      </c>
      <c r="AD69" s="399">
        <f>AB69+AC69</f>
        <v>3149868.1447684509</v>
      </c>
      <c r="AE69" s="401">
        <v>-1359346</v>
      </c>
      <c r="AF69" s="411">
        <f>AD69+AE69</f>
        <v>1790522.1447684509</v>
      </c>
      <c r="AG69" s="399">
        <v>-263970.2524</v>
      </c>
      <c r="AH69" s="399">
        <f>SUM(AF69:AG69)</f>
        <v>1526551.8923684508</v>
      </c>
      <c r="AI69" s="411">
        <f>AF69/Y69</f>
        <v>92.547792669067604</v>
      </c>
      <c r="AJ69" s="399">
        <f>AH69/Y69</f>
        <v>78.903803812914191</v>
      </c>
      <c r="AK69" s="412">
        <v>13</v>
      </c>
      <c r="AL69" s="412">
        <v>13</v>
      </c>
    </row>
    <row r="70" spans="1:38">
      <c r="A70" s="397">
        <v>186</v>
      </c>
      <c r="B70" s="398" t="s">
        <v>93</v>
      </c>
      <c r="C70" s="420">
        <v>46490</v>
      </c>
      <c r="D70" s="460">
        <f>F70-E70</f>
        <v>6607311.5091758715</v>
      </c>
      <c r="E70" s="575">
        <v>5809059.2463856349</v>
      </c>
      <c r="F70" s="400">
        <v>12416370.755561506</v>
      </c>
      <c r="G70" s="400">
        <v>377914.9509465319</v>
      </c>
      <c r="H70" s="404">
        <f>SUM(F70:G70)</f>
        <v>12794285.706508039</v>
      </c>
      <c r="I70" s="420">
        <v>2790868.7919819523</v>
      </c>
      <c r="J70" s="405">
        <f>SUM(H70:I70)</f>
        <v>15585154.498489991</v>
      </c>
      <c r="K70" s="430">
        <v>64182</v>
      </c>
      <c r="L70" s="414">
        <f>SUM(J70:K70)</f>
        <v>15649336.498489991</v>
      </c>
      <c r="M70" s="432">
        <v>-3024062.3141899994</v>
      </c>
      <c r="N70" s="405">
        <f>SUM(L70:M70)</f>
        <v>12625274.184299991</v>
      </c>
      <c r="O70" s="411">
        <f>L70/C70</f>
        <v>336.61726174424587</v>
      </c>
      <c r="P70" s="399">
        <f>N70/C70</f>
        <v>271.5696748612603</v>
      </c>
      <c r="Q70" s="412">
        <v>1</v>
      </c>
      <c r="R70" s="413">
        <v>35</v>
      </c>
      <c r="S70" s="471">
        <f>L70-AF70</f>
        <v>3486431.1285252795</v>
      </c>
      <c r="T70" s="416">
        <f>S70/AF70</f>
        <v>0.28664459867744535</v>
      </c>
      <c r="U70" s="473">
        <v>70.404876560623507</v>
      </c>
      <c r="V70" s="542"/>
      <c r="W70" s="397">
        <v>186</v>
      </c>
      <c r="X70" s="398" t="s">
        <v>93</v>
      </c>
      <c r="Y70" s="400">
        <v>45630</v>
      </c>
      <c r="Z70" s="400">
        <v>5683380.4293725435</v>
      </c>
      <c r="AA70" s="400">
        <v>1016478.1334061795</v>
      </c>
      <c r="AB70" s="404">
        <f>SUM(Z70:AA70)</f>
        <v>6699858.5627787225</v>
      </c>
      <c r="AC70" s="400">
        <v>5398864.8071859898</v>
      </c>
      <c r="AD70" s="399">
        <f>AB70+AC70</f>
        <v>12098723.369964711</v>
      </c>
      <c r="AE70" s="401">
        <v>64182</v>
      </c>
      <c r="AF70" s="411">
        <f>AD70+AE70</f>
        <v>12162905.369964711</v>
      </c>
      <c r="AG70" s="399">
        <v>-2709938.029060001</v>
      </c>
      <c r="AH70" s="399">
        <f>SUM(AF70:AG70)</f>
        <v>9452967.3409047108</v>
      </c>
      <c r="AI70" s="411">
        <f>AF70/Y70</f>
        <v>266.55501577831933</v>
      </c>
      <c r="AJ70" s="399">
        <f>AH70/Y70</f>
        <v>207.16562219821853</v>
      </c>
      <c r="AK70" s="412">
        <v>1</v>
      </c>
      <c r="AL70" s="413">
        <v>35</v>
      </c>
    </row>
    <row r="71" spans="1:38">
      <c r="A71" s="397">
        <v>202</v>
      </c>
      <c r="B71" s="398" t="s">
        <v>94</v>
      </c>
      <c r="C71" s="420">
        <v>36339</v>
      </c>
      <c r="D71" s="460">
        <f>F71-E71</f>
        <v>23931473.440236993</v>
      </c>
      <c r="E71" s="575">
        <v>4155223.7019734913</v>
      </c>
      <c r="F71" s="400">
        <v>28086697.142210484</v>
      </c>
      <c r="G71" s="400">
        <v>117382.73574579714</v>
      </c>
      <c r="H71" s="404">
        <f>SUM(F71:G71)</f>
        <v>28204079.877956282</v>
      </c>
      <c r="I71" s="420">
        <v>1714766.632498268</v>
      </c>
      <c r="J71" s="405">
        <f>SUM(H71:I71)</f>
        <v>29918846.51045455</v>
      </c>
      <c r="K71" s="430">
        <v>-3898785</v>
      </c>
      <c r="L71" s="414">
        <f>SUM(J71:K71)</f>
        <v>26020061.51045455</v>
      </c>
      <c r="M71" s="432">
        <v>-2904457.6891400013</v>
      </c>
      <c r="N71" s="405">
        <f>SUM(L71:M71)</f>
        <v>23115603.821314551</v>
      </c>
      <c r="O71" s="411">
        <f>L71/C71</f>
        <v>716.03680647388614</v>
      </c>
      <c r="P71" s="399">
        <f>N71/C71</f>
        <v>636.11006965834372</v>
      </c>
      <c r="Q71" s="412">
        <v>2</v>
      </c>
      <c r="R71" s="412">
        <v>2</v>
      </c>
      <c r="S71" s="471">
        <f>L71-AF71</f>
        <v>894299.39843355864</v>
      </c>
      <c r="T71" s="416">
        <f>S71/AF71</f>
        <v>3.559292627409285E-2</v>
      </c>
      <c r="U71" s="473">
        <v>17.26405128503302</v>
      </c>
      <c r="V71" s="542"/>
      <c r="W71" s="397">
        <v>202</v>
      </c>
      <c r="X71" s="398" t="s">
        <v>94</v>
      </c>
      <c r="Y71" s="400">
        <v>35848</v>
      </c>
      <c r="Z71" s="400">
        <v>24627292.680890806</v>
      </c>
      <c r="AA71" s="400">
        <v>658340.52202976041</v>
      </c>
      <c r="AB71" s="404">
        <f>SUM(Z71:AA71)</f>
        <v>25285633.202920567</v>
      </c>
      <c r="AC71" s="400">
        <v>3738913.909100424</v>
      </c>
      <c r="AD71" s="399">
        <f>AB71+AC71</f>
        <v>29024547.112020992</v>
      </c>
      <c r="AE71" s="401">
        <v>-3898785</v>
      </c>
      <c r="AF71" s="411">
        <f>AD71+AE71</f>
        <v>25125762.112020992</v>
      </c>
      <c r="AG71" s="399">
        <v>-2528468.7253799997</v>
      </c>
      <c r="AH71" s="399">
        <f>SUM(AF71:AG71)</f>
        <v>22597293.386640992</v>
      </c>
      <c r="AI71" s="411">
        <f>AF71/Y71</f>
        <v>700.89718009431465</v>
      </c>
      <c r="AJ71" s="399">
        <f>AH71/Y71</f>
        <v>630.36413151754607</v>
      </c>
      <c r="AK71" s="412">
        <v>2</v>
      </c>
      <c r="AL71" s="412">
        <v>2</v>
      </c>
    </row>
    <row r="72" spans="1:38">
      <c r="A72" s="397">
        <v>204</v>
      </c>
      <c r="B72" s="398" t="s">
        <v>95</v>
      </c>
      <c r="C72" s="420">
        <v>2628</v>
      </c>
      <c r="D72" s="460">
        <f>F72-E72</f>
        <v>-1734847.9168896279</v>
      </c>
      <c r="E72" s="575">
        <v>306268.40515165409</v>
      </c>
      <c r="F72" s="400">
        <v>-1428579.5117379739</v>
      </c>
      <c r="G72" s="400">
        <v>1164629.2335547213</v>
      </c>
      <c r="H72" s="404">
        <f>SUM(F72:G72)</f>
        <v>-263950.27818325255</v>
      </c>
      <c r="I72" s="420">
        <v>449533.2811149247</v>
      </c>
      <c r="J72" s="405">
        <f>SUM(H72:I72)</f>
        <v>185583.00293167215</v>
      </c>
      <c r="K72" s="430">
        <v>-603733</v>
      </c>
      <c r="L72" s="414">
        <f>SUM(J72:K72)</f>
        <v>-418149.99706832785</v>
      </c>
      <c r="M72" s="432">
        <v>-785302.04411000002</v>
      </c>
      <c r="N72" s="405">
        <f>SUM(L72:M72)</f>
        <v>-1203452.041178328</v>
      </c>
      <c r="O72" s="411">
        <f>L72/C72</f>
        <v>-159.11339310058136</v>
      </c>
      <c r="P72" s="399">
        <f>N72/C72</f>
        <v>-457.93456665842007</v>
      </c>
      <c r="Q72" s="412">
        <v>11</v>
      </c>
      <c r="R72" s="412">
        <v>11</v>
      </c>
      <c r="S72" s="471">
        <f>L72-AF72</f>
        <v>116717.67364444945</v>
      </c>
      <c r="T72" s="416">
        <f>S72/AF72</f>
        <v>-0.21821785094789653</v>
      </c>
      <c r="U72" s="473">
        <v>88.086480543285418</v>
      </c>
      <c r="V72" s="542"/>
      <c r="W72" s="397">
        <v>204</v>
      </c>
      <c r="X72" s="398" t="s">
        <v>95</v>
      </c>
      <c r="Y72" s="400">
        <v>2689</v>
      </c>
      <c r="Z72" s="400">
        <v>-1679424.1142458234</v>
      </c>
      <c r="AA72" s="400">
        <v>1129991.0250743905</v>
      </c>
      <c r="AB72" s="404">
        <f>SUM(Z72:AA72)</f>
        <v>-549433.08917143289</v>
      </c>
      <c r="AC72" s="400">
        <v>618298.41845865559</v>
      </c>
      <c r="AD72" s="399">
        <f>AB72+AC72</f>
        <v>68865.329287222703</v>
      </c>
      <c r="AE72" s="401">
        <v>-603733</v>
      </c>
      <c r="AF72" s="411">
        <f>AD72+AE72</f>
        <v>-534867.6707127773</v>
      </c>
      <c r="AG72" s="399">
        <v>-877836.63641000015</v>
      </c>
      <c r="AH72" s="399">
        <f>SUM(AF72:AG72)</f>
        <v>-1412704.3071227774</v>
      </c>
      <c r="AI72" s="411">
        <f>AF72/Y72</f>
        <v>-198.90950937626528</v>
      </c>
      <c r="AJ72" s="399">
        <f>AH72/Y72</f>
        <v>-525.36419007912889</v>
      </c>
      <c r="AK72" s="412">
        <v>11</v>
      </c>
      <c r="AL72" s="412">
        <v>11</v>
      </c>
    </row>
    <row r="73" spans="1:38">
      <c r="A73" s="397">
        <v>205</v>
      </c>
      <c r="B73" s="398" t="s">
        <v>96</v>
      </c>
      <c r="C73" s="420">
        <v>36513</v>
      </c>
      <c r="D73" s="460">
        <f>F73-E73</f>
        <v>-395857.1397377532</v>
      </c>
      <c r="E73" s="575">
        <v>6536323.0295336973</v>
      </c>
      <c r="F73" s="400">
        <v>6140465.8897959441</v>
      </c>
      <c r="G73" s="400">
        <v>12650258.97627263</v>
      </c>
      <c r="H73" s="404">
        <f>SUM(F73:G73)</f>
        <v>18790724.866068572</v>
      </c>
      <c r="I73" s="420">
        <v>3293957.0640806407</v>
      </c>
      <c r="J73" s="405">
        <f>SUM(H73:I73)</f>
        <v>22084681.930149212</v>
      </c>
      <c r="K73" s="430">
        <v>32652392</v>
      </c>
      <c r="L73" s="414">
        <f>SUM(J73:K73)</f>
        <v>54737073.930149212</v>
      </c>
      <c r="M73" s="432">
        <v>-216234.00309000001</v>
      </c>
      <c r="N73" s="405">
        <f>SUM(L73:M73)</f>
        <v>54520839.927059211</v>
      </c>
      <c r="O73" s="411">
        <f>L73/C73</f>
        <v>1499.1119308232469</v>
      </c>
      <c r="P73" s="399">
        <f>N73/C73</f>
        <v>1493.1898208051712</v>
      </c>
      <c r="Q73" s="412">
        <v>18</v>
      </c>
      <c r="R73" s="412">
        <v>18</v>
      </c>
      <c r="S73" s="471">
        <f>L73-AF73</f>
        <v>4770824.3170723319</v>
      </c>
      <c r="T73" s="416">
        <f>S73/AF73</f>
        <v>9.5480936712603284E-2</v>
      </c>
      <c r="U73" s="473">
        <v>160.04446110526601</v>
      </c>
      <c r="V73" s="542"/>
      <c r="W73" s="397">
        <v>205</v>
      </c>
      <c r="X73" s="398" t="s">
        <v>96</v>
      </c>
      <c r="Y73" s="400">
        <v>36297</v>
      </c>
      <c r="Z73" s="400">
        <v>-1113469.7810062766</v>
      </c>
      <c r="AA73" s="400">
        <v>12709206.49113602</v>
      </c>
      <c r="AB73" s="404">
        <f>SUM(Z73:AA73)</f>
        <v>11595736.710129743</v>
      </c>
      <c r="AC73" s="400">
        <v>5718120.9029471334</v>
      </c>
      <c r="AD73" s="399">
        <f>AB73+AC73</f>
        <v>17313857.613076877</v>
      </c>
      <c r="AE73" s="401">
        <v>32652392</v>
      </c>
      <c r="AF73" s="411">
        <f>AD73+AE73</f>
        <v>49966249.613076881</v>
      </c>
      <c r="AG73" s="399">
        <v>-302285.97269999998</v>
      </c>
      <c r="AH73" s="399">
        <f>SUM(AF73:AG73)</f>
        <v>49663963.640376881</v>
      </c>
      <c r="AI73" s="411">
        <f>AF73/Y73</f>
        <v>1376.5944737327295</v>
      </c>
      <c r="AJ73" s="399">
        <f>AH73/Y73</f>
        <v>1368.2663481934287</v>
      </c>
      <c r="AK73" s="412">
        <v>18</v>
      </c>
      <c r="AL73" s="412">
        <v>18</v>
      </c>
    </row>
    <row r="74" spans="1:38">
      <c r="A74" s="397">
        <v>208</v>
      </c>
      <c r="B74" s="398" t="s">
        <v>97</v>
      </c>
      <c r="C74" s="420">
        <v>12372</v>
      </c>
      <c r="D74" s="460">
        <f>F74-E74</f>
        <v>6274087.6768065635</v>
      </c>
      <c r="E74" s="575">
        <v>1314863.4588783917</v>
      </c>
      <c r="F74" s="400">
        <v>7588951.1356849549</v>
      </c>
      <c r="G74" s="400">
        <v>5163308.8587161554</v>
      </c>
      <c r="H74" s="404">
        <f>SUM(F74:G74)</f>
        <v>12752259.99440111</v>
      </c>
      <c r="I74" s="420">
        <v>1646294.2613879489</v>
      </c>
      <c r="J74" s="405">
        <f>SUM(H74:I74)</f>
        <v>14398554.25578906</v>
      </c>
      <c r="K74" s="430">
        <v>-80061</v>
      </c>
      <c r="L74" s="414">
        <f>SUM(J74:K74)</f>
        <v>14318493.25578906</v>
      </c>
      <c r="M74" s="432">
        <v>36356.590709999989</v>
      </c>
      <c r="N74" s="405">
        <f>SUM(L74:M74)</f>
        <v>14354849.846499059</v>
      </c>
      <c r="O74" s="411">
        <f>L74/C74</f>
        <v>1157.3305250395297</v>
      </c>
      <c r="P74" s="399">
        <f>N74/C74</f>
        <v>1160.2691437519447</v>
      </c>
      <c r="Q74" s="412">
        <v>17</v>
      </c>
      <c r="R74" s="412">
        <v>17</v>
      </c>
      <c r="S74" s="471">
        <f>L74-AF74</f>
        <v>-941628.11177048832</v>
      </c>
      <c r="T74" s="416">
        <f>S74/AF74</f>
        <v>-6.17051522127623E-2</v>
      </c>
      <c r="U74" s="473">
        <v>-77.537954480494818</v>
      </c>
      <c r="V74" s="542"/>
      <c r="W74" s="397">
        <v>208</v>
      </c>
      <c r="X74" s="398" t="s">
        <v>97</v>
      </c>
      <c r="Y74" s="400">
        <v>12335</v>
      </c>
      <c r="Z74" s="400">
        <v>7140235.521314702</v>
      </c>
      <c r="AA74" s="400">
        <v>5776803.9278499866</v>
      </c>
      <c r="AB74" s="404">
        <f>SUM(Z74:AA74)</f>
        <v>12917039.449164689</v>
      </c>
      <c r="AC74" s="400">
        <v>2423142.9183948599</v>
      </c>
      <c r="AD74" s="399">
        <f>AB74+AC74</f>
        <v>15340182.367559548</v>
      </c>
      <c r="AE74" s="401">
        <v>-80061</v>
      </c>
      <c r="AF74" s="411">
        <f>AD74+AE74</f>
        <v>15260121.367559548</v>
      </c>
      <c r="AG74" s="399">
        <v>-21813.639200000005</v>
      </c>
      <c r="AH74" s="399">
        <f>SUM(AF74:AG74)</f>
        <v>15238307.728359548</v>
      </c>
      <c r="AI74" s="411">
        <f>AF74/Y74</f>
        <v>1237.1399568349857</v>
      </c>
      <c r="AJ74" s="399">
        <f>AH74/Y74</f>
        <v>1235.3715223639683</v>
      </c>
      <c r="AK74" s="412">
        <v>17</v>
      </c>
      <c r="AL74" s="412">
        <v>17</v>
      </c>
    </row>
    <row r="75" spans="1:38">
      <c r="A75" s="397">
        <v>211</v>
      </c>
      <c r="B75" s="398" t="s">
        <v>98</v>
      </c>
      <c r="C75" s="420">
        <v>33473</v>
      </c>
      <c r="D75" s="460">
        <f>F75-E75</f>
        <v>12895965.894063529</v>
      </c>
      <c r="E75" s="575">
        <v>3347598.5530402204</v>
      </c>
      <c r="F75" s="400">
        <v>16243564.44710375</v>
      </c>
      <c r="G75" s="400">
        <v>5430195.9786602315</v>
      </c>
      <c r="H75" s="404">
        <f>SUM(F75:G75)</f>
        <v>21673760.42576398</v>
      </c>
      <c r="I75" s="420">
        <v>1815844.283180587</v>
      </c>
      <c r="J75" s="405">
        <f>SUM(H75:I75)</f>
        <v>23489604.708944567</v>
      </c>
      <c r="K75" s="430">
        <v>-4333480</v>
      </c>
      <c r="L75" s="414">
        <f>SUM(J75:K75)</f>
        <v>19156124.708944567</v>
      </c>
      <c r="M75" s="432">
        <v>-1117586.4991000001</v>
      </c>
      <c r="N75" s="405">
        <f>SUM(L75:M75)</f>
        <v>18038538.209844567</v>
      </c>
      <c r="O75" s="411">
        <f>L75/C75</f>
        <v>572.28586350027081</v>
      </c>
      <c r="P75" s="399">
        <f>N75/C75</f>
        <v>538.89816299239885</v>
      </c>
      <c r="Q75" s="412">
        <v>6</v>
      </c>
      <c r="R75" s="412">
        <v>6</v>
      </c>
      <c r="S75" s="471">
        <f>L75-AF75</f>
        <v>-664020.06932766736</v>
      </c>
      <c r="T75" s="416">
        <f>S75/AF75</f>
        <v>-3.3502281479578143E-2</v>
      </c>
      <c r="U75" s="473">
        <v>-59.276448441227899</v>
      </c>
      <c r="V75" s="542"/>
      <c r="W75" s="397">
        <v>211</v>
      </c>
      <c r="X75" s="398" t="s">
        <v>98</v>
      </c>
      <c r="Y75" s="400">
        <v>32959</v>
      </c>
      <c r="Z75" s="400">
        <v>14614378.844013335</v>
      </c>
      <c r="AA75" s="400">
        <v>5317115.4541388405</v>
      </c>
      <c r="AB75" s="404">
        <f>SUM(Z75:AA75)</f>
        <v>19931494.298152175</v>
      </c>
      <c r="AC75" s="400">
        <v>4222130.48012006</v>
      </c>
      <c r="AD75" s="399">
        <f>AB75+AC75</f>
        <v>24153624.778272234</v>
      </c>
      <c r="AE75" s="401">
        <v>-4333480</v>
      </c>
      <c r="AF75" s="411">
        <f>AD75+AE75</f>
        <v>19820144.778272234</v>
      </c>
      <c r="AG75" s="399">
        <v>-1217489.4991500005</v>
      </c>
      <c r="AH75" s="399">
        <f>SUM(AF75:AG75)</f>
        <v>18602655.279122233</v>
      </c>
      <c r="AI75" s="411">
        <f>AF75/Y75</f>
        <v>601.35758907346201</v>
      </c>
      <c r="AJ75" s="399">
        <f>AH75/Y75</f>
        <v>564.41807333724421</v>
      </c>
      <c r="AK75" s="412">
        <v>6</v>
      </c>
      <c r="AL75" s="412">
        <v>6</v>
      </c>
    </row>
    <row r="76" spans="1:38">
      <c r="A76" s="397">
        <v>213</v>
      </c>
      <c r="B76" s="398" t="s">
        <v>99</v>
      </c>
      <c r="C76" s="420">
        <v>5114</v>
      </c>
      <c r="D76" s="460">
        <f>F76-E76</f>
        <v>-565721.5012104651</v>
      </c>
      <c r="E76" s="575">
        <v>843441.73813490733</v>
      </c>
      <c r="F76" s="400">
        <v>277720.23692444223</v>
      </c>
      <c r="G76" s="400">
        <v>1525456.7693117168</v>
      </c>
      <c r="H76" s="404">
        <f>SUM(F76:G76)</f>
        <v>1803177.006236159</v>
      </c>
      <c r="I76" s="420">
        <v>798048.22597768996</v>
      </c>
      <c r="J76" s="405">
        <f>SUM(H76:I76)</f>
        <v>2601225.2322138492</v>
      </c>
      <c r="K76" s="430">
        <v>-222725</v>
      </c>
      <c r="L76" s="414">
        <f>SUM(J76:K76)</f>
        <v>2378500.2322138492</v>
      </c>
      <c r="M76" s="432">
        <v>-80078.436909999989</v>
      </c>
      <c r="N76" s="405">
        <f>SUM(L76:M76)</f>
        <v>2298421.795303849</v>
      </c>
      <c r="O76" s="411">
        <f>L76/C76</f>
        <v>465.09586081616135</v>
      </c>
      <c r="P76" s="399">
        <f>N76/C76</f>
        <v>449.43719110360757</v>
      </c>
      <c r="Q76" s="412">
        <v>10</v>
      </c>
      <c r="R76" s="412">
        <v>10</v>
      </c>
      <c r="S76" s="471">
        <f>L76-AF76</f>
        <v>726844.02486410178</v>
      </c>
      <c r="T76" s="416">
        <f>S76/AF76</f>
        <v>0.44006980485993386</v>
      </c>
      <c r="U76" s="473">
        <v>195.47291258607589</v>
      </c>
      <c r="V76" s="542"/>
      <c r="W76" s="397">
        <v>213</v>
      </c>
      <c r="X76" s="398" t="s">
        <v>99</v>
      </c>
      <c r="Y76" s="400">
        <v>5154</v>
      </c>
      <c r="Z76" s="400">
        <v>-439726.07780890947</v>
      </c>
      <c r="AA76" s="400">
        <v>1203811.5481204316</v>
      </c>
      <c r="AB76" s="404">
        <f>SUM(Z76:AA76)</f>
        <v>764085.47031152213</v>
      </c>
      <c r="AC76" s="400">
        <v>1110295.7370382252</v>
      </c>
      <c r="AD76" s="399">
        <f>AB76+AC76</f>
        <v>1874381.2073497474</v>
      </c>
      <c r="AE76" s="401">
        <v>-222725</v>
      </c>
      <c r="AF76" s="411">
        <f>AD76+AE76</f>
        <v>1651656.2073497474</v>
      </c>
      <c r="AG76" s="399">
        <v>-121393.53260000001</v>
      </c>
      <c r="AH76" s="399">
        <f>SUM(AF76:AG76)</f>
        <v>1530262.6747497474</v>
      </c>
      <c r="AI76" s="411">
        <f>AF76/Y76</f>
        <v>320.46104139498397</v>
      </c>
      <c r="AJ76" s="399">
        <f>AH76/Y76</f>
        <v>296.90777546560872</v>
      </c>
      <c r="AK76" s="412">
        <v>10</v>
      </c>
      <c r="AL76" s="412">
        <v>10</v>
      </c>
    </row>
    <row r="77" spans="1:38">
      <c r="A77" s="397">
        <v>214</v>
      </c>
      <c r="B77" s="398" t="s">
        <v>100</v>
      </c>
      <c r="C77" s="420">
        <v>12394</v>
      </c>
      <c r="D77" s="460">
        <f>F77-E77</f>
        <v>1179572.1276491662</v>
      </c>
      <c r="E77" s="575">
        <v>2234434.7908769222</v>
      </c>
      <c r="F77" s="400">
        <v>3414006.9185260884</v>
      </c>
      <c r="G77" s="400">
        <v>5080038.9806861263</v>
      </c>
      <c r="H77" s="404">
        <f>SUM(F77:G77)</f>
        <v>8494045.8992122151</v>
      </c>
      <c r="I77" s="420">
        <v>1798950.5520576923</v>
      </c>
      <c r="J77" s="405">
        <f>SUM(H77:I77)</f>
        <v>10292996.451269908</v>
      </c>
      <c r="K77" s="430">
        <v>-147161</v>
      </c>
      <c r="L77" s="414">
        <f>SUM(J77:K77)</f>
        <v>10145835.451269908</v>
      </c>
      <c r="M77" s="432">
        <v>305720.35996999993</v>
      </c>
      <c r="N77" s="405">
        <f>SUM(L77:M77)</f>
        <v>10451555.811239908</v>
      </c>
      <c r="O77" s="411">
        <f>L77/C77</f>
        <v>818.60863734628913</v>
      </c>
      <c r="P77" s="399">
        <f>N77/C77</f>
        <v>843.27544063578409</v>
      </c>
      <c r="Q77" s="412">
        <v>4</v>
      </c>
      <c r="R77" s="412">
        <v>4</v>
      </c>
      <c r="S77" s="471">
        <f>L77-AF77</f>
        <v>823033.31529878639</v>
      </c>
      <c r="T77" s="416">
        <f>S77/AF77</f>
        <v>8.8281752985316805E-2</v>
      </c>
      <c r="U77" s="473">
        <v>90.34243136782527</v>
      </c>
      <c r="V77" s="542"/>
      <c r="W77" s="397">
        <v>214</v>
      </c>
      <c r="X77" s="398" t="s">
        <v>100</v>
      </c>
      <c r="Y77" s="400">
        <v>12528</v>
      </c>
      <c r="Z77" s="400">
        <v>1632181.5425171412</v>
      </c>
      <c r="AA77" s="400">
        <v>5190839.3998318166</v>
      </c>
      <c r="AB77" s="404">
        <f>SUM(Z77:AA77)</f>
        <v>6823020.942348958</v>
      </c>
      <c r="AC77" s="400">
        <v>2646942.193622163</v>
      </c>
      <c r="AD77" s="399">
        <f>AB77+AC77</f>
        <v>9469963.1359711215</v>
      </c>
      <c r="AE77" s="401">
        <v>-147161</v>
      </c>
      <c r="AF77" s="411">
        <f>AD77+AE77</f>
        <v>9322802.1359711215</v>
      </c>
      <c r="AG77" s="399">
        <v>206551.83649999992</v>
      </c>
      <c r="AH77" s="399">
        <f>SUM(AF77:AG77)</f>
        <v>9529353.9724711217</v>
      </c>
      <c r="AI77" s="411">
        <f>AF77/Y77</f>
        <v>744.1572586183845</v>
      </c>
      <c r="AJ77" s="399">
        <f>AH77/Y77</f>
        <v>760.64447417553652</v>
      </c>
      <c r="AK77" s="412">
        <v>4</v>
      </c>
      <c r="AL77" s="412">
        <v>4</v>
      </c>
    </row>
    <row r="78" spans="1:38">
      <c r="A78" s="397">
        <v>216</v>
      </c>
      <c r="B78" s="398" t="s">
        <v>101</v>
      </c>
      <c r="C78" s="420">
        <v>1217</v>
      </c>
      <c r="D78" s="460">
        <f>F78-E78</f>
        <v>581455.7662415728</v>
      </c>
      <c r="E78" s="575">
        <v>199927.71236090676</v>
      </c>
      <c r="F78" s="400">
        <v>781383.47860247956</v>
      </c>
      <c r="G78" s="400">
        <v>532673.31780518719</v>
      </c>
      <c r="H78" s="404">
        <f>SUM(F78:G78)</f>
        <v>1314056.7964076668</v>
      </c>
      <c r="I78" s="420">
        <v>229623.37679993192</v>
      </c>
      <c r="J78" s="405">
        <f>SUM(H78:I78)</f>
        <v>1543680.1732075987</v>
      </c>
      <c r="K78" s="430">
        <v>-263525</v>
      </c>
      <c r="L78" s="414">
        <f>SUM(J78:K78)</f>
        <v>1280155.1732075987</v>
      </c>
      <c r="M78" s="432">
        <v>34075.9306</v>
      </c>
      <c r="N78" s="405">
        <f>SUM(L78:M78)</f>
        <v>1314231.1038075988</v>
      </c>
      <c r="O78" s="411">
        <f>L78/C78</f>
        <v>1051.8941439668026</v>
      </c>
      <c r="P78" s="399">
        <f>N78/C78</f>
        <v>1079.8940869413302</v>
      </c>
      <c r="Q78" s="412">
        <v>13</v>
      </c>
      <c r="R78" s="412">
        <v>13</v>
      </c>
      <c r="S78" s="471">
        <f>L78-AF78</f>
        <v>171032.6567080149</v>
      </c>
      <c r="T78" s="416">
        <f>S78/AF78</f>
        <v>0.15420537782227872</v>
      </c>
      <c r="U78" s="473">
        <v>230.58222380045459</v>
      </c>
      <c r="V78" s="542"/>
      <c r="W78" s="397">
        <v>216</v>
      </c>
      <c r="X78" s="398" t="s">
        <v>101</v>
      </c>
      <c r="Y78" s="400">
        <v>1269</v>
      </c>
      <c r="Z78" s="400">
        <v>563697.03865836503</v>
      </c>
      <c r="AA78" s="400">
        <v>508158.78204722999</v>
      </c>
      <c r="AB78" s="404">
        <f>SUM(Z78:AA78)</f>
        <v>1071855.820705595</v>
      </c>
      <c r="AC78" s="400">
        <v>300791.69579398894</v>
      </c>
      <c r="AD78" s="399">
        <f>AB78+AC78</f>
        <v>1372647.5164995838</v>
      </c>
      <c r="AE78" s="401">
        <v>-263525</v>
      </c>
      <c r="AF78" s="411">
        <f>AD78+AE78</f>
        <v>1109122.5164995838</v>
      </c>
      <c r="AG78" s="399">
        <v>69349.72</v>
      </c>
      <c r="AH78" s="399">
        <f>SUM(AF78:AG78)</f>
        <v>1178472.2364995838</v>
      </c>
      <c r="AI78" s="411">
        <f>AF78/Y78</f>
        <v>874.01301536610231</v>
      </c>
      <c r="AJ78" s="399">
        <f>AH78/Y78</f>
        <v>928.66212490116925</v>
      </c>
      <c r="AK78" s="412">
        <v>13</v>
      </c>
      <c r="AL78" s="412">
        <v>13</v>
      </c>
    </row>
    <row r="79" spans="1:38">
      <c r="A79" s="397">
        <v>217</v>
      </c>
      <c r="B79" s="398" t="s">
        <v>102</v>
      </c>
      <c r="C79" s="420">
        <v>5246</v>
      </c>
      <c r="D79" s="460">
        <f>F79-E79</f>
        <v>759998.44452338619</v>
      </c>
      <c r="E79" s="575">
        <v>592962.15061523323</v>
      </c>
      <c r="F79" s="400">
        <v>1352960.5951386194</v>
      </c>
      <c r="G79" s="400">
        <v>2777954.073431252</v>
      </c>
      <c r="H79" s="404">
        <f>SUM(F79:G79)</f>
        <v>4130914.6685698712</v>
      </c>
      <c r="I79" s="420">
        <v>665322.61978268577</v>
      </c>
      <c r="J79" s="405">
        <f>SUM(H79:I79)</f>
        <v>4796237.2883525565</v>
      </c>
      <c r="K79" s="430">
        <v>110344</v>
      </c>
      <c r="L79" s="414">
        <f>SUM(J79:K79)</f>
        <v>4906581.2883525565</v>
      </c>
      <c r="M79" s="432">
        <v>-26594.041490000003</v>
      </c>
      <c r="N79" s="405">
        <f>SUM(L79:M79)</f>
        <v>4879987.2468625568</v>
      </c>
      <c r="O79" s="411">
        <f>L79/C79</f>
        <v>935.29952122618306</v>
      </c>
      <c r="P79" s="399">
        <f>N79/C79</f>
        <v>930.23012711829142</v>
      </c>
      <c r="Q79" s="412">
        <v>16</v>
      </c>
      <c r="R79" s="412">
        <v>16</v>
      </c>
      <c r="S79" s="471">
        <f>L79-AF79</f>
        <v>323334.83960485738</v>
      </c>
      <c r="T79" s="416">
        <f>S79/AF79</f>
        <v>7.0547120522660003E-2</v>
      </c>
      <c r="U79" s="473">
        <v>80.271700485944962</v>
      </c>
      <c r="V79" s="542"/>
      <c r="W79" s="397">
        <v>217</v>
      </c>
      <c r="X79" s="398" t="s">
        <v>102</v>
      </c>
      <c r="Y79" s="400">
        <v>5352</v>
      </c>
      <c r="Z79" s="400">
        <v>698341.38973328052</v>
      </c>
      <c r="AA79" s="400">
        <v>2723056.9866396575</v>
      </c>
      <c r="AB79" s="404">
        <f>SUM(Z79:AA79)</f>
        <v>3421398.376372938</v>
      </c>
      <c r="AC79" s="400">
        <v>1051504.0723747611</v>
      </c>
      <c r="AD79" s="399">
        <f>AB79+AC79</f>
        <v>4472902.4487476991</v>
      </c>
      <c r="AE79" s="401">
        <v>110344</v>
      </c>
      <c r="AF79" s="411">
        <f>AD79+AE79</f>
        <v>4583246.4487476991</v>
      </c>
      <c r="AG79" s="399">
        <v>-22144.626500000006</v>
      </c>
      <c r="AH79" s="399">
        <f>SUM(AF79:AG79)</f>
        <v>4561101.8222476989</v>
      </c>
      <c r="AI79" s="411">
        <f>AF79/Y79</f>
        <v>856.36144408589291</v>
      </c>
      <c r="AJ79" s="399">
        <f>AH79/Y79</f>
        <v>852.22380834224566</v>
      </c>
      <c r="AK79" s="412">
        <v>16</v>
      </c>
      <c r="AL79" s="412">
        <v>16</v>
      </c>
    </row>
    <row r="80" spans="1:38">
      <c r="A80" s="397">
        <v>218</v>
      </c>
      <c r="B80" s="398" t="s">
        <v>103</v>
      </c>
      <c r="C80" s="420">
        <v>1188</v>
      </c>
      <c r="D80" s="460">
        <f>F80-E80</f>
        <v>334372.31481921481</v>
      </c>
      <c r="E80" s="575">
        <v>121337.16160164106</v>
      </c>
      <c r="F80" s="400">
        <v>455709.47642085585</v>
      </c>
      <c r="G80" s="400">
        <v>718730.79100878967</v>
      </c>
      <c r="H80" s="404">
        <f>SUM(F80:G80)</f>
        <v>1174440.2674296456</v>
      </c>
      <c r="I80" s="420">
        <v>250718.55375674641</v>
      </c>
      <c r="J80" s="405">
        <f>SUM(H80:I80)</f>
        <v>1425158.8211863921</v>
      </c>
      <c r="K80" s="430">
        <v>-277532</v>
      </c>
      <c r="L80" s="414">
        <f>SUM(J80:K80)</f>
        <v>1147626.8211863921</v>
      </c>
      <c r="M80" s="432">
        <v>-288830.55088999995</v>
      </c>
      <c r="N80" s="405">
        <f>SUM(L80:M80)</f>
        <v>858796.27029639215</v>
      </c>
      <c r="O80" s="411">
        <f>L80/C80</f>
        <v>966.01584274948834</v>
      </c>
      <c r="P80" s="399">
        <f>N80/C80</f>
        <v>722.89248341447149</v>
      </c>
      <c r="Q80" s="412">
        <v>14</v>
      </c>
      <c r="R80" s="412">
        <v>14</v>
      </c>
      <c r="S80" s="471">
        <f>L80-AF80</f>
        <v>168403.77655961178</v>
      </c>
      <c r="T80" s="416">
        <f>S80/AF80</f>
        <v>0.17197693363496869</v>
      </c>
      <c r="U80" s="473">
        <v>133.68543372476631</v>
      </c>
      <c r="V80" s="542"/>
      <c r="W80" s="397">
        <v>218</v>
      </c>
      <c r="X80" s="398" t="s">
        <v>103</v>
      </c>
      <c r="Y80" s="400">
        <v>1200</v>
      </c>
      <c r="Z80" s="400">
        <v>294177.13488718047</v>
      </c>
      <c r="AA80" s="400">
        <v>625806.49527986499</v>
      </c>
      <c r="AB80" s="404">
        <f>SUM(Z80:AA80)</f>
        <v>919983.6301670454</v>
      </c>
      <c r="AC80" s="400">
        <v>336771.41445973481</v>
      </c>
      <c r="AD80" s="399">
        <f>AB80+AC80</f>
        <v>1256755.0446267803</v>
      </c>
      <c r="AE80" s="401">
        <v>-277532</v>
      </c>
      <c r="AF80" s="411">
        <f>AD80+AE80</f>
        <v>979223.04462678032</v>
      </c>
      <c r="AG80" s="399">
        <v>-343517.53350000008</v>
      </c>
      <c r="AH80" s="399">
        <f>SUM(AF80:AG80)</f>
        <v>635705.51112678018</v>
      </c>
      <c r="AI80" s="411">
        <f>AF80/Y80</f>
        <v>816.01920385565029</v>
      </c>
      <c r="AJ80" s="399">
        <f>AH80/Y80</f>
        <v>529.75459260565015</v>
      </c>
      <c r="AK80" s="412">
        <v>14</v>
      </c>
      <c r="AL80" s="412">
        <v>14</v>
      </c>
    </row>
    <row r="81" spans="1:38">
      <c r="A81" s="397">
        <v>224</v>
      </c>
      <c r="B81" s="398" t="s">
        <v>104</v>
      </c>
      <c r="C81" s="420">
        <v>8581</v>
      </c>
      <c r="D81" s="460">
        <f>F81-E81</f>
        <v>1172067.2798412438</v>
      </c>
      <c r="E81" s="575">
        <v>1560361.0994220828</v>
      </c>
      <c r="F81" s="400">
        <v>2732428.3792633265</v>
      </c>
      <c r="G81" s="400">
        <v>3751145.249187903</v>
      </c>
      <c r="H81" s="404">
        <f>SUM(F81:G81)</f>
        <v>6483573.62845123</v>
      </c>
      <c r="I81" s="420">
        <v>869626.52316402539</v>
      </c>
      <c r="J81" s="405">
        <f>SUM(H81:I81)</f>
        <v>7353200.1516152555</v>
      </c>
      <c r="K81" s="430">
        <v>-294735</v>
      </c>
      <c r="L81" s="414">
        <f>SUM(J81:K81)</f>
        <v>7058465.1516152555</v>
      </c>
      <c r="M81" s="432">
        <v>336357.17490999994</v>
      </c>
      <c r="N81" s="405">
        <f>SUM(L81:M81)</f>
        <v>7394822.3265252551</v>
      </c>
      <c r="O81" s="411">
        <f>L81/C81</f>
        <v>822.56906556523199</v>
      </c>
      <c r="P81" s="399">
        <f>N81/C81</f>
        <v>861.76696498371462</v>
      </c>
      <c r="Q81" s="412">
        <v>1</v>
      </c>
      <c r="R81" s="413">
        <v>33</v>
      </c>
      <c r="S81" s="471">
        <f>L81-AF81</f>
        <v>854519.03553896863</v>
      </c>
      <c r="T81" s="416">
        <f>S81/AF81</f>
        <v>0.13773798475210047</v>
      </c>
      <c r="U81" s="473">
        <v>106.11621734208632</v>
      </c>
      <c r="V81" s="542"/>
      <c r="W81" s="397">
        <v>224</v>
      </c>
      <c r="X81" s="398" t="s">
        <v>104</v>
      </c>
      <c r="Y81" s="400">
        <v>8603</v>
      </c>
      <c r="Z81" s="400">
        <v>1326431.289392737</v>
      </c>
      <c r="AA81" s="400">
        <v>3737573.1131356121</v>
      </c>
      <c r="AB81" s="404">
        <f>SUM(Z81:AA81)</f>
        <v>5064004.4025283493</v>
      </c>
      <c r="AC81" s="400">
        <v>1434676.713547938</v>
      </c>
      <c r="AD81" s="399">
        <f>AB81+AC81</f>
        <v>6498681.1160762869</v>
      </c>
      <c r="AE81" s="401">
        <v>-294735</v>
      </c>
      <c r="AF81" s="411">
        <f>AD81+AE81</f>
        <v>6203946.1160762869</v>
      </c>
      <c r="AG81" s="399">
        <v>339797.86669999996</v>
      </c>
      <c r="AH81" s="399">
        <f>SUM(AF81:AG81)</f>
        <v>6543743.982776287</v>
      </c>
      <c r="AI81" s="411">
        <f>AF81/Y81</f>
        <v>721.13752366340657</v>
      </c>
      <c r="AJ81" s="399">
        <f>AH81/Y81</f>
        <v>760.63512527912201</v>
      </c>
      <c r="AK81" s="412">
        <v>1</v>
      </c>
      <c r="AL81" s="413">
        <v>33</v>
      </c>
    </row>
    <row r="82" spans="1:38">
      <c r="A82" s="397">
        <v>226</v>
      </c>
      <c r="B82" s="398" t="s">
        <v>105</v>
      </c>
      <c r="C82" s="420">
        <v>3625</v>
      </c>
      <c r="D82" s="460">
        <f>F82-E82</f>
        <v>869629.76449349779</v>
      </c>
      <c r="E82" s="575">
        <v>578481.38782011601</v>
      </c>
      <c r="F82" s="400">
        <v>1448111.1523136138</v>
      </c>
      <c r="G82" s="400">
        <v>1704697.1281478482</v>
      </c>
      <c r="H82" s="404">
        <f>SUM(F82:G82)</f>
        <v>3152808.2804614622</v>
      </c>
      <c r="I82" s="420">
        <v>586938.56858092395</v>
      </c>
      <c r="J82" s="405">
        <f>SUM(H82:I82)</f>
        <v>3739746.8490423863</v>
      </c>
      <c r="K82" s="430">
        <v>103588</v>
      </c>
      <c r="L82" s="414">
        <f>SUM(J82:K82)</f>
        <v>3843334.8490423863</v>
      </c>
      <c r="M82" s="432">
        <v>47409.990400000002</v>
      </c>
      <c r="N82" s="405">
        <f>SUM(L82:M82)</f>
        <v>3890744.8394423863</v>
      </c>
      <c r="O82" s="411">
        <f>L82/C82</f>
        <v>1060.2303031841066</v>
      </c>
      <c r="P82" s="399">
        <f>N82/C82</f>
        <v>1073.3089212254858</v>
      </c>
      <c r="Q82" s="412">
        <v>13</v>
      </c>
      <c r="R82" s="412">
        <v>13</v>
      </c>
      <c r="S82" s="471">
        <f>L82-AF82</f>
        <v>73285.779157790821</v>
      </c>
      <c r="T82" s="416">
        <f>S82/AF82</f>
        <v>1.9438945700522185E-2</v>
      </c>
      <c r="U82" s="473">
        <v>112.11898901875986</v>
      </c>
      <c r="V82" s="542"/>
      <c r="W82" s="397">
        <v>226</v>
      </c>
      <c r="X82" s="398" t="s">
        <v>105</v>
      </c>
      <c r="Y82" s="400">
        <v>3665</v>
      </c>
      <c r="Z82" s="400">
        <v>1219282.3202035669</v>
      </c>
      <c r="AA82" s="400">
        <v>1643870.6161931041</v>
      </c>
      <c r="AB82" s="404">
        <f>SUM(Z82:AA82)</f>
        <v>2863152.936396671</v>
      </c>
      <c r="AC82" s="400">
        <v>803308.13348792423</v>
      </c>
      <c r="AD82" s="399">
        <f>AB82+AC82</f>
        <v>3666461.0698845955</v>
      </c>
      <c r="AE82" s="401">
        <v>103588</v>
      </c>
      <c r="AF82" s="411">
        <f>AD82+AE82</f>
        <v>3770049.0698845955</v>
      </c>
      <c r="AG82" s="399">
        <v>33098.729999999996</v>
      </c>
      <c r="AH82" s="399">
        <f>SUM(AF82:AG82)</f>
        <v>3803147.7998845954</v>
      </c>
      <c r="AI82" s="411">
        <f>AF82/Y82</f>
        <v>1028.6627748661924</v>
      </c>
      <c r="AJ82" s="399">
        <f>AH82/Y82</f>
        <v>1037.6938062440915</v>
      </c>
      <c r="AK82" s="412">
        <v>13</v>
      </c>
      <c r="AL82" s="412">
        <v>13</v>
      </c>
    </row>
    <row r="83" spans="1:38">
      <c r="A83" s="397">
        <v>230</v>
      </c>
      <c r="B83" s="398" t="s">
        <v>106</v>
      </c>
      <c r="C83" s="420">
        <v>2216</v>
      </c>
      <c r="D83" s="460">
        <f>F83-E83</f>
        <v>459363.59511776792</v>
      </c>
      <c r="E83" s="575">
        <v>369257.11913471366</v>
      </c>
      <c r="F83" s="400">
        <v>828620.71425248159</v>
      </c>
      <c r="G83" s="400">
        <v>1323419.0175612068</v>
      </c>
      <c r="H83" s="404">
        <f>SUM(F83:G83)</f>
        <v>2152039.7318136883</v>
      </c>
      <c r="I83" s="420">
        <v>458472.2630332401</v>
      </c>
      <c r="J83" s="405">
        <f>SUM(H83:I83)</f>
        <v>2610511.9948469284</v>
      </c>
      <c r="K83" s="430">
        <v>-340449</v>
      </c>
      <c r="L83" s="414">
        <f>SUM(J83:K83)</f>
        <v>2270062.9948469284</v>
      </c>
      <c r="M83" s="432">
        <v>98717.750289999996</v>
      </c>
      <c r="N83" s="405">
        <f>SUM(L83:M83)</f>
        <v>2368780.7451369283</v>
      </c>
      <c r="O83" s="411">
        <f>L83/C83</f>
        <v>1024.3966583244262</v>
      </c>
      <c r="P83" s="399">
        <f>N83/C83</f>
        <v>1068.9443795744262</v>
      </c>
      <c r="Q83" s="412">
        <v>4</v>
      </c>
      <c r="R83" s="412">
        <v>4</v>
      </c>
      <c r="S83" s="471">
        <f>L83-AF83</f>
        <v>200208.77093398431</v>
      </c>
      <c r="T83" s="416">
        <f>S83/AF83</f>
        <v>9.6726024770720703E-2</v>
      </c>
      <c r="U83" s="473">
        <v>150.78425430642915</v>
      </c>
      <c r="V83" s="542"/>
      <c r="W83" s="397">
        <v>230</v>
      </c>
      <c r="X83" s="398" t="s">
        <v>106</v>
      </c>
      <c r="Y83" s="400">
        <v>2240</v>
      </c>
      <c r="Z83" s="400">
        <v>483979.7903298462</v>
      </c>
      <c r="AA83" s="400">
        <v>1331798.1766675536</v>
      </c>
      <c r="AB83" s="404">
        <f>SUM(Z83:AA83)</f>
        <v>1815777.9669973999</v>
      </c>
      <c r="AC83" s="400">
        <v>594525.25691554428</v>
      </c>
      <c r="AD83" s="399">
        <f>AB83+AC83</f>
        <v>2410303.2239129441</v>
      </c>
      <c r="AE83" s="401">
        <v>-340449</v>
      </c>
      <c r="AF83" s="411">
        <f>AD83+AE83</f>
        <v>2069854.2239129441</v>
      </c>
      <c r="AG83" s="399">
        <v>82431.599000000002</v>
      </c>
      <c r="AH83" s="399">
        <f>SUM(AF83:AG83)</f>
        <v>2152285.822912944</v>
      </c>
      <c r="AI83" s="411">
        <f>AF83/Y83</f>
        <v>924.04206424685003</v>
      </c>
      <c r="AJ83" s="399">
        <f>AH83/Y83</f>
        <v>960.84188522899285</v>
      </c>
      <c r="AK83" s="412">
        <v>4</v>
      </c>
      <c r="AL83" s="412">
        <v>4</v>
      </c>
    </row>
    <row r="84" spans="1:38">
      <c r="A84" s="397">
        <v>231</v>
      </c>
      <c r="B84" s="398" t="s">
        <v>107</v>
      </c>
      <c r="C84" s="420">
        <v>1208</v>
      </c>
      <c r="D84" s="460">
        <f>F84-E84</f>
        <v>-1122914.812910656</v>
      </c>
      <c r="E84" s="575">
        <v>158258.49087391596</v>
      </c>
      <c r="F84" s="400">
        <v>-964656.32203674002</v>
      </c>
      <c r="G84" s="400">
        <v>-43815.724043800685</v>
      </c>
      <c r="H84" s="404">
        <f>SUM(F84:G84)</f>
        <v>-1008472.0460805407</v>
      </c>
      <c r="I84" s="420">
        <v>136065.32130331092</v>
      </c>
      <c r="J84" s="405">
        <f>SUM(H84:I84)</f>
        <v>-872406.72477722983</v>
      </c>
      <c r="K84" s="430">
        <v>-9164</v>
      </c>
      <c r="L84" s="414">
        <f>SUM(J84:K84)</f>
        <v>-881570.72477722983</v>
      </c>
      <c r="M84" s="432">
        <v>-153934.31258000003</v>
      </c>
      <c r="N84" s="405">
        <f>SUM(L84:M84)</f>
        <v>-1035505.0373572299</v>
      </c>
      <c r="O84" s="411">
        <f>L84/C84</f>
        <v>-729.77709004737574</v>
      </c>
      <c r="P84" s="399">
        <f>N84/C84</f>
        <v>-857.20615675267368</v>
      </c>
      <c r="Q84" s="412">
        <v>15</v>
      </c>
      <c r="R84" s="412">
        <v>15</v>
      </c>
      <c r="S84" s="471">
        <f>L84-AF84</f>
        <v>40698.680916551501</v>
      </c>
      <c r="T84" s="416">
        <f>S84/AF84</f>
        <v>-4.41288420338911E-2</v>
      </c>
      <c r="U84" s="473">
        <v>-1.3288334923508955</v>
      </c>
      <c r="V84" s="542"/>
      <c r="W84" s="397">
        <v>231</v>
      </c>
      <c r="X84" s="398" t="s">
        <v>107</v>
      </c>
      <c r="Y84" s="400">
        <v>1256</v>
      </c>
      <c r="Z84" s="400">
        <v>-1120784.0033776322</v>
      </c>
      <c r="AA84" s="400">
        <v>-15346.034040523788</v>
      </c>
      <c r="AB84" s="404">
        <f>SUM(Z84:AA84)</f>
        <v>-1136130.0374181559</v>
      </c>
      <c r="AC84" s="400">
        <v>223024.6317243746</v>
      </c>
      <c r="AD84" s="399">
        <f>AB84+AC84</f>
        <v>-913105.40569378133</v>
      </c>
      <c r="AE84" s="401">
        <v>-9164</v>
      </c>
      <c r="AF84" s="411">
        <f>AD84+AE84</f>
        <v>-922269.40569378133</v>
      </c>
      <c r="AG84" s="399">
        <v>-211122.61350000004</v>
      </c>
      <c r="AH84" s="399">
        <f>SUM(AF84:AG84)</f>
        <v>-1133392.0191937813</v>
      </c>
      <c r="AI84" s="411">
        <f>AF84/Y84</f>
        <v>-734.29092810014436</v>
      </c>
      <c r="AJ84" s="399">
        <f>AH84/Y84</f>
        <v>-902.38218088676854</v>
      </c>
      <c r="AK84" s="412">
        <v>15</v>
      </c>
      <c r="AL84" s="412">
        <v>15</v>
      </c>
    </row>
    <row r="85" spans="1:38">
      <c r="A85" s="397">
        <v>232</v>
      </c>
      <c r="B85" s="398" t="s">
        <v>108</v>
      </c>
      <c r="C85" s="420">
        <v>12618</v>
      </c>
      <c r="D85" s="460">
        <f>F85-E85</f>
        <v>2057942.6156408601</v>
      </c>
      <c r="E85" s="575">
        <v>1814425.4695343398</v>
      </c>
      <c r="F85" s="400">
        <v>3872368.0851751999</v>
      </c>
      <c r="G85" s="400">
        <v>5266984.1541345138</v>
      </c>
      <c r="H85" s="404">
        <f>SUM(F85:G85)</f>
        <v>9139352.2393097132</v>
      </c>
      <c r="I85" s="420">
        <v>1900359.0778562401</v>
      </c>
      <c r="J85" s="405">
        <f>SUM(H85:I85)</f>
        <v>11039711.317165954</v>
      </c>
      <c r="K85" s="430">
        <v>-534689</v>
      </c>
      <c r="L85" s="414">
        <f>SUM(J85:K85)</f>
        <v>10505022.317165954</v>
      </c>
      <c r="M85" s="432">
        <v>62077.456180000008</v>
      </c>
      <c r="N85" s="405">
        <f>SUM(L85:M85)</f>
        <v>10567099.773345955</v>
      </c>
      <c r="O85" s="411">
        <f>L85/C85</f>
        <v>832.54258338611146</v>
      </c>
      <c r="P85" s="399">
        <f>N85/C85</f>
        <v>837.46233740259584</v>
      </c>
      <c r="Q85" s="412">
        <v>14</v>
      </c>
      <c r="R85" s="412">
        <v>14</v>
      </c>
      <c r="S85" s="471">
        <f>L85-AF85</f>
        <v>685634.60410542041</v>
      </c>
      <c r="T85" s="416">
        <f>S85/AF85</f>
        <v>6.9824578083771363E-2</v>
      </c>
      <c r="U85" s="473">
        <v>91.844548336525918</v>
      </c>
      <c r="V85" s="542"/>
      <c r="W85" s="397">
        <v>232</v>
      </c>
      <c r="X85" s="398" t="s">
        <v>108</v>
      </c>
      <c r="Y85" s="400">
        <v>12750</v>
      </c>
      <c r="Z85" s="400">
        <v>2189147.5944673889</v>
      </c>
      <c r="AA85" s="400">
        <v>5331084.5739423959</v>
      </c>
      <c r="AB85" s="404">
        <f>SUM(Z85:AA85)</f>
        <v>7520232.1684097853</v>
      </c>
      <c r="AC85" s="400">
        <v>2833844.5446507484</v>
      </c>
      <c r="AD85" s="399">
        <f>AB85+AC85</f>
        <v>10354076.713060534</v>
      </c>
      <c r="AE85" s="401">
        <v>-534689</v>
      </c>
      <c r="AF85" s="411">
        <f>AD85+AE85</f>
        <v>9819387.7130605336</v>
      </c>
      <c r="AG85" s="399">
        <v>-60050.552999999985</v>
      </c>
      <c r="AH85" s="399">
        <f>SUM(AF85:AG85)</f>
        <v>9759337.1600605343</v>
      </c>
      <c r="AI85" s="411">
        <f>AF85/Y85</f>
        <v>770.14805592631637</v>
      </c>
      <c r="AJ85" s="399">
        <f>AH85/Y85</f>
        <v>765.43820863219878</v>
      </c>
      <c r="AK85" s="412">
        <v>14</v>
      </c>
      <c r="AL85" s="412">
        <v>14</v>
      </c>
    </row>
    <row r="86" spans="1:38">
      <c r="A86" s="397">
        <v>233</v>
      </c>
      <c r="B86" s="398" t="s">
        <v>109</v>
      </c>
      <c r="C86" s="420">
        <v>15165</v>
      </c>
      <c r="D86" s="460">
        <f>F86-E86</f>
        <v>4516824.7924207188</v>
      </c>
      <c r="E86" s="575">
        <v>1616480.39837249</v>
      </c>
      <c r="F86" s="400">
        <v>6133305.1907932088</v>
      </c>
      <c r="G86" s="400">
        <v>6934208.0649599098</v>
      </c>
      <c r="H86" s="404">
        <f>SUM(F86:G86)</f>
        <v>13067513.255753119</v>
      </c>
      <c r="I86" s="420">
        <v>2331401.5761136455</v>
      </c>
      <c r="J86" s="405">
        <f>SUM(H86:I86)</f>
        <v>15398914.831866764</v>
      </c>
      <c r="K86" s="430">
        <v>160820</v>
      </c>
      <c r="L86" s="414">
        <f>SUM(J86:K86)</f>
        <v>15559734.831866764</v>
      </c>
      <c r="M86" s="432">
        <v>45455.589200000046</v>
      </c>
      <c r="N86" s="405">
        <f>SUM(L86:M86)</f>
        <v>15605190.421066763</v>
      </c>
      <c r="O86" s="411">
        <f>L86/C86</f>
        <v>1026.0293327970171</v>
      </c>
      <c r="P86" s="399">
        <f>N86/C86</f>
        <v>1029.026733997149</v>
      </c>
      <c r="Q86" s="412">
        <v>14</v>
      </c>
      <c r="R86" s="412">
        <v>14</v>
      </c>
      <c r="S86" s="471">
        <f>L86-AF86</f>
        <v>252421.06379956566</v>
      </c>
      <c r="T86" s="416">
        <f>S86/AF86</f>
        <v>1.6490226020331848E-2</v>
      </c>
      <c r="U86" s="473">
        <v>36.362035096665295</v>
      </c>
      <c r="V86" s="542"/>
      <c r="W86" s="397">
        <v>233</v>
      </c>
      <c r="X86" s="398" t="s">
        <v>109</v>
      </c>
      <c r="Y86" s="400">
        <v>15116</v>
      </c>
      <c r="Z86" s="400">
        <v>4763629.0585269714</v>
      </c>
      <c r="AA86" s="400">
        <v>6990857.8582752366</v>
      </c>
      <c r="AB86" s="404">
        <f>SUM(Z86:AA86)</f>
        <v>11754486.916802209</v>
      </c>
      <c r="AC86" s="400">
        <v>3392006.8512649895</v>
      </c>
      <c r="AD86" s="399">
        <f>AB86+AC86</f>
        <v>15146493.768067198</v>
      </c>
      <c r="AE86" s="401">
        <v>160820</v>
      </c>
      <c r="AF86" s="411">
        <f>AD86+AE86</f>
        <v>15307313.768067198</v>
      </c>
      <c r="AG86" s="399">
        <v>-71477.495499999844</v>
      </c>
      <c r="AH86" s="399">
        <f>SUM(AF86:AG86)</f>
        <v>15235836.272567198</v>
      </c>
      <c r="AI86" s="411">
        <f>AF86/Y86</f>
        <v>1012.6563752359882</v>
      </c>
      <c r="AJ86" s="399">
        <f>AH86/Y86</f>
        <v>1007.9277766980152</v>
      </c>
      <c r="AK86" s="412">
        <v>14</v>
      </c>
      <c r="AL86" s="412">
        <v>14</v>
      </c>
    </row>
    <row r="87" spans="1:38">
      <c r="A87" s="397">
        <v>235</v>
      </c>
      <c r="B87" s="398" t="s">
        <v>110</v>
      </c>
      <c r="C87" s="420">
        <v>10270</v>
      </c>
      <c r="D87" s="460">
        <f>F87-E87</f>
        <v>18715208.608809825</v>
      </c>
      <c r="E87" s="575">
        <v>875673.64154915279</v>
      </c>
      <c r="F87" s="400">
        <v>19590882.250358976</v>
      </c>
      <c r="G87" s="400">
        <v>-1506370.6217859972</v>
      </c>
      <c r="H87" s="404">
        <f>SUM(F87:G87)</f>
        <v>18084511.628572978</v>
      </c>
      <c r="I87" s="420">
        <v>474357.23216801789</v>
      </c>
      <c r="J87" s="405">
        <f>SUM(H87:I87)</f>
        <v>18558868.860740997</v>
      </c>
      <c r="K87" s="430">
        <v>2935609</v>
      </c>
      <c r="L87" s="414">
        <f>SUM(J87:K87)</f>
        <v>21494477.860740997</v>
      </c>
      <c r="M87" s="432">
        <v>2326859.6325599998</v>
      </c>
      <c r="N87" s="405">
        <f>SUM(L87:M87)</f>
        <v>23821337.493300997</v>
      </c>
      <c r="O87" s="411">
        <f>L87/C87</f>
        <v>2092.9384479786754</v>
      </c>
      <c r="P87" s="399">
        <f>N87/C87</f>
        <v>2319.5070587440114</v>
      </c>
      <c r="Q87" s="412">
        <v>1</v>
      </c>
      <c r="R87" s="413">
        <v>33</v>
      </c>
      <c r="S87" s="471">
        <f>L87-AF87</f>
        <v>-37147.843494854867</v>
      </c>
      <c r="T87" s="416">
        <f>S87/AF87</f>
        <v>-1.7252688675313023E-3</v>
      </c>
      <c r="U87" s="473">
        <v>-24.747800731686311</v>
      </c>
      <c r="V87" s="542"/>
      <c r="W87" s="397">
        <v>235</v>
      </c>
      <c r="X87" s="398" t="s">
        <v>110</v>
      </c>
      <c r="Y87" s="400">
        <v>10284</v>
      </c>
      <c r="Z87" s="400">
        <v>19615674.217616141</v>
      </c>
      <c r="AA87" s="400">
        <v>-1675133.5221422266</v>
      </c>
      <c r="AB87" s="404">
        <f>SUM(Z87:AA87)</f>
        <v>17940540.695473913</v>
      </c>
      <c r="AC87" s="400">
        <v>655476.00876194029</v>
      </c>
      <c r="AD87" s="399">
        <f>AB87+AC87</f>
        <v>18596016.704235852</v>
      </c>
      <c r="AE87" s="401">
        <v>2935609</v>
      </c>
      <c r="AF87" s="411">
        <f>AD87+AE87</f>
        <v>21531625.704235852</v>
      </c>
      <c r="AG87" s="399">
        <v>2394875.9465800002</v>
      </c>
      <c r="AH87" s="399">
        <f>SUM(AF87:AG87)</f>
        <v>23926501.650815852</v>
      </c>
      <c r="AI87" s="411">
        <f>AF87/Y87</f>
        <v>2093.7014492644739</v>
      </c>
      <c r="AJ87" s="399">
        <f>AH87/Y87</f>
        <v>2326.5754230664966</v>
      </c>
      <c r="AK87" s="412">
        <v>1</v>
      </c>
      <c r="AL87" s="413">
        <v>33</v>
      </c>
    </row>
    <row r="88" spans="1:38">
      <c r="A88" s="397">
        <v>236</v>
      </c>
      <c r="B88" s="398" t="s">
        <v>111</v>
      </c>
      <c r="C88" s="420">
        <v>4137</v>
      </c>
      <c r="D88" s="460">
        <f>F88-E88</f>
        <v>1473707.9481752773</v>
      </c>
      <c r="E88" s="575">
        <v>468587.65510484116</v>
      </c>
      <c r="F88" s="400">
        <v>1942295.6032801184</v>
      </c>
      <c r="G88" s="400">
        <v>2237160.2339855218</v>
      </c>
      <c r="H88" s="404">
        <f>SUM(F88:G88)</f>
        <v>4179455.8372656405</v>
      </c>
      <c r="I88" s="420">
        <v>551145.92916101415</v>
      </c>
      <c r="J88" s="405">
        <f>SUM(H88:I88)</f>
        <v>4730601.7664266545</v>
      </c>
      <c r="K88" s="430">
        <v>782001</v>
      </c>
      <c r="L88" s="414">
        <f>SUM(J88:K88)</f>
        <v>5512602.7664266545</v>
      </c>
      <c r="M88" s="432">
        <v>350019.06975000002</v>
      </c>
      <c r="N88" s="405">
        <f>SUM(L88:M88)</f>
        <v>5862621.8361766543</v>
      </c>
      <c r="O88" s="411">
        <f>L88/C88</f>
        <v>1332.5121504536269</v>
      </c>
      <c r="P88" s="399">
        <f>N88/C88</f>
        <v>1417.1191288800228</v>
      </c>
      <c r="Q88" s="412">
        <v>16</v>
      </c>
      <c r="R88" s="412">
        <v>16</v>
      </c>
      <c r="S88" s="471">
        <f>L88-AF88</f>
        <v>-35293.541274590418</v>
      </c>
      <c r="T88" s="416">
        <f>S88/AF88</f>
        <v>-6.3616079531980648E-3</v>
      </c>
      <c r="U88" s="473">
        <v>13.72363888670543</v>
      </c>
      <c r="V88" s="542"/>
      <c r="W88" s="397">
        <v>236</v>
      </c>
      <c r="X88" s="398" t="s">
        <v>111</v>
      </c>
      <c r="Y88" s="400">
        <v>4198</v>
      </c>
      <c r="Z88" s="400">
        <v>1621067.9008921362</v>
      </c>
      <c r="AA88" s="400">
        <v>2256974.4482996222</v>
      </c>
      <c r="AB88" s="404">
        <f>SUM(Z88:AA88)</f>
        <v>3878042.3491917583</v>
      </c>
      <c r="AC88" s="400">
        <v>887852.95850948663</v>
      </c>
      <c r="AD88" s="399">
        <f>AB88+AC88</f>
        <v>4765895.307701245</v>
      </c>
      <c r="AE88" s="401">
        <v>782001</v>
      </c>
      <c r="AF88" s="411">
        <f>AD88+AE88</f>
        <v>5547896.307701245</v>
      </c>
      <c r="AG88" s="399">
        <v>317795.0919</v>
      </c>
      <c r="AH88" s="399">
        <f>SUM(AF88:AG88)</f>
        <v>5865691.3996012453</v>
      </c>
      <c r="AI88" s="411">
        <f>AF88/Y88</f>
        <v>1321.5570051694247</v>
      </c>
      <c r="AJ88" s="399">
        <f>AH88/Y88</f>
        <v>1397.2585515962946</v>
      </c>
      <c r="AK88" s="412">
        <v>16</v>
      </c>
      <c r="AL88" s="412">
        <v>16</v>
      </c>
    </row>
    <row r="89" spans="1:38">
      <c r="A89" s="397">
        <v>239</v>
      </c>
      <c r="B89" s="398" t="s">
        <v>112</v>
      </c>
      <c r="C89" s="420">
        <v>2035</v>
      </c>
      <c r="D89" s="460">
        <f>F89-E89</f>
        <v>567414.54572063196</v>
      </c>
      <c r="E89" s="575">
        <v>190714.96437450193</v>
      </c>
      <c r="F89" s="400">
        <v>758129.51009513391</v>
      </c>
      <c r="G89" s="400">
        <v>132996.29144115339</v>
      </c>
      <c r="H89" s="404">
        <f>SUM(F89:G89)</f>
        <v>891125.8015362873</v>
      </c>
      <c r="I89" s="420">
        <v>353097.51365372853</v>
      </c>
      <c r="J89" s="405">
        <f>SUM(H89:I89)</f>
        <v>1244223.3151900158</v>
      </c>
      <c r="K89" s="430">
        <v>-400403</v>
      </c>
      <c r="L89" s="414">
        <f>SUM(J89:K89)</f>
        <v>843820.31519001583</v>
      </c>
      <c r="M89" s="432">
        <v>68151.861200000014</v>
      </c>
      <c r="N89" s="405">
        <f>SUM(L89:M89)</f>
        <v>911972.17639001587</v>
      </c>
      <c r="O89" s="411">
        <f>L89/C89</f>
        <v>414.65371753809131</v>
      </c>
      <c r="P89" s="399">
        <f>N89/C89</f>
        <v>448.1435756216294</v>
      </c>
      <c r="Q89" s="412">
        <v>11</v>
      </c>
      <c r="R89" s="412">
        <v>11</v>
      </c>
      <c r="S89" s="471">
        <f>L89-AF89</f>
        <v>-426743.79600403062</v>
      </c>
      <c r="T89" s="416">
        <f>S89/AF89</f>
        <v>-0.33586954978839029</v>
      </c>
      <c r="U89" s="473">
        <v>-186.33956731879539</v>
      </c>
      <c r="V89" s="542"/>
      <c r="W89" s="397">
        <v>239</v>
      </c>
      <c r="X89" s="398" t="s">
        <v>112</v>
      </c>
      <c r="Y89" s="400">
        <v>2029</v>
      </c>
      <c r="Z89" s="400">
        <v>417823.6887305695</v>
      </c>
      <c r="AA89" s="400">
        <v>790843.28003277641</v>
      </c>
      <c r="AB89" s="404">
        <f>SUM(Z89:AA89)</f>
        <v>1208666.9687633459</v>
      </c>
      <c r="AC89" s="400">
        <v>462300.14243070059</v>
      </c>
      <c r="AD89" s="399">
        <f>AB89+AC89</f>
        <v>1670967.1111940464</v>
      </c>
      <c r="AE89" s="401">
        <v>-400403</v>
      </c>
      <c r="AF89" s="411">
        <f>AD89+AE89</f>
        <v>1270564.1111940464</v>
      </c>
      <c r="AG89" s="399">
        <v>3908.8023999999932</v>
      </c>
      <c r="AH89" s="399">
        <f>SUM(AF89:AG89)</f>
        <v>1274472.9135940464</v>
      </c>
      <c r="AI89" s="411">
        <f>AF89/Y89</f>
        <v>626.202124787603</v>
      </c>
      <c r="AJ89" s="399">
        <f>AH89/Y89</f>
        <v>628.12859220997848</v>
      </c>
      <c r="AK89" s="412">
        <v>11</v>
      </c>
      <c r="AL89" s="412">
        <v>11</v>
      </c>
    </row>
    <row r="90" spans="1:38">
      <c r="A90" s="397">
        <v>240</v>
      </c>
      <c r="B90" s="398" t="s">
        <v>113</v>
      </c>
      <c r="C90" s="420">
        <v>19371</v>
      </c>
      <c r="D90" s="460">
        <f>F90-E90</f>
        <v>-11260919.248718118</v>
      </c>
      <c r="E90" s="575">
        <v>3791149.6054889075</v>
      </c>
      <c r="F90" s="400">
        <v>-7469769.6432292107</v>
      </c>
      <c r="G90" s="400">
        <v>3947911.4910867889</v>
      </c>
      <c r="H90" s="404">
        <f>SUM(F90:G90)</f>
        <v>-3521858.1521424218</v>
      </c>
      <c r="I90" s="420">
        <v>1834099.6022493725</v>
      </c>
      <c r="J90" s="405">
        <f>SUM(H90:I90)</f>
        <v>-1687758.5498930493</v>
      </c>
      <c r="K90" s="430">
        <v>224464</v>
      </c>
      <c r="L90" s="414">
        <f>SUM(J90:K90)</f>
        <v>-1463294.5498930493</v>
      </c>
      <c r="M90" s="432">
        <v>-120971.12975999998</v>
      </c>
      <c r="N90" s="405">
        <f>SUM(L90:M90)</f>
        <v>-1584265.6796530492</v>
      </c>
      <c r="O90" s="411">
        <f>L90/C90</f>
        <v>-75.540475447475572</v>
      </c>
      <c r="P90" s="399">
        <f>N90/C90</f>
        <v>-81.785435943061756</v>
      </c>
      <c r="Q90" s="412">
        <v>19</v>
      </c>
      <c r="R90" s="412">
        <v>19</v>
      </c>
      <c r="S90" s="471">
        <f>L90-AF90</f>
        <v>879171.56561607472</v>
      </c>
      <c r="T90" s="416">
        <f>S90/AF90</f>
        <v>-0.37531879748236652</v>
      </c>
      <c r="U90" s="473">
        <v>118.21488524465038</v>
      </c>
      <c r="V90" s="542"/>
      <c r="W90" s="397">
        <v>240</v>
      </c>
      <c r="X90" s="398" t="s">
        <v>113</v>
      </c>
      <c r="Y90" s="400">
        <v>19499</v>
      </c>
      <c r="Z90" s="400">
        <v>-11295649.631394442</v>
      </c>
      <c r="AA90" s="400">
        <v>5513901.5913543198</v>
      </c>
      <c r="AB90" s="404">
        <f>SUM(Z90:AA90)</f>
        <v>-5781748.0400401223</v>
      </c>
      <c r="AC90" s="400">
        <v>3214817.9245309983</v>
      </c>
      <c r="AD90" s="399">
        <f>AB90+AC90</f>
        <v>-2566930.115509124</v>
      </c>
      <c r="AE90" s="401">
        <v>224464</v>
      </c>
      <c r="AF90" s="411">
        <f>AD90+AE90</f>
        <v>-2342466.115509124</v>
      </c>
      <c r="AG90" s="399">
        <v>-199884.80659999989</v>
      </c>
      <c r="AH90" s="399">
        <f>SUM(AF90:AG90)</f>
        <v>-2542350.9221091238</v>
      </c>
      <c r="AI90" s="411">
        <f>AF90/Y90</f>
        <v>-120.13262810960173</v>
      </c>
      <c r="AJ90" s="399">
        <f>AH90/Y90</f>
        <v>-130.38365670593998</v>
      </c>
      <c r="AK90" s="412">
        <v>19</v>
      </c>
      <c r="AL90" s="412">
        <v>19</v>
      </c>
    </row>
    <row r="91" spans="1:38">
      <c r="A91" s="397">
        <v>241</v>
      </c>
      <c r="B91" s="398" t="s">
        <v>114</v>
      </c>
      <c r="C91" s="420">
        <v>7691</v>
      </c>
      <c r="D91" s="460">
        <f>F91-E91</f>
        <v>-1030837.445149319</v>
      </c>
      <c r="E91" s="575">
        <v>968132.84428386088</v>
      </c>
      <c r="F91" s="400">
        <v>-62704.600865458138</v>
      </c>
      <c r="G91" s="400">
        <v>1607256.3033204607</v>
      </c>
      <c r="H91" s="404">
        <f>SUM(F91:G91)</f>
        <v>1544551.7024550026</v>
      </c>
      <c r="I91" s="420">
        <v>616568.30058993271</v>
      </c>
      <c r="J91" s="405">
        <f>SUM(H91:I91)</f>
        <v>2161120.0030449354</v>
      </c>
      <c r="K91" s="430">
        <v>-519212</v>
      </c>
      <c r="L91" s="414">
        <f>SUM(J91:K91)</f>
        <v>1641908.0030449354</v>
      </c>
      <c r="M91" s="432">
        <v>234086.82760000002</v>
      </c>
      <c r="N91" s="405">
        <f>SUM(L91:M91)</f>
        <v>1875994.8306449354</v>
      </c>
      <c r="O91" s="411">
        <f>L91/C91</f>
        <v>213.4843327324061</v>
      </c>
      <c r="P91" s="399">
        <f>N91/C91</f>
        <v>243.92079451890982</v>
      </c>
      <c r="Q91" s="412">
        <v>19</v>
      </c>
      <c r="R91" s="412">
        <v>19</v>
      </c>
      <c r="S91" s="471">
        <f>L91-AF91</f>
        <v>-83474.810520936269</v>
      </c>
      <c r="T91" s="416">
        <f>S91/AF91</f>
        <v>-4.8380457869762687E-2</v>
      </c>
      <c r="U91" s="473">
        <v>53.189824737790389</v>
      </c>
      <c r="V91" s="542"/>
      <c r="W91" s="397">
        <v>241</v>
      </c>
      <c r="X91" s="398" t="s">
        <v>114</v>
      </c>
      <c r="Y91" s="400">
        <v>7771</v>
      </c>
      <c r="Z91" s="400">
        <v>-537201.69532643957</v>
      </c>
      <c r="AA91" s="400">
        <v>1649253.9476050371</v>
      </c>
      <c r="AB91" s="404">
        <f>SUM(Z91:AA91)</f>
        <v>1112052.2522785976</v>
      </c>
      <c r="AC91" s="400">
        <v>1132542.5612872744</v>
      </c>
      <c r="AD91" s="399">
        <f>AB91+AC91</f>
        <v>2244594.8135658717</v>
      </c>
      <c r="AE91" s="401">
        <v>-519212</v>
      </c>
      <c r="AF91" s="411">
        <f>AD91+AE91</f>
        <v>1725382.8135658717</v>
      </c>
      <c r="AG91" s="399">
        <v>183146.30599999998</v>
      </c>
      <c r="AH91" s="399">
        <f>SUM(AF91:AG91)</f>
        <v>1908529.1195658715</v>
      </c>
      <c r="AI91" s="411">
        <f>AF91/Y91</f>
        <v>222.02841507732231</v>
      </c>
      <c r="AJ91" s="399">
        <f>AH91/Y91</f>
        <v>245.59633503614356</v>
      </c>
      <c r="AK91" s="412">
        <v>19</v>
      </c>
      <c r="AL91" s="412">
        <v>19</v>
      </c>
    </row>
    <row r="92" spans="1:38">
      <c r="A92" s="397">
        <v>244</v>
      </c>
      <c r="B92" s="398" t="s">
        <v>115</v>
      </c>
      <c r="C92" s="420">
        <v>19514</v>
      </c>
      <c r="D92" s="460">
        <f>F92-E92</f>
        <v>16165811.62897801</v>
      </c>
      <c r="E92" s="575">
        <v>2103924.2477194006</v>
      </c>
      <c r="F92" s="400">
        <v>18269735.87669741</v>
      </c>
      <c r="G92" s="400">
        <v>3433814.6657096166</v>
      </c>
      <c r="H92" s="404">
        <f>SUM(F92:G92)</f>
        <v>21703550.542407028</v>
      </c>
      <c r="I92" s="420">
        <v>923682.63573941821</v>
      </c>
      <c r="J92" s="405">
        <f>SUM(H92:I92)</f>
        <v>22627233.178146448</v>
      </c>
      <c r="K92" s="430">
        <v>115901</v>
      </c>
      <c r="L92" s="414">
        <f>SUM(J92:K92)</f>
        <v>22743134.178146448</v>
      </c>
      <c r="M92" s="432">
        <v>207229.57239999989</v>
      </c>
      <c r="N92" s="405">
        <f>SUM(L92:M92)</f>
        <v>22950363.750546448</v>
      </c>
      <c r="O92" s="411">
        <f>L92/C92</f>
        <v>1165.4778199316618</v>
      </c>
      <c r="P92" s="399">
        <f>N92/C92</f>
        <v>1176.0973532103335</v>
      </c>
      <c r="Q92" s="412">
        <v>17</v>
      </c>
      <c r="R92" s="412">
        <v>17</v>
      </c>
      <c r="S92" s="471">
        <f>L92-AF92</f>
        <v>392741.51731196418</v>
      </c>
      <c r="T92" s="416">
        <f>S92/AF92</f>
        <v>1.7572018678677685E-2</v>
      </c>
      <c r="U92" s="473">
        <v>31.969306927485832</v>
      </c>
      <c r="V92" s="542"/>
      <c r="W92" s="397">
        <v>244</v>
      </c>
      <c r="X92" s="398" t="s">
        <v>115</v>
      </c>
      <c r="Y92" s="400">
        <v>19300</v>
      </c>
      <c r="Z92" s="400">
        <v>16498160.658352518</v>
      </c>
      <c r="AA92" s="400">
        <v>3660954.0326702883</v>
      </c>
      <c r="AB92" s="404">
        <f>SUM(Z92:AA92)</f>
        <v>20159114.691022806</v>
      </c>
      <c r="AC92" s="400">
        <v>2075376.9698116761</v>
      </c>
      <c r="AD92" s="399">
        <f>AB92+AC92</f>
        <v>22234491.660834484</v>
      </c>
      <c r="AE92" s="401">
        <v>115901</v>
      </c>
      <c r="AF92" s="411">
        <f>AD92+AE92</f>
        <v>22350392.660834484</v>
      </c>
      <c r="AG92" s="399">
        <v>115408.96699000022</v>
      </c>
      <c r="AH92" s="399">
        <f>SUM(AF92:AG92)</f>
        <v>22465801.627824485</v>
      </c>
      <c r="AI92" s="411">
        <f>AF92/Y92</f>
        <v>1158.0514332038592</v>
      </c>
      <c r="AJ92" s="399">
        <f>AH92/Y92</f>
        <v>1164.0311724261392</v>
      </c>
      <c r="AK92" s="412">
        <v>17</v>
      </c>
      <c r="AL92" s="412">
        <v>17</v>
      </c>
    </row>
    <row r="93" spans="1:38">
      <c r="A93" s="397">
        <v>245</v>
      </c>
      <c r="B93" s="398" t="s">
        <v>116</v>
      </c>
      <c r="C93" s="420">
        <v>38211</v>
      </c>
      <c r="D93" s="460">
        <f>F93-E93</f>
        <v>11132102.508958813</v>
      </c>
      <c r="E93" s="575">
        <v>6270575.8202957213</v>
      </c>
      <c r="F93" s="400">
        <v>17402678.329254534</v>
      </c>
      <c r="G93" s="400">
        <v>1183730.7157774987</v>
      </c>
      <c r="H93" s="404">
        <f>SUM(F93:G93)</f>
        <v>18586409.045032032</v>
      </c>
      <c r="I93" s="420">
        <v>2879881.6675811997</v>
      </c>
      <c r="J93" s="405">
        <f>SUM(H93:I93)</f>
        <v>21466290.712613232</v>
      </c>
      <c r="K93" s="430">
        <v>-3842716</v>
      </c>
      <c r="L93" s="414">
        <f>SUM(J93:K93)</f>
        <v>17623574.712613232</v>
      </c>
      <c r="M93" s="432">
        <v>-1162819.8539700001</v>
      </c>
      <c r="N93" s="405">
        <f>SUM(L93:M93)</f>
        <v>16460754.858643232</v>
      </c>
      <c r="O93" s="411">
        <f>L93/C93</f>
        <v>461.21731209895665</v>
      </c>
      <c r="P93" s="399">
        <f>N93/C93</f>
        <v>430.78576479660916</v>
      </c>
      <c r="Q93" s="412">
        <v>1</v>
      </c>
      <c r="R93" s="413">
        <v>32</v>
      </c>
      <c r="S93" s="471">
        <f>L93-AF93</f>
        <v>4547542.0294590369</v>
      </c>
      <c r="T93" s="416">
        <f>S93/AF93</f>
        <v>0.34777689377586357</v>
      </c>
      <c r="U93" s="473">
        <v>102.84560975504144</v>
      </c>
      <c r="V93" s="542"/>
      <c r="W93" s="397">
        <v>245</v>
      </c>
      <c r="X93" s="398" t="s">
        <v>116</v>
      </c>
      <c r="Y93" s="400">
        <v>37676</v>
      </c>
      <c r="Z93" s="400">
        <v>11663511.931303101</v>
      </c>
      <c r="AA93" s="400">
        <v>430942.73587921291</v>
      </c>
      <c r="AB93" s="404">
        <f>SUM(Z93:AA93)</f>
        <v>12094454.667182313</v>
      </c>
      <c r="AC93" s="400">
        <v>4824294.0159718813</v>
      </c>
      <c r="AD93" s="399">
        <f>AB93+AC93</f>
        <v>16918748.683154196</v>
      </c>
      <c r="AE93" s="401">
        <v>-3842716</v>
      </c>
      <c r="AF93" s="411">
        <f>AD93+AE93</f>
        <v>13076032.683154196</v>
      </c>
      <c r="AG93" s="399">
        <v>-1275284.6101199996</v>
      </c>
      <c r="AH93" s="399">
        <f>SUM(AF93:AG93)</f>
        <v>11800748.073034195</v>
      </c>
      <c r="AI93" s="411">
        <f>AF93/Y93</f>
        <v>347.06531168792321</v>
      </c>
      <c r="AJ93" s="399">
        <f>AH93/Y93</f>
        <v>313.2165854399139</v>
      </c>
      <c r="AK93" s="412">
        <v>1</v>
      </c>
      <c r="AL93" s="413">
        <v>32</v>
      </c>
    </row>
    <row r="94" spans="1:38">
      <c r="A94" s="397">
        <v>249</v>
      </c>
      <c r="B94" s="398" t="s">
        <v>117</v>
      </c>
      <c r="C94" s="420">
        <v>9184</v>
      </c>
      <c r="D94" s="460">
        <f>F94-E94</f>
        <v>1485687.7606663904</v>
      </c>
      <c r="E94" s="575">
        <v>1765355.3545143008</v>
      </c>
      <c r="F94" s="400">
        <v>3251043.1151806912</v>
      </c>
      <c r="G94" s="400">
        <v>3210073.8386369827</v>
      </c>
      <c r="H94" s="404">
        <f>SUM(F94:G94)</f>
        <v>6461116.953817674</v>
      </c>
      <c r="I94" s="420">
        <v>1081588.8480448562</v>
      </c>
      <c r="J94" s="405">
        <f>SUM(H94:I94)</f>
        <v>7542705.8018625304</v>
      </c>
      <c r="K94" s="430">
        <v>327970</v>
      </c>
      <c r="L94" s="414">
        <f>SUM(J94:K94)</f>
        <v>7870675.8018625304</v>
      </c>
      <c r="M94" s="432">
        <v>-28832.146090000024</v>
      </c>
      <c r="N94" s="405">
        <f>SUM(L94:M94)</f>
        <v>7841843.6557725305</v>
      </c>
      <c r="O94" s="411">
        <f>L94/C94</f>
        <v>856.99867180558908</v>
      </c>
      <c r="P94" s="399">
        <f>N94/C94</f>
        <v>853.85928307627728</v>
      </c>
      <c r="Q94" s="412">
        <v>13</v>
      </c>
      <c r="R94" s="412">
        <v>13</v>
      </c>
      <c r="S94" s="471">
        <f>L94-AF94</f>
        <v>941101.11467867438</v>
      </c>
      <c r="T94" s="416">
        <f>S94/AF94</f>
        <v>0.13580936163646909</v>
      </c>
      <c r="U94" s="473">
        <v>100.41759527161537</v>
      </c>
      <c r="V94" s="542"/>
      <c r="W94" s="397">
        <v>249</v>
      </c>
      <c r="X94" s="398" t="s">
        <v>117</v>
      </c>
      <c r="Y94" s="400">
        <v>9250</v>
      </c>
      <c r="Z94" s="400">
        <v>1561041.609077503</v>
      </c>
      <c r="AA94" s="400">
        <v>3375148.8711746689</v>
      </c>
      <c r="AB94" s="404">
        <f>SUM(Z94:AA94)</f>
        <v>4936190.4802521719</v>
      </c>
      <c r="AC94" s="400">
        <v>1665414.2069316842</v>
      </c>
      <c r="AD94" s="399">
        <f>AB94+AC94</f>
        <v>6601604.687183856</v>
      </c>
      <c r="AE94" s="401">
        <v>327970</v>
      </c>
      <c r="AF94" s="411">
        <f>AD94+AE94</f>
        <v>6929574.687183856</v>
      </c>
      <c r="AG94" s="399">
        <v>-39466.295199999993</v>
      </c>
      <c r="AH94" s="399">
        <f>SUM(AF94:AG94)</f>
        <v>6890108.3919838564</v>
      </c>
      <c r="AI94" s="411">
        <f>AF94/Y94</f>
        <v>749.14320942528173</v>
      </c>
      <c r="AJ94" s="399">
        <f>AH94/Y94</f>
        <v>744.87658291717366</v>
      </c>
      <c r="AK94" s="412">
        <v>13</v>
      </c>
      <c r="AL94" s="412">
        <v>13</v>
      </c>
    </row>
    <row r="95" spans="1:38">
      <c r="A95" s="397">
        <v>250</v>
      </c>
      <c r="B95" s="398" t="s">
        <v>118</v>
      </c>
      <c r="C95" s="420">
        <v>1749</v>
      </c>
      <c r="D95" s="460">
        <f>F95-E95</f>
        <v>32849.134312919952</v>
      </c>
      <c r="E95" s="575">
        <v>237561.39347270635</v>
      </c>
      <c r="F95" s="400">
        <v>270410.5277856263</v>
      </c>
      <c r="G95" s="400">
        <v>831014.96036736469</v>
      </c>
      <c r="H95" s="404">
        <f>SUM(F95:G95)</f>
        <v>1101425.488152991</v>
      </c>
      <c r="I95" s="420">
        <v>337660.94407018065</v>
      </c>
      <c r="J95" s="405">
        <f>SUM(H95:I95)</f>
        <v>1439086.4322231717</v>
      </c>
      <c r="K95" s="430">
        <v>-356791</v>
      </c>
      <c r="L95" s="414">
        <f>SUM(J95:K95)</f>
        <v>1082295.4322231717</v>
      </c>
      <c r="M95" s="432">
        <v>19408.464820000001</v>
      </c>
      <c r="N95" s="405">
        <f>SUM(L95:M95)</f>
        <v>1101703.8970431718</v>
      </c>
      <c r="O95" s="411">
        <f>L95/C95</f>
        <v>618.80813734886885</v>
      </c>
      <c r="P95" s="399">
        <f>N95/C95</f>
        <v>629.90502975595871</v>
      </c>
      <c r="Q95" s="412">
        <v>6</v>
      </c>
      <c r="R95" s="412">
        <v>6</v>
      </c>
      <c r="S95" s="471">
        <f>L95-AF95</f>
        <v>148162.11487280065</v>
      </c>
      <c r="T95" s="416">
        <f>S95/AF95</f>
        <v>0.15860917507262895</v>
      </c>
      <c r="U95" s="473">
        <v>31.153233275305979</v>
      </c>
      <c r="V95" s="542"/>
      <c r="W95" s="397">
        <v>250</v>
      </c>
      <c r="X95" s="398" t="s">
        <v>118</v>
      </c>
      <c r="Y95" s="400">
        <v>1771</v>
      </c>
      <c r="Z95" s="400">
        <v>49223.280563718057</v>
      </c>
      <c r="AA95" s="400">
        <v>800408.86810264259</v>
      </c>
      <c r="AB95" s="404">
        <f>SUM(Z95:AA95)</f>
        <v>849632.14866636065</v>
      </c>
      <c r="AC95" s="400">
        <v>441292.16868401034</v>
      </c>
      <c r="AD95" s="399">
        <f>AB95+AC95</f>
        <v>1290924.317350371</v>
      </c>
      <c r="AE95" s="401">
        <v>-356791</v>
      </c>
      <c r="AF95" s="411">
        <f>AD95+AE95</f>
        <v>934133.31735037104</v>
      </c>
      <c r="AG95" s="399">
        <v>45865.382999999994</v>
      </c>
      <c r="AH95" s="399">
        <f>SUM(AF95:AG95)</f>
        <v>979998.70035037107</v>
      </c>
      <c r="AI95" s="411">
        <f>AF95/Y95</f>
        <v>527.46093582742583</v>
      </c>
      <c r="AJ95" s="399">
        <f>AH95/Y95</f>
        <v>553.35894994374428</v>
      </c>
      <c r="AK95" s="412">
        <v>6</v>
      </c>
      <c r="AL95" s="412">
        <v>6</v>
      </c>
    </row>
    <row r="96" spans="1:38">
      <c r="A96" s="397">
        <v>256</v>
      </c>
      <c r="B96" s="398" t="s">
        <v>119</v>
      </c>
      <c r="C96" s="420">
        <v>1523</v>
      </c>
      <c r="D96" s="460">
        <f>F96-E96</f>
        <v>579108.32254912611</v>
      </c>
      <c r="E96" s="575">
        <v>237164.70024516902</v>
      </c>
      <c r="F96" s="400">
        <v>816273.0227942951</v>
      </c>
      <c r="G96" s="400">
        <v>939951.71495146584</v>
      </c>
      <c r="H96" s="404">
        <f>SUM(F96:G96)</f>
        <v>1756224.7377457609</v>
      </c>
      <c r="I96" s="420">
        <v>258047.75556831161</v>
      </c>
      <c r="J96" s="405">
        <f>SUM(H96:I96)</f>
        <v>2014272.4933140725</v>
      </c>
      <c r="K96" s="430">
        <v>373873</v>
      </c>
      <c r="L96" s="414">
        <f>SUM(J96:K96)</f>
        <v>2388145.4933140725</v>
      </c>
      <c r="M96" s="432">
        <v>87412.169800000003</v>
      </c>
      <c r="N96" s="405">
        <f>SUM(L96:M96)</f>
        <v>2475557.6631140723</v>
      </c>
      <c r="O96" s="411">
        <f>L96/C96</f>
        <v>1568.0535084137048</v>
      </c>
      <c r="P96" s="399">
        <f>N96/C96</f>
        <v>1625.4482357938755</v>
      </c>
      <c r="Q96" s="412">
        <v>13</v>
      </c>
      <c r="R96" s="412">
        <v>13</v>
      </c>
      <c r="S96" s="471">
        <f>L96-AF96</f>
        <v>245356.61004423583</v>
      </c>
      <c r="T96" s="416">
        <f>S96/AF96</f>
        <v>0.11450339879952542</v>
      </c>
      <c r="U96" s="473">
        <v>264.39500891375542</v>
      </c>
      <c r="V96" s="542"/>
      <c r="W96" s="397">
        <v>256</v>
      </c>
      <c r="X96" s="398" t="s">
        <v>119</v>
      </c>
      <c r="Y96" s="400">
        <v>1554</v>
      </c>
      <c r="Z96" s="400">
        <v>573696.97308694106</v>
      </c>
      <c r="AA96" s="400">
        <v>851903.69821475446</v>
      </c>
      <c r="AB96" s="404">
        <f>SUM(Z96:AA96)</f>
        <v>1425600.6713016955</v>
      </c>
      <c r="AC96" s="400">
        <v>343315.21196814114</v>
      </c>
      <c r="AD96" s="399">
        <f>AB96+AC96</f>
        <v>1768915.8832698367</v>
      </c>
      <c r="AE96" s="401">
        <v>373873</v>
      </c>
      <c r="AF96" s="411">
        <f>AD96+AE96</f>
        <v>2142788.8832698367</v>
      </c>
      <c r="AG96" s="399">
        <v>124671.883</v>
      </c>
      <c r="AH96" s="399">
        <f>SUM(AF96:AG96)</f>
        <v>2267460.7662698366</v>
      </c>
      <c r="AI96" s="411">
        <f>AF96/Y96</f>
        <v>1378.8860252701652</v>
      </c>
      <c r="AJ96" s="399">
        <f>AH96/Y96</f>
        <v>1459.112462207102</v>
      </c>
      <c r="AK96" s="412">
        <v>13</v>
      </c>
      <c r="AL96" s="412">
        <v>13</v>
      </c>
    </row>
    <row r="97" spans="1:38">
      <c r="A97" s="397">
        <v>257</v>
      </c>
      <c r="B97" s="398" t="s">
        <v>120</v>
      </c>
      <c r="C97" s="420">
        <v>41154</v>
      </c>
      <c r="D97" s="460">
        <f>F97-E97</f>
        <v>33152831.612162676</v>
      </c>
      <c r="E97" s="575">
        <v>5132749.0328100948</v>
      </c>
      <c r="F97" s="400">
        <v>38285580.644972771</v>
      </c>
      <c r="G97" s="400">
        <v>-1039607.9770444335</v>
      </c>
      <c r="H97" s="404">
        <f>SUM(F97:G97)</f>
        <v>37245972.667928338</v>
      </c>
      <c r="I97" s="420">
        <v>2558190.7321164985</v>
      </c>
      <c r="J97" s="405">
        <f>SUM(H97:I97)</f>
        <v>39804163.400044836</v>
      </c>
      <c r="K97" s="430">
        <v>-2487615</v>
      </c>
      <c r="L97" s="414">
        <f>SUM(J97:K97)</f>
        <v>37316548.400044836</v>
      </c>
      <c r="M97" s="432">
        <v>-456723.07074999996</v>
      </c>
      <c r="N97" s="405">
        <f>SUM(L97:M97)</f>
        <v>36859825.329294838</v>
      </c>
      <c r="O97" s="411">
        <f>L97/C97</f>
        <v>906.75386110815077</v>
      </c>
      <c r="P97" s="399">
        <f>N97/C97</f>
        <v>895.65595882040236</v>
      </c>
      <c r="Q97" s="412">
        <v>1</v>
      </c>
      <c r="R97" s="413">
        <v>33</v>
      </c>
      <c r="S97" s="471">
        <f>L97-AF97</f>
        <v>738993.84827601165</v>
      </c>
      <c r="T97" s="416">
        <f>S97/AF97</f>
        <v>2.0203478809117797E-2</v>
      </c>
      <c r="U97" s="473">
        <v>1.962568970492157</v>
      </c>
      <c r="V97" s="542"/>
      <c r="W97" s="397">
        <v>257</v>
      </c>
      <c r="X97" s="398" t="s">
        <v>120</v>
      </c>
      <c r="Y97" s="400">
        <v>40722</v>
      </c>
      <c r="Z97" s="400">
        <v>35522376.099763557</v>
      </c>
      <c r="AA97" s="400">
        <v>-957594.10945789458</v>
      </c>
      <c r="AB97" s="404">
        <f>SUM(Z97:AA97)</f>
        <v>34564781.990305662</v>
      </c>
      <c r="AC97" s="400">
        <v>4500387.5614631632</v>
      </c>
      <c r="AD97" s="399">
        <f>AB97+AC97</f>
        <v>39065169.551768824</v>
      </c>
      <c r="AE97" s="401">
        <v>-2487615</v>
      </c>
      <c r="AF97" s="411">
        <f>AD97+AE97</f>
        <v>36577554.551768824</v>
      </c>
      <c r="AG97" s="399">
        <v>-581566.75192000018</v>
      </c>
      <c r="AH97" s="399">
        <f>SUM(AF97:AG97)</f>
        <v>35995987.799848825</v>
      </c>
      <c r="AI97" s="411">
        <f>AF97/Y97</f>
        <v>898.22588654213507</v>
      </c>
      <c r="AJ97" s="399">
        <f>AH97/Y97</f>
        <v>883.94449682846675</v>
      </c>
      <c r="AK97" s="412">
        <v>1</v>
      </c>
      <c r="AL97" s="413">
        <v>33</v>
      </c>
    </row>
    <row r="98" spans="1:38">
      <c r="A98" s="397">
        <v>260</v>
      </c>
      <c r="B98" s="398" t="s">
        <v>121</v>
      </c>
      <c r="C98" s="420">
        <v>9689</v>
      </c>
      <c r="D98" s="460">
        <f>F98-E98</f>
        <v>5009926.430379197</v>
      </c>
      <c r="E98" s="575">
        <v>1781682.8332809634</v>
      </c>
      <c r="F98" s="400">
        <v>6791609.2636601599</v>
      </c>
      <c r="G98" s="400">
        <v>5472587.8201415716</v>
      </c>
      <c r="H98" s="404">
        <f>SUM(F98:G98)</f>
        <v>12264197.083801731</v>
      </c>
      <c r="I98" s="420">
        <v>1644404.4447822773</v>
      </c>
      <c r="J98" s="405">
        <f>SUM(H98:I98)</f>
        <v>13908601.528584009</v>
      </c>
      <c r="K98" s="430">
        <v>-106484</v>
      </c>
      <c r="L98" s="414">
        <f>SUM(J98:K98)</f>
        <v>13802117.528584009</v>
      </c>
      <c r="M98" s="432">
        <v>26742.197710000008</v>
      </c>
      <c r="N98" s="405">
        <f>SUM(L98:M98)</f>
        <v>13828859.726294009</v>
      </c>
      <c r="O98" s="411">
        <f>L98/C98</f>
        <v>1424.5141426962543</v>
      </c>
      <c r="P98" s="399">
        <f>N98/C98</f>
        <v>1427.2742002574062</v>
      </c>
      <c r="Q98" s="412">
        <v>12</v>
      </c>
      <c r="R98" s="412">
        <v>12</v>
      </c>
      <c r="S98" s="471">
        <f>L98-AF98</f>
        <v>1279392.1599384528</v>
      </c>
      <c r="T98" s="416">
        <f>S98/AF98</f>
        <v>0.10216563266186443</v>
      </c>
      <c r="U98" s="473">
        <v>137.26901198485893</v>
      </c>
      <c r="V98" s="542"/>
      <c r="W98" s="397">
        <v>260</v>
      </c>
      <c r="X98" s="398" t="s">
        <v>121</v>
      </c>
      <c r="Y98" s="400">
        <v>9727</v>
      </c>
      <c r="Z98" s="400">
        <v>5255390.1419114303</v>
      </c>
      <c r="AA98" s="400">
        <v>5269298.3131798524</v>
      </c>
      <c r="AB98" s="404">
        <f>SUM(Z98:AA98)</f>
        <v>10524688.455091283</v>
      </c>
      <c r="AC98" s="400">
        <v>2104520.913554274</v>
      </c>
      <c r="AD98" s="399">
        <f>AB98+AC98</f>
        <v>12629209.368645556</v>
      </c>
      <c r="AE98" s="401">
        <v>-106484</v>
      </c>
      <c r="AF98" s="411">
        <f>AD98+AE98</f>
        <v>12522725.368645556</v>
      </c>
      <c r="AG98" s="399">
        <v>-43895.220500000025</v>
      </c>
      <c r="AH98" s="399">
        <f>SUM(AF98:AG98)</f>
        <v>12478830.148145556</v>
      </c>
      <c r="AI98" s="411">
        <f>AF98/Y98</f>
        <v>1287.4190776853661</v>
      </c>
      <c r="AJ98" s="399">
        <f>AH98/Y98</f>
        <v>1282.9063583988441</v>
      </c>
      <c r="AK98" s="412">
        <v>12</v>
      </c>
      <c r="AL98" s="412">
        <v>12</v>
      </c>
    </row>
    <row r="99" spans="1:38">
      <c r="A99" s="397">
        <v>261</v>
      </c>
      <c r="B99" s="398" t="s">
        <v>122</v>
      </c>
      <c r="C99" s="420">
        <v>6822</v>
      </c>
      <c r="D99" s="460">
        <f>F99-E99</f>
        <v>11111208.982953088</v>
      </c>
      <c r="E99" s="575">
        <v>961253.4791534082</v>
      </c>
      <c r="F99" s="400">
        <v>12072462.462106496</v>
      </c>
      <c r="G99" s="400">
        <v>-529954.85818384239</v>
      </c>
      <c r="H99" s="404">
        <f>SUM(F99:G99)</f>
        <v>11542507.603922654</v>
      </c>
      <c r="I99" s="420">
        <v>767337.66766363767</v>
      </c>
      <c r="J99" s="405">
        <f>SUM(H99:I99)</f>
        <v>12309845.271586291</v>
      </c>
      <c r="K99" s="430">
        <v>76861</v>
      </c>
      <c r="L99" s="414">
        <f>SUM(J99:K99)</f>
        <v>12386706.271586291</v>
      </c>
      <c r="M99" s="432">
        <v>-192436.01621999999</v>
      </c>
      <c r="N99" s="405">
        <f>SUM(L99:M99)</f>
        <v>12194270.255366292</v>
      </c>
      <c r="O99" s="411">
        <f>L99/C99</f>
        <v>1815.7001277611098</v>
      </c>
      <c r="P99" s="399">
        <f>N99/C99</f>
        <v>1787.4919752808989</v>
      </c>
      <c r="Q99" s="412">
        <v>19</v>
      </c>
      <c r="R99" s="412">
        <v>19</v>
      </c>
      <c r="S99" s="471">
        <f>L99-AF99</f>
        <v>585443.20715083554</v>
      </c>
      <c r="T99" s="416">
        <f>S99/AF99</f>
        <v>4.9608521050186566E-2</v>
      </c>
      <c r="U99" s="473">
        <v>63.666533485494028</v>
      </c>
      <c r="V99" s="542"/>
      <c r="W99" s="397">
        <v>261</v>
      </c>
      <c r="X99" s="398" t="s">
        <v>122</v>
      </c>
      <c r="Y99" s="400">
        <v>6637</v>
      </c>
      <c r="Z99" s="400">
        <v>10842454.306949673</v>
      </c>
      <c r="AA99" s="400">
        <v>-325223.46925284469</v>
      </c>
      <c r="AB99" s="404">
        <f>SUM(Z99:AA99)</f>
        <v>10517230.837696828</v>
      </c>
      <c r="AC99" s="400">
        <v>1207171.2267386289</v>
      </c>
      <c r="AD99" s="399">
        <f>AB99+AC99</f>
        <v>11724402.064435456</v>
      </c>
      <c r="AE99" s="401">
        <v>76861</v>
      </c>
      <c r="AF99" s="411">
        <f>AD99+AE99</f>
        <v>11801263.064435456</v>
      </c>
      <c r="AG99" s="399">
        <v>-30970.954500000022</v>
      </c>
      <c r="AH99" s="399">
        <f>SUM(AF99:AG99)</f>
        <v>11770292.109935455</v>
      </c>
      <c r="AI99" s="411">
        <f>AF99/Y99</f>
        <v>1778.102013625954</v>
      </c>
      <c r="AJ99" s="399">
        <f>AH99/Y99</f>
        <v>1773.4356049322669</v>
      </c>
      <c r="AK99" s="412">
        <v>19</v>
      </c>
      <c r="AL99" s="412">
        <v>19</v>
      </c>
    </row>
    <row r="100" spans="1:38">
      <c r="A100" s="397">
        <v>263</v>
      </c>
      <c r="B100" s="398" t="s">
        <v>123</v>
      </c>
      <c r="C100" s="420">
        <v>7475</v>
      </c>
      <c r="D100" s="460">
        <f>F100-E100</f>
        <v>2839931.7828403744</v>
      </c>
      <c r="E100" s="575">
        <v>1008698.5492698249</v>
      </c>
      <c r="F100" s="400">
        <v>3848630.3321101991</v>
      </c>
      <c r="G100" s="400">
        <v>4723251.8272610465</v>
      </c>
      <c r="H100" s="404">
        <f>SUM(F100:G100)</f>
        <v>8571882.1593712457</v>
      </c>
      <c r="I100" s="420">
        <v>1291802.2406470729</v>
      </c>
      <c r="J100" s="405">
        <f>SUM(H100:I100)</f>
        <v>9863684.4000183195</v>
      </c>
      <c r="K100" s="430">
        <v>-383860</v>
      </c>
      <c r="L100" s="414">
        <f>SUM(J100:K100)</f>
        <v>9479824.4000183195</v>
      </c>
      <c r="M100" s="432">
        <v>202899.94328999997</v>
      </c>
      <c r="N100" s="405">
        <f>SUM(L100:M100)</f>
        <v>9682724.3433083203</v>
      </c>
      <c r="O100" s="411">
        <f>L100/C100</f>
        <v>1268.2039331128187</v>
      </c>
      <c r="P100" s="399">
        <f>N100/C100</f>
        <v>1295.3477382352269</v>
      </c>
      <c r="Q100" s="412">
        <v>11</v>
      </c>
      <c r="R100" s="412">
        <v>11</v>
      </c>
      <c r="S100" s="471">
        <f>L100-AF100</f>
        <v>252554.42104705796</v>
      </c>
      <c r="T100" s="416">
        <f>S100/AF100</f>
        <v>2.7370438019330066E-2</v>
      </c>
      <c r="U100" s="473">
        <v>83.218099574658481</v>
      </c>
      <c r="V100" s="542"/>
      <c r="W100" s="397">
        <v>263</v>
      </c>
      <c r="X100" s="398" t="s">
        <v>123</v>
      </c>
      <c r="Y100" s="400">
        <v>7597</v>
      </c>
      <c r="Z100" s="400">
        <v>3303079.1481248057</v>
      </c>
      <c r="AA100" s="400">
        <v>4502123.8269685572</v>
      </c>
      <c r="AB100" s="404">
        <f>SUM(Z100:AA100)</f>
        <v>7805202.9750933629</v>
      </c>
      <c r="AC100" s="400">
        <v>1805927.0038778996</v>
      </c>
      <c r="AD100" s="399">
        <f>AB100+AC100</f>
        <v>9611129.9789712615</v>
      </c>
      <c r="AE100" s="401">
        <v>-383860</v>
      </c>
      <c r="AF100" s="411">
        <f>AD100+AE100</f>
        <v>9227269.9789712615</v>
      </c>
      <c r="AG100" s="399">
        <v>179836.43299999999</v>
      </c>
      <c r="AH100" s="399">
        <f>SUM(AF100:AG100)</f>
        <v>9407106.4119712617</v>
      </c>
      <c r="AI100" s="411">
        <f>AF100/Y100</f>
        <v>1214.5939158840677</v>
      </c>
      <c r="AJ100" s="399">
        <f>AH100/Y100</f>
        <v>1238.2659486601635</v>
      </c>
      <c r="AK100" s="412">
        <v>11</v>
      </c>
      <c r="AL100" s="412">
        <v>11</v>
      </c>
    </row>
    <row r="101" spans="1:38">
      <c r="A101" s="397">
        <v>265</v>
      </c>
      <c r="B101" s="398" t="s">
        <v>124</v>
      </c>
      <c r="C101" s="420">
        <v>1035</v>
      </c>
      <c r="D101" s="460">
        <f>F101-E101</f>
        <v>1238088.5809031737</v>
      </c>
      <c r="E101" s="575">
        <v>134995.62262855112</v>
      </c>
      <c r="F101" s="400">
        <v>1373084.2035317249</v>
      </c>
      <c r="G101" s="400">
        <v>428355.27766009507</v>
      </c>
      <c r="H101" s="404">
        <f>SUM(F101:G101)</f>
        <v>1801439.48119182</v>
      </c>
      <c r="I101" s="420">
        <v>185072.13421763398</v>
      </c>
      <c r="J101" s="405">
        <f>SUM(H101:I101)</f>
        <v>1986511.6154094539</v>
      </c>
      <c r="K101" s="430">
        <v>-283172</v>
      </c>
      <c r="L101" s="414">
        <f>SUM(J101:K101)</f>
        <v>1703339.6154094539</v>
      </c>
      <c r="M101" s="432">
        <v>-53336.239199999996</v>
      </c>
      <c r="N101" s="405">
        <f>SUM(L101:M101)</f>
        <v>1650003.3762094539</v>
      </c>
      <c r="O101" s="411">
        <f>L101/C101</f>
        <v>1645.7387588497138</v>
      </c>
      <c r="P101" s="399">
        <f>N101/C101</f>
        <v>1594.2061605888443</v>
      </c>
      <c r="Q101" s="412">
        <v>13</v>
      </c>
      <c r="R101" s="412">
        <v>13</v>
      </c>
      <c r="S101" s="471">
        <f>L101-AF101</f>
        <v>42990.481062318664</v>
      </c>
      <c r="T101" s="416">
        <f>S101/AF101</f>
        <v>2.5892434412129184E-2</v>
      </c>
      <c r="U101" s="473">
        <v>101.16070399672049</v>
      </c>
      <c r="V101" s="542"/>
      <c r="W101" s="397">
        <v>265</v>
      </c>
      <c r="X101" s="398" t="s">
        <v>124</v>
      </c>
      <c r="Y101" s="400">
        <v>1064</v>
      </c>
      <c r="Z101" s="400">
        <v>1346590.9611308095</v>
      </c>
      <c r="AA101" s="400">
        <v>352735.55910361098</v>
      </c>
      <c r="AB101" s="404">
        <f>SUM(Z101:AA101)</f>
        <v>1699326.5202344204</v>
      </c>
      <c r="AC101" s="400">
        <v>244194.61411271486</v>
      </c>
      <c r="AD101" s="399">
        <f>AB101+AC101</f>
        <v>1943521.1343471352</v>
      </c>
      <c r="AE101" s="401">
        <v>-283172</v>
      </c>
      <c r="AF101" s="411">
        <f>AD101+AE101</f>
        <v>1660349.1343471352</v>
      </c>
      <c r="AG101" s="399">
        <v>-81958.760000000009</v>
      </c>
      <c r="AH101" s="399">
        <f>SUM(AF101:AG101)</f>
        <v>1578390.3743471352</v>
      </c>
      <c r="AI101" s="411">
        <f>AF101/Y101</f>
        <v>1560.4785097247511</v>
      </c>
      <c r="AJ101" s="399">
        <f>AH101/Y101</f>
        <v>1483.4495999503151</v>
      </c>
      <c r="AK101" s="412">
        <v>13</v>
      </c>
      <c r="AL101" s="412">
        <v>13</v>
      </c>
    </row>
    <row r="102" spans="1:38">
      <c r="A102" s="397">
        <v>271</v>
      </c>
      <c r="B102" s="398" t="s">
        <v>125</v>
      </c>
      <c r="C102" s="420">
        <v>6766</v>
      </c>
      <c r="D102" s="460">
        <f>F102-E102</f>
        <v>-1488316.1877605375</v>
      </c>
      <c r="E102" s="575">
        <v>1056699.2484320481</v>
      </c>
      <c r="F102" s="400">
        <v>-431616.93932848936</v>
      </c>
      <c r="G102" s="400">
        <v>3147505.7166326898</v>
      </c>
      <c r="H102" s="404">
        <f>SUM(F102:G102)</f>
        <v>2715888.7773042005</v>
      </c>
      <c r="I102" s="420">
        <v>948110.65714059421</v>
      </c>
      <c r="J102" s="405">
        <f>SUM(H102:I102)</f>
        <v>3663999.4344447944</v>
      </c>
      <c r="K102" s="430">
        <v>-362334</v>
      </c>
      <c r="L102" s="414">
        <f>SUM(J102:K102)</f>
        <v>3301665.4344447944</v>
      </c>
      <c r="M102" s="432">
        <v>101072.48850999997</v>
      </c>
      <c r="N102" s="405">
        <f>SUM(L102:M102)</f>
        <v>3402737.9229547945</v>
      </c>
      <c r="O102" s="411">
        <f>L102/C102</f>
        <v>487.97892912278962</v>
      </c>
      <c r="P102" s="399">
        <f>N102/C102</f>
        <v>502.91722183783543</v>
      </c>
      <c r="Q102" s="412">
        <v>4</v>
      </c>
      <c r="R102" s="412">
        <v>4</v>
      </c>
      <c r="S102" s="471">
        <f>L102-AF102</f>
        <v>456727.07579422882</v>
      </c>
      <c r="T102" s="416">
        <f>S102/AF102</f>
        <v>0.16054023610229198</v>
      </c>
      <c r="U102" s="473">
        <v>87.072475715506357</v>
      </c>
      <c r="V102" s="542"/>
      <c r="W102" s="397">
        <v>271</v>
      </c>
      <c r="X102" s="398" t="s">
        <v>125</v>
      </c>
      <c r="Y102" s="400">
        <v>6903</v>
      </c>
      <c r="Z102" s="400">
        <v>-1182922.3755719364</v>
      </c>
      <c r="AA102" s="400">
        <v>2979268.6270577195</v>
      </c>
      <c r="AB102" s="404">
        <f>SUM(Z102:AA102)</f>
        <v>1796346.2514857831</v>
      </c>
      <c r="AC102" s="400">
        <v>1410926.1071647825</v>
      </c>
      <c r="AD102" s="399">
        <f>AB102+AC102</f>
        <v>3207272.3586505656</v>
      </c>
      <c r="AE102" s="401">
        <v>-362334</v>
      </c>
      <c r="AF102" s="411">
        <f>AD102+AE102</f>
        <v>2844938.3586505656</v>
      </c>
      <c r="AG102" s="399">
        <v>20620.508790000109</v>
      </c>
      <c r="AH102" s="399">
        <f>SUM(AF102:AG102)</f>
        <v>2865558.8674405655</v>
      </c>
      <c r="AI102" s="411">
        <f>AF102/Y102</f>
        <v>412.13071978133644</v>
      </c>
      <c r="AJ102" s="399">
        <f>AH102/Y102</f>
        <v>415.11790054187531</v>
      </c>
      <c r="AK102" s="412">
        <v>4</v>
      </c>
      <c r="AL102" s="412">
        <v>4</v>
      </c>
    </row>
    <row r="103" spans="1:38">
      <c r="A103" s="397">
        <v>272</v>
      </c>
      <c r="B103" s="398" t="s">
        <v>126</v>
      </c>
      <c r="C103" s="420">
        <v>48295</v>
      </c>
      <c r="D103" s="460">
        <f>F103-E103</f>
        <v>9449100.7259213142</v>
      </c>
      <c r="E103" s="575">
        <v>6262984.7034481205</v>
      </c>
      <c r="F103" s="400">
        <v>15712085.429369435</v>
      </c>
      <c r="G103" s="400">
        <v>9791364.3566136938</v>
      </c>
      <c r="H103" s="404">
        <f>SUM(F103:G103)</f>
        <v>25503449.78598313</v>
      </c>
      <c r="I103" s="420">
        <v>4250916.1616255511</v>
      </c>
      <c r="J103" s="405">
        <f>SUM(H103:I103)</f>
        <v>29754365.94760868</v>
      </c>
      <c r="K103" s="430">
        <v>-707283</v>
      </c>
      <c r="L103" s="414">
        <f>SUM(J103:K103)</f>
        <v>29047082.94760868</v>
      </c>
      <c r="M103" s="432">
        <v>353489.70800999994</v>
      </c>
      <c r="N103" s="405">
        <f>SUM(L103:M103)</f>
        <v>29400572.655618679</v>
      </c>
      <c r="O103" s="411">
        <f>L103/C103</f>
        <v>601.45114292594849</v>
      </c>
      <c r="P103" s="399">
        <f>N103/C103</f>
        <v>608.77052812131024</v>
      </c>
      <c r="Q103" s="412">
        <v>16</v>
      </c>
      <c r="R103" s="412">
        <v>16</v>
      </c>
      <c r="S103" s="471">
        <f>L103-AF103</f>
        <v>2996655.2907974236</v>
      </c>
      <c r="T103" s="416">
        <f>S103/AF103</f>
        <v>0.11503286357811117</v>
      </c>
      <c r="U103" s="473">
        <v>76.432347206423287</v>
      </c>
      <c r="V103" s="542"/>
      <c r="W103" s="397">
        <v>272</v>
      </c>
      <c r="X103" s="398" t="s">
        <v>126</v>
      </c>
      <c r="Y103" s="400">
        <v>48006</v>
      </c>
      <c r="Z103" s="400">
        <v>10079897.093389045</v>
      </c>
      <c r="AA103" s="400">
        <v>9098678.0138255227</v>
      </c>
      <c r="AB103" s="404">
        <f>SUM(Z103:AA103)</f>
        <v>19178575.10721457</v>
      </c>
      <c r="AC103" s="400">
        <v>7579135.5495966859</v>
      </c>
      <c r="AD103" s="399">
        <f>AB103+AC103</f>
        <v>26757710.656811256</v>
      </c>
      <c r="AE103" s="401">
        <v>-707283</v>
      </c>
      <c r="AF103" s="411">
        <f>AD103+AE103</f>
        <v>26050427.656811256</v>
      </c>
      <c r="AG103" s="399">
        <v>16785.784500000067</v>
      </c>
      <c r="AH103" s="399">
        <f>SUM(AF103:AG103)</f>
        <v>26067213.441311255</v>
      </c>
      <c r="AI103" s="411">
        <f>AF103/Y103</f>
        <v>542.64941167377526</v>
      </c>
      <c r="AJ103" s="399">
        <f>AH103/Y103</f>
        <v>542.99907181000822</v>
      </c>
      <c r="AK103" s="412">
        <v>16</v>
      </c>
      <c r="AL103" s="412">
        <v>16</v>
      </c>
    </row>
    <row r="104" spans="1:38">
      <c r="A104" s="397">
        <v>273</v>
      </c>
      <c r="B104" s="398" t="s">
        <v>127</v>
      </c>
      <c r="C104" s="420">
        <v>4011</v>
      </c>
      <c r="D104" s="460">
        <f>F104-E104</f>
        <v>4073390.8345220848</v>
      </c>
      <c r="E104" s="575">
        <v>557698.04666731087</v>
      </c>
      <c r="F104" s="400">
        <v>4631088.8811893957</v>
      </c>
      <c r="G104" s="400">
        <v>281659.0017016835</v>
      </c>
      <c r="H104" s="404">
        <f>SUM(F104:G104)</f>
        <v>4912747.8828910794</v>
      </c>
      <c r="I104" s="420">
        <v>480817.20821794815</v>
      </c>
      <c r="J104" s="405">
        <f>SUM(H104:I104)</f>
        <v>5393565.0911090272</v>
      </c>
      <c r="K104" s="430">
        <v>-221124</v>
      </c>
      <c r="L104" s="414">
        <f>SUM(J104:K104)</f>
        <v>5172441.0911090272</v>
      </c>
      <c r="M104" s="432">
        <v>45214.441309999966</v>
      </c>
      <c r="N104" s="405">
        <f>SUM(L104:M104)</f>
        <v>5217655.5324190268</v>
      </c>
      <c r="O104" s="411">
        <f>L104/C104</f>
        <v>1289.5639718546565</v>
      </c>
      <c r="P104" s="399">
        <f>N104/C104</f>
        <v>1300.8365825028739</v>
      </c>
      <c r="Q104" s="412">
        <v>19</v>
      </c>
      <c r="R104" s="412">
        <v>19</v>
      </c>
      <c r="S104" s="471">
        <f>L104-AF104</f>
        <v>-12215.075077958405</v>
      </c>
      <c r="T104" s="416">
        <f>S104/AF104</f>
        <v>-2.3560048509334197E-3</v>
      </c>
      <c r="U104" s="473">
        <v>-63.210694834782544</v>
      </c>
      <c r="V104" s="542"/>
      <c r="W104" s="397">
        <v>273</v>
      </c>
      <c r="X104" s="398" t="s">
        <v>127</v>
      </c>
      <c r="Y104" s="400">
        <v>3999</v>
      </c>
      <c r="Z104" s="400">
        <v>4399640.3525457075</v>
      </c>
      <c r="AA104" s="400">
        <v>260824.51932381504</v>
      </c>
      <c r="AB104" s="404">
        <f>SUM(Z104:AA104)</f>
        <v>4660464.8718695221</v>
      </c>
      <c r="AC104" s="400">
        <v>745315.2943174633</v>
      </c>
      <c r="AD104" s="399">
        <f>AB104+AC104</f>
        <v>5405780.1661869856</v>
      </c>
      <c r="AE104" s="401">
        <v>-221124</v>
      </c>
      <c r="AF104" s="411">
        <f>AD104+AE104</f>
        <v>5184656.1661869856</v>
      </c>
      <c r="AG104" s="399">
        <v>180829.39490000001</v>
      </c>
      <c r="AH104" s="399">
        <f>SUM(AF104:AG104)</f>
        <v>5365485.5610869853</v>
      </c>
      <c r="AI104" s="411">
        <f>AF104/Y104</f>
        <v>1296.4881635876434</v>
      </c>
      <c r="AJ104" s="399">
        <f>AH104/Y104</f>
        <v>1341.7068169759903</v>
      </c>
      <c r="AK104" s="412">
        <v>19</v>
      </c>
      <c r="AL104" s="412">
        <v>19</v>
      </c>
    </row>
    <row r="105" spans="1:38">
      <c r="A105" s="397">
        <v>275</v>
      </c>
      <c r="B105" s="398" t="s">
        <v>128</v>
      </c>
      <c r="C105" s="420">
        <v>2499</v>
      </c>
      <c r="D105" s="460">
        <f>F105-E105</f>
        <v>737829.26206636953</v>
      </c>
      <c r="E105" s="575">
        <v>380443.85289765371</v>
      </c>
      <c r="F105" s="400">
        <v>1118273.1149640232</v>
      </c>
      <c r="G105" s="400">
        <v>1264202.5706336354</v>
      </c>
      <c r="H105" s="404">
        <f>SUM(F105:G105)</f>
        <v>2382475.6855976586</v>
      </c>
      <c r="I105" s="420">
        <v>360133.68655415392</v>
      </c>
      <c r="J105" s="405">
        <f>SUM(H105:I105)</f>
        <v>2742609.3721518125</v>
      </c>
      <c r="K105" s="430">
        <v>-55135</v>
      </c>
      <c r="L105" s="414">
        <f>SUM(J105:K105)</f>
        <v>2687474.3721518125</v>
      </c>
      <c r="M105" s="432">
        <v>37039.054999999993</v>
      </c>
      <c r="N105" s="405">
        <f>SUM(L105:M105)</f>
        <v>2724513.4271518127</v>
      </c>
      <c r="O105" s="411">
        <f>L105/C105</f>
        <v>1075.4199168274561</v>
      </c>
      <c r="P105" s="399">
        <f>N105/C105</f>
        <v>1090.2414674477041</v>
      </c>
      <c r="Q105" s="412">
        <v>13</v>
      </c>
      <c r="R105" s="412">
        <v>13</v>
      </c>
      <c r="S105" s="471">
        <f>L105-AF105</f>
        <v>193855.00646699313</v>
      </c>
      <c r="T105" s="416">
        <f>S105/AF105</f>
        <v>7.7740415852824027E-2</v>
      </c>
      <c r="U105" s="473">
        <v>115.0310519156842</v>
      </c>
      <c r="V105" s="542"/>
      <c r="W105" s="397">
        <v>275</v>
      </c>
      <c r="X105" s="398" t="s">
        <v>128</v>
      </c>
      <c r="Y105" s="400">
        <v>2521</v>
      </c>
      <c r="Z105" s="400">
        <v>782780.91784633533</v>
      </c>
      <c r="AA105" s="400">
        <v>1243660.6649856942</v>
      </c>
      <c r="AB105" s="404">
        <f>SUM(Z105:AA105)</f>
        <v>2026441.5828320296</v>
      </c>
      <c r="AC105" s="400">
        <v>522312.78285279009</v>
      </c>
      <c r="AD105" s="399">
        <f>AB105+AC105</f>
        <v>2548754.3656848194</v>
      </c>
      <c r="AE105" s="401">
        <v>-55135</v>
      </c>
      <c r="AF105" s="411">
        <f>AD105+AE105</f>
        <v>2493619.3656848194</v>
      </c>
      <c r="AG105" s="399">
        <v>-740.78110000000743</v>
      </c>
      <c r="AH105" s="399">
        <f>SUM(AF105:AG105)</f>
        <v>2492878.5845848196</v>
      </c>
      <c r="AI105" s="411">
        <f>AF105/Y105</f>
        <v>989.13897885157451</v>
      </c>
      <c r="AJ105" s="399">
        <f>AH105/Y105</f>
        <v>988.84513470242746</v>
      </c>
      <c r="AK105" s="412">
        <v>13</v>
      </c>
      <c r="AL105" s="412">
        <v>13</v>
      </c>
    </row>
    <row r="106" spans="1:38">
      <c r="A106" s="397">
        <v>276</v>
      </c>
      <c r="B106" s="398" t="s">
        <v>129</v>
      </c>
      <c r="C106" s="420">
        <v>15136</v>
      </c>
      <c r="D106" s="460">
        <f>F106-E106</f>
        <v>10398573.035102129</v>
      </c>
      <c r="E106" s="575">
        <v>2060056.9908631041</v>
      </c>
      <c r="F106" s="400">
        <v>12458630.025965232</v>
      </c>
      <c r="G106" s="400">
        <v>5367243.3464879487</v>
      </c>
      <c r="H106" s="404">
        <f>SUM(F106:G106)</f>
        <v>17825873.372453183</v>
      </c>
      <c r="I106" s="420">
        <v>923357.20168559765</v>
      </c>
      <c r="J106" s="405">
        <f>SUM(H106:I106)</f>
        <v>18749230.574138779</v>
      </c>
      <c r="K106" s="430">
        <v>-1818661</v>
      </c>
      <c r="L106" s="414">
        <f>SUM(J106:K106)</f>
        <v>16930569.574138779</v>
      </c>
      <c r="M106" s="432">
        <v>-312305.43111000006</v>
      </c>
      <c r="N106" s="405">
        <f>SUM(L106:M106)</f>
        <v>16618264.143028779</v>
      </c>
      <c r="O106" s="411">
        <f>L106/C106</f>
        <v>1118.5630004055747</v>
      </c>
      <c r="P106" s="399">
        <f>N106/C106</f>
        <v>1097.9297134664891</v>
      </c>
      <c r="Q106" s="412">
        <v>12</v>
      </c>
      <c r="R106" s="412">
        <v>12</v>
      </c>
      <c r="S106" s="471">
        <f>L106-AF106</f>
        <v>180513.97609070316</v>
      </c>
      <c r="T106" s="416">
        <f>S106/AF106</f>
        <v>1.0776918024781893E-2</v>
      </c>
      <c r="U106" s="473">
        <v>-5.5736273716613596</v>
      </c>
      <c r="V106" s="542"/>
      <c r="W106" s="397">
        <v>276</v>
      </c>
      <c r="X106" s="398" t="s">
        <v>129</v>
      </c>
      <c r="Y106" s="400">
        <v>15157</v>
      </c>
      <c r="Z106" s="400">
        <v>11193309.60034737</v>
      </c>
      <c r="AA106" s="400">
        <v>5382986.7960403142</v>
      </c>
      <c r="AB106" s="404">
        <f>SUM(Z106:AA106)</f>
        <v>16576296.396387685</v>
      </c>
      <c r="AC106" s="400">
        <v>1992420.2016603905</v>
      </c>
      <c r="AD106" s="399">
        <f>AB106+AC106</f>
        <v>18568716.598048076</v>
      </c>
      <c r="AE106" s="401">
        <v>-1818661</v>
      </c>
      <c r="AF106" s="411">
        <f>AD106+AE106</f>
        <v>16750055.598048076</v>
      </c>
      <c r="AG106" s="399">
        <v>-251324.96141000016</v>
      </c>
      <c r="AH106" s="399">
        <f>SUM(AF106:AG106)</f>
        <v>16498730.636638075</v>
      </c>
      <c r="AI106" s="411">
        <f>AF106/Y106</f>
        <v>1105.1036219600235</v>
      </c>
      <c r="AJ106" s="399">
        <f>AH106/Y106</f>
        <v>1088.5221769900425</v>
      </c>
      <c r="AK106" s="412">
        <v>12</v>
      </c>
      <c r="AL106" s="412">
        <v>12</v>
      </c>
    </row>
    <row r="107" spans="1:38">
      <c r="A107" s="397">
        <v>280</v>
      </c>
      <c r="B107" s="398" t="s">
        <v>130</v>
      </c>
      <c r="C107" s="420">
        <v>2015</v>
      </c>
      <c r="D107" s="460">
        <f>F107-E107</f>
        <v>1737249.294103977</v>
      </c>
      <c r="E107" s="575">
        <v>242843.19109487935</v>
      </c>
      <c r="F107" s="400">
        <v>1980092.4851988563</v>
      </c>
      <c r="G107" s="400">
        <v>911453.19385094242</v>
      </c>
      <c r="H107" s="404">
        <f>SUM(F107:G107)</f>
        <v>2891545.6790497988</v>
      </c>
      <c r="I107" s="420">
        <v>344645.96727414476</v>
      </c>
      <c r="J107" s="405">
        <f>SUM(H107:I107)</f>
        <v>3236191.6463239435</v>
      </c>
      <c r="K107" s="430">
        <v>-276665</v>
      </c>
      <c r="L107" s="414">
        <f>SUM(J107:K107)</f>
        <v>2959526.6463239435</v>
      </c>
      <c r="M107" s="432">
        <v>-883011.07120000001</v>
      </c>
      <c r="N107" s="405">
        <f>SUM(L107:M107)</f>
        <v>2076515.5751239434</v>
      </c>
      <c r="O107" s="411">
        <f>L107/C107</f>
        <v>1468.7477152972424</v>
      </c>
      <c r="P107" s="399">
        <f>N107/C107</f>
        <v>1030.5288214014608</v>
      </c>
      <c r="Q107" s="412">
        <v>15</v>
      </c>
      <c r="R107" s="412">
        <v>15</v>
      </c>
      <c r="S107" s="471">
        <f>L107-AF107</f>
        <v>102080.32796992548</v>
      </c>
      <c r="T107" s="416">
        <f>S107/AF107</f>
        <v>3.5724320458529933E-2</v>
      </c>
      <c r="U107" s="473">
        <v>16.510277861119903</v>
      </c>
      <c r="V107" s="542"/>
      <c r="W107" s="397">
        <v>280</v>
      </c>
      <c r="X107" s="398" t="s">
        <v>130</v>
      </c>
      <c r="Y107" s="400">
        <v>2024</v>
      </c>
      <c r="Z107" s="400">
        <v>1713300.7997192342</v>
      </c>
      <c r="AA107" s="400">
        <v>923603.7752084129</v>
      </c>
      <c r="AB107" s="404">
        <f>SUM(Z107:AA107)</f>
        <v>2636904.5749276471</v>
      </c>
      <c r="AC107" s="400">
        <v>497206.74342637084</v>
      </c>
      <c r="AD107" s="399">
        <f>AB107+AC107</f>
        <v>3134111.318354018</v>
      </c>
      <c r="AE107" s="401">
        <v>-276665</v>
      </c>
      <c r="AF107" s="411">
        <f>AD107+AE107</f>
        <v>2857446.318354018</v>
      </c>
      <c r="AG107" s="399">
        <v>-865295.37000000011</v>
      </c>
      <c r="AH107" s="399">
        <f>SUM(AF107:AG107)</f>
        <v>1992150.9483540179</v>
      </c>
      <c r="AI107" s="411">
        <f>AF107/Y107</f>
        <v>1411.7817778428944</v>
      </c>
      <c r="AJ107" s="399">
        <f>AH107/Y107</f>
        <v>984.26430254645152</v>
      </c>
      <c r="AK107" s="412">
        <v>15</v>
      </c>
      <c r="AL107" s="412">
        <v>15</v>
      </c>
    </row>
    <row r="108" spans="1:38">
      <c r="A108" s="397">
        <v>284</v>
      </c>
      <c r="B108" s="398" t="s">
        <v>131</v>
      </c>
      <c r="C108" s="420">
        <v>2207</v>
      </c>
      <c r="D108" s="460">
        <f>F108-E108</f>
        <v>925125.96115261456</v>
      </c>
      <c r="E108" s="575">
        <v>253985.93647610306</v>
      </c>
      <c r="F108" s="400">
        <v>1179111.8976287176</v>
      </c>
      <c r="G108" s="400">
        <v>539735.13629440602</v>
      </c>
      <c r="H108" s="404">
        <f>SUM(F108:G108)</f>
        <v>1718847.0339231235</v>
      </c>
      <c r="I108" s="420">
        <v>395490.08672781003</v>
      </c>
      <c r="J108" s="405">
        <f>SUM(H108:I108)</f>
        <v>2114337.1206509336</v>
      </c>
      <c r="K108" s="633">
        <v>856520</v>
      </c>
      <c r="L108" s="414">
        <f>SUM(J108:K108)</f>
        <v>2970857.1206509336</v>
      </c>
      <c r="M108" s="432">
        <v>1121542.5854</v>
      </c>
      <c r="N108" s="405">
        <f>SUM(L108:M108)</f>
        <v>4092399.7060509333</v>
      </c>
      <c r="O108" s="411">
        <f>L108/C108</f>
        <v>1346.1065340511707</v>
      </c>
      <c r="P108" s="399">
        <f>N108/C108</f>
        <v>1854.2816973497659</v>
      </c>
      <c r="Q108" s="412">
        <v>2</v>
      </c>
      <c r="R108" s="412">
        <v>2</v>
      </c>
      <c r="S108" s="471">
        <f>L108-AF108</f>
        <v>-619733.17417505011</v>
      </c>
      <c r="T108" s="416">
        <f>S108/AF108</f>
        <v>-0.17259924505117763</v>
      </c>
      <c r="U108" s="473">
        <v>-262.12943942475613</v>
      </c>
      <c r="V108" s="542"/>
      <c r="W108" s="397">
        <v>284</v>
      </c>
      <c r="X108" s="398" t="s">
        <v>131</v>
      </c>
      <c r="Y108" s="400">
        <v>2227</v>
      </c>
      <c r="Z108" s="400">
        <v>1111531.8408636157</v>
      </c>
      <c r="AA108" s="400">
        <v>1115363.590252762</v>
      </c>
      <c r="AB108" s="404">
        <f>SUM(Z108:AA108)</f>
        <v>2226895.4311163779</v>
      </c>
      <c r="AC108" s="400">
        <v>507174.86370960594</v>
      </c>
      <c r="AD108" s="399">
        <f>AB108+AC108</f>
        <v>2734070.2948259837</v>
      </c>
      <c r="AE108" s="633">
        <v>856520</v>
      </c>
      <c r="AF108" s="411">
        <f>AD108+AE108</f>
        <v>3590590.2948259837</v>
      </c>
      <c r="AG108" s="399">
        <v>1215196.2300000004</v>
      </c>
      <c r="AH108" s="399">
        <f>SUM(AF108:AG108)</f>
        <v>4805786.5248259846</v>
      </c>
      <c r="AI108" s="411">
        <f>AF108/Y108</f>
        <v>1612.2991894144516</v>
      </c>
      <c r="AJ108" s="399">
        <f>AH108/Y108</f>
        <v>2157.9643128989601</v>
      </c>
      <c r="AK108" s="412">
        <v>2</v>
      </c>
      <c r="AL108" s="412">
        <v>2</v>
      </c>
    </row>
    <row r="109" spans="1:38">
      <c r="A109" s="397">
        <v>285</v>
      </c>
      <c r="B109" s="398" t="s">
        <v>132</v>
      </c>
      <c r="C109" s="420">
        <v>50500</v>
      </c>
      <c r="D109" s="460">
        <f>F109-E109</f>
        <v>-11014417.395736426</v>
      </c>
      <c r="E109" s="575">
        <v>8874712.8589175232</v>
      </c>
      <c r="F109" s="400">
        <v>-2139704.5368189029</v>
      </c>
      <c r="G109" s="400">
        <v>10471942.73361513</v>
      </c>
      <c r="H109" s="404">
        <f>SUM(F109:G109)</f>
        <v>8332238.1967962272</v>
      </c>
      <c r="I109" s="420">
        <v>4393904.9719721852</v>
      </c>
      <c r="J109" s="405">
        <f>SUM(H109:I109)</f>
        <v>12726143.168768413</v>
      </c>
      <c r="K109" s="430">
        <v>-969079</v>
      </c>
      <c r="L109" s="414">
        <f>SUM(J109:K109)</f>
        <v>11757064.168768413</v>
      </c>
      <c r="M109" s="432">
        <v>-966582.21218999987</v>
      </c>
      <c r="N109" s="405">
        <f>SUM(L109:M109)</f>
        <v>10790481.956578413</v>
      </c>
      <c r="O109" s="411">
        <f>L109/C109</f>
        <v>232.81315185680026</v>
      </c>
      <c r="P109" s="399">
        <f>N109/C109</f>
        <v>213.6729100312557</v>
      </c>
      <c r="Q109" s="412">
        <v>8</v>
      </c>
      <c r="R109" s="412">
        <v>8</v>
      </c>
      <c r="S109" s="471">
        <f>L109-AF109</f>
        <v>6646454.696693683</v>
      </c>
      <c r="T109" s="416">
        <f>S109/AF109</f>
        <v>1.3005209521508307</v>
      </c>
      <c r="U109" s="473">
        <v>90.330272059758414</v>
      </c>
      <c r="V109" s="542"/>
      <c r="W109" s="397">
        <v>285</v>
      </c>
      <c r="X109" s="398" t="s">
        <v>132</v>
      </c>
      <c r="Y109" s="400">
        <v>50617</v>
      </c>
      <c r="Z109" s="400">
        <v>-10638949.420748958</v>
      </c>
      <c r="AA109" s="400">
        <v>8942704.4510249775</v>
      </c>
      <c r="AB109" s="404">
        <f>SUM(Z109:AA109)</f>
        <v>-1696244.9697239809</v>
      </c>
      <c r="AC109" s="400">
        <v>7775933.4417987112</v>
      </c>
      <c r="AD109" s="399">
        <f>AB109+AC109</f>
        <v>6079688.4720747303</v>
      </c>
      <c r="AE109" s="401">
        <v>-969079</v>
      </c>
      <c r="AF109" s="411">
        <f>AD109+AE109</f>
        <v>5110609.4720747303</v>
      </c>
      <c r="AG109" s="399">
        <v>-785117.63689999969</v>
      </c>
      <c r="AH109" s="399">
        <f>SUM(AF109:AG109)</f>
        <v>4325491.835174731</v>
      </c>
      <c r="AI109" s="411">
        <f>AF109/Y109</f>
        <v>100.96626572247921</v>
      </c>
      <c r="AJ109" s="399">
        <f>AH109/Y109</f>
        <v>85.455318078407075</v>
      </c>
      <c r="AK109" s="412">
        <v>8</v>
      </c>
      <c r="AL109" s="412">
        <v>8</v>
      </c>
    </row>
    <row r="110" spans="1:38">
      <c r="A110" s="397">
        <v>286</v>
      </c>
      <c r="B110" s="398" t="s">
        <v>133</v>
      </c>
      <c r="C110" s="420">
        <v>78880</v>
      </c>
      <c r="D110" s="460">
        <f>F110-E110</f>
        <v>-26095952.332214039</v>
      </c>
      <c r="E110" s="575">
        <v>11624008.820641469</v>
      </c>
      <c r="F110" s="400">
        <v>-14471943.51157257</v>
      </c>
      <c r="G110" s="400">
        <v>13689645.539271627</v>
      </c>
      <c r="H110" s="404">
        <f>SUM(F110:G110)</f>
        <v>-782297.97230094299</v>
      </c>
      <c r="I110" s="420">
        <v>7734924.4763338612</v>
      </c>
      <c r="J110" s="405">
        <f>SUM(H110:I110)</f>
        <v>6952626.5040329183</v>
      </c>
      <c r="K110" s="430">
        <v>-7686249</v>
      </c>
      <c r="L110" s="414">
        <f>SUM(J110:K110)</f>
        <v>-733622.49596708175</v>
      </c>
      <c r="M110" s="432">
        <v>22070.548389999662</v>
      </c>
      <c r="N110" s="405">
        <f>SUM(L110:M110)</f>
        <v>-711551.94757708209</v>
      </c>
      <c r="O110" s="411">
        <f>L110/C110</f>
        <v>-9.3004880320370411</v>
      </c>
      <c r="P110" s="399">
        <f>N110/C110</f>
        <v>-9.0206889905816698</v>
      </c>
      <c r="Q110" s="412">
        <v>8</v>
      </c>
      <c r="R110" s="412">
        <v>8</v>
      </c>
      <c r="S110" s="471">
        <f>L110-AF110</f>
        <v>4542602.6189998565</v>
      </c>
      <c r="T110" s="416">
        <f>S110/AF110</f>
        <v>-0.86095693796573747</v>
      </c>
      <c r="U110" s="473">
        <v>86.143037292258185</v>
      </c>
      <c r="V110" s="542"/>
      <c r="W110" s="397">
        <v>286</v>
      </c>
      <c r="X110" s="398" t="s">
        <v>133</v>
      </c>
      <c r="Y110" s="400">
        <v>79429</v>
      </c>
      <c r="Z110" s="400">
        <v>-24528827.644800939</v>
      </c>
      <c r="AA110" s="400">
        <v>14025074.648301022</v>
      </c>
      <c r="AB110" s="404">
        <f>SUM(Z110:AA110)</f>
        <v>-10503752.996499917</v>
      </c>
      <c r="AC110" s="400">
        <v>12913776.881532978</v>
      </c>
      <c r="AD110" s="399">
        <f>AB110+AC110</f>
        <v>2410023.8850330617</v>
      </c>
      <c r="AE110" s="401">
        <v>-7686249</v>
      </c>
      <c r="AF110" s="411">
        <f>AD110+AE110</f>
        <v>-5276225.1149669383</v>
      </c>
      <c r="AG110" s="399">
        <v>-151513.37690000026</v>
      </c>
      <c r="AH110" s="399">
        <f>SUM(AF110:AG110)</f>
        <v>-5427738.4918669388</v>
      </c>
      <c r="AI110" s="411">
        <f>AF110/Y110</f>
        <v>-66.42693619417264</v>
      </c>
      <c r="AJ110" s="399">
        <f>AH110/Y110</f>
        <v>-68.334468416660656</v>
      </c>
      <c r="AK110" s="412">
        <v>8</v>
      </c>
      <c r="AL110" s="412">
        <v>8</v>
      </c>
    </row>
    <row r="111" spans="1:38">
      <c r="A111" s="397">
        <v>287</v>
      </c>
      <c r="B111" s="398" t="s">
        <v>134</v>
      </c>
      <c r="C111" s="420">
        <v>6199</v>
      </c>
      <c r="D111" s="460">
        <f>F111-E111</f>
        <v>3558118.0124741066</v>
      </c>
      <c r="E111" s="575">
        <v>556695.27682153299</v>
      </c>
      <c r="F111" s="400">
        <v>4114813.2892956398</v>
      </c>
      <c r="G111" s="400">
        <v>2191371.4904184542</v>
      </c>
      <c r="H111" s="404">
        <f>SUM(F111:G111)</f>
        <v>6306184.7797140945</v>
      </c>
      <c r="I111" s="420">
        <v>1031299.0209272153</v>
      </c>
      <c r="J111" s="405">
        <f>SUM(H111:I111)</f>
        <v>7337483.8006413095</v>
      </c>
      <c r="K111" s="430">
        <v>1575808</v>
      </c>
      <c r="L111" s="414">
        <f>SUM(J111:K111)</f>
        <v>8913291.8006413095</v>
      </c>
      <c r="M111" s="432">
        <v>924642.96901999984</v>
      </c>
      <c r="N111" s="405">
        <f>SUM(L111:M111)</f>
        <v>9837934.7696613092</v>
      </c>
      <c r="O111" s="411">
        <f>L111/C111</f>
        <v>1437.859622623215</v>
      </c>
      <c r="P111" s="399">
        <f>N111/C111</f>
        <v>1587.0196434362492</v>
      </c>
      <c r="Q111" s="412">
        <v>15</v>
      </c>
      <c r="R111" s="412">
        <v>15</v>
      </c>
      <c r="S111" s="471">
        <f>L111-AF111</f>
        <v>306692.72605975345</v>
      </c>
      <c r="T111" s="416">
        <f>S111/AF111</f>
        <v>3.5634601240521306E-2</v>
      </c>
      <c r="U111" s="473">
        <v>66.68030998338736</v>
      </c>
      <c r="V111" s="542"/>
      <c r="W111" s="397">
        <v>287</v>
      </c>
      <c r="X111" s="398" t="s">
        <v>134</v>
      </c>
      <c r="Y111" s="400">
        <v>6242</v>
      </c>
      <c r="Z111" s="400">
        <v>3351096.3347625211</v>
      </c>
      <c r="AA111" s="400">
        <v>2241816.1854563081</v>
      </c>
      <c r="AB111" s="404">
        <f>SUM(Z111:AA111)</f>
        <v>5592912.5202188287</v>
      </c>
      <c r="AC111" s="400">
        <v>1437878.5543627285</v>
      </c>
      <c r="AD111" s="399">
        <f>AB111+AC111</f>
        <v>7030791.074581557</v>
      </c>
      <c r="AE111" s="401">
        <v>1575808</v>
      </c>
      <c r="AF111" s="411">
        <f>AD111+AE111</f>
        <v>8606599.074581556</v>
      </c>
      <c r="AG111" s="399">
        <v>648025.84950000001</v>
      </c>
      <c r="AH111" s="399">
        <f>SUM(AF111:AG111)</f>
        <v>9254624.9240815565</v>
      </c>
      <c r="AI111" s="411">
        <f>AF111/Y111</f>
        <v>1378.8207424834277</v>
      </c>
      <c r="AJ111" s="399">
        <f>AH111/Y111</f>
        <v>1482.6377641912138</v>
      </c>
      <c r="AK111" s="412">
        <v>15</v>
      </c>
      <c r="AL111" s="412">
        <v>15</v>
      </c>
    </row>
    <row r="112" spans="1:38">
      <c r="A112" s="397">
        <v>288</v>
      </c>
      <c r="B112" s="398" t="s">
        <v>135</v>
      </c>
      <c r="C112" s="420">
        <v>6368</v>
      </c>
      <c r="D112" s="460">
        <f>F112-E112</f>
        <v>3881084.6492213206</v>
      </c>
      <c r="E112" s="575">
        <v>589328.30141231581</v>
      </c>
      <c r="F112" s="400">
        <v>4470412.9506336367</v>
      </c>
      <c r="G112" s="400">
        <v>2341499.6781093776</v>
      </c>
      <c r="H112" s="404">
        <f>SUM(F112:G112)</f>
        <v>6811912.6287430143</v>
      </c>
      <c r="I112" s="420">
        <v>856326.18838278833</v>
      </c>
      <c r="J112" s="405">
        <f>SUM(H112:I112)</f>
        <v>7668238.8171258029</v>
      </c>
      <c r="K112" s="430">
        <v>133523</v>
      </c>
      <c r="L112" s="414">
        <f>SUM(J112:K112)</f>
        <v>7801761.8171258029</v>
      </c>
      <c r="M112" s="432">
        <v>-575068.36792999995</v>
      </c>
      <c r="N112" s="405">
        <f>SUM(L112:M112)</f>
        <v>7226693.4491958031</v>
      </c>
      <c r="O112" s="411">
        <f>L112/C112</f>
        <v>1225.1510391215143</v>
      </c>
      <c r="P112" s="399">
        <f>N112/C112</f>
        <v>1134.8450768209491</v>
      </c>
      <c r="Q112" s="412">
        <v>15</v>
      </c>
      <c r="R112" s="412">
        <v>15</v>
      </c>
      <c r="S112" s="471">
        <f>L112-AF112</f>
        <v>300549.32567168027</v>
      </c>
      <c r="T112" s="416">
        <f>S112/AF112</f>
        <v>4.0066766008040162E-2</v>
      </c>
      <c r="U112" s="473">
        <v>21.518127808973986</v>
      </c>
      <c r="V112" s="542"/>
      <c r="W112" s="397">
        <v>288</v>
      </c>
      <c r="X112" s="398" t="s">
        <v>135</v>
      </c>
      <c r="Y112" s="400">
        <v>6405</v>
      </c>
      <c r="Z112" s="400">
        <v>3979965.2429517219</v>
      </c>
      <c r="AA112" s="400">
        <v>2062890.9441470727</v>
      </c>
      <c r="AB112" s="404">
        <f>SUM(Z112:AA112)</f>
        <v>6042856.1870987946</v>
      </c>
      <c r="AC112" s="400">
        <v>1324833.3043553284</v>
      </c>
      <c r="AD112" s="399">
        <f>AB112+AC112</f>
        <v>7367689.4914541226</v>
      </c>
      <c r="AE112" s="401">
        <v>133523</v>
      </c>
      <c r="AF112" s="411">
        <f>AD112+AE112</f>
        <v>7501212.4914541226</v>
      </c>
      <c r="AG112" s="399">
        <v>-620869.12959999987</v>
      </c>
      <c r="AH112" s="399">
        <f>SUM(AF112:AG112)</f>
        <v>6880343.361854123</v>
      </c>
      <c r="AI112" s="411">
        <f>AF112/Y112</f>
        <v>1171.1494912496678</v>
      </c>
      <c r="AJ112" s="399">
        <f>AH112/Y112</f>
        <v>1074.2144202738677</v>
      </c>
      <c r="AK112" s="412">
        <v>15</v>
      </c>
      <c r="AL112" s="412">
        <v>15</v>
      </c>
    </row>
    <row r="113" spans="1:38">
      <c r="A113" s="397">
        <v>290</v>
      </c>
      <c r="B113" s="398" t="s">
        <v>136</v>
      </c>
      <c r="C113" s="420">
        <v>7582</v>
      </c>
      <c r="D113" s="460">
        <f>F113-E113</f>
        <v>3354062.4352623643</v>
      </c>
      <c r="E113" s="575">
        <v>1114139.4539976073</v>
      </c>
      <c r="F113" s="400">
        <v>4468201.8892599717</v>
      </c>
      <c r="G113" s="400">
        <v>2687239.7687346479</v>
      </c>
      <c r="H113" s="404">
        <f>SUM(F113:G113)</f>
        <v>7155441.6579946196</v>
      </c>
      <c r="I113" s="420">
        <v>1205998.9433266926</v>
      </c>
      <c r="J113" s="405">
        <f>SUM(H113:I113)</f>
        <v>8361440.6013213117</v>
      </c>
      <c r="K113" s="430">
        <v>-413108</v>
      </c>
      <c r="L113" s="414">
        <f>SUM(J113:K113)</f>
        <v>7948332.6013213117</v>
      </c>
      <c r="M113" s="432">
        <v>-41483.741600000008</v>
      </c>
      <c r="N113" s="405">
        <f>SUM(L113:M113)</f>
        <v>7906848.8597213114</v>
      </c>
      <c r="O113" s="411">
        <f>L113/C113</f>
        <v>1048.3160909154988</v>
      </c>
      <c r="P113" s="399">
        <f>N113/C113</f>
        <v>1042.8447454129928</v>
      </c>
      <c r="Q113" s="412">
        <v>18</v>
      </c>
      <c r="R113" s="412">
        <v>18</v>
      </c>
      <c r="S113" s="471">
        <f>L113-AF113</f>
        <v>-341668.82491075993</v>
      </c>
      <c r="T113" s="416">
        <f>S113/AF113</f>
        <v>-4.1214567687481503E-2</v>
      </c>
      <c r="U113" s="473">
        <v>64.362537739143818</v>
      </c>
      <c r="V113" s="542"/>
      <c r="W113" s="397">
        <v>290</v>
      </c>
      <c r="X113" s="398" t="s">
        <v>136</v>
      </c>
      <c r="Y113" s="400">
        <v>7755</v>
      </c>
      <c r="Z113" s="400">
        <v>4131836.3974004239</v>
      </c>
      <c r="AA113" s="400">
        <v>2869018.9494755934</v>
      </c>
      <c r="AB113" s="404">
        <f>SUM(Z113:AA113)</f>
        <v>7000855.3468760177</v>
      </c>
      <c r="AC113" s="400">
        <v>1702254.0793560531</v>
      </c>
      <c r="AD113" s="399">
        <f>AB113+AC113</f>
        <v>8703109.4262320716</v>
      </c>
      <c r="AE113" s="401">
        <v>-413108</v>
      </c>
      <c r="AF113" s="411">
        <f>AD113+AE113</f>
        <v>8290001.4262320716</v>
      </c>
      <c r="AG113" s="399">
        <v>-73999.303500000009</v>
      </c>
      <c r="AH113" s="399">
        <f>SUM(AF113:AG113)</f>
        <v>8216002.1227320712</v>
      </c>
      <c r="AI113" s="411">
        <f>AF113/Y113</f>
        <v>1068.9879337501059</v>
      </c>
      <c r="AJ113" s="399">
        <f>AH113/Y113</f>
        <v>1059.4457927443032</v>
      </c>
      <c r="AK113" s="412">
        <v>18</v>
      </c>
      <c r="AL113" s="412">
        <v>18</v>
      </c>
    </row>
    <row r="114" spans="1:38">
      <c r="A114" s="397">
        <v>291</v>
      </c>
      <c r="B114" s="398" t="s">
        <v>137</v>
      </c>
      <c r="C114" s="420">
        <v>2092</v>
      </c>
      <c r="D114" s="460">
        <f>F114-E114</f>
        <v>1742986.4551804846</v>
      </c>
      <c r="E114" s="575">
        <v>246982.11648388254</v>
      </c>
      <c r="F114" s="400">
        <v>1989968.5716643671</v>
      </c>
      <c r="G114" s="400">
        <v>342662.62882736913</v>
      </c>
      <c r="H114" s="404">
        <f>SUM(F114:G114)</f>
        <v>2332631.2004917362</v>
      </c>
      <c r="I114" s="420">
        <v>329745.45073386724</v>
      </c>
      <c r="J114" s="405">
        <f>SUM(H114:I114)</f>
        <v>2662376.6512256032</v>
      </c>
      <c r="K114" s="430">
        <v>80851</v>
      </c>
      <c r="L114" s="414">
        <f>SUM(J114:K114)</f>
        <v>2743227.6512256032</v>
      </c>
      <c r="M114" s="432">
        <v>7407.8109999999997</v>
      </c>
      <c r="N114" s="405">
        <f>SUM(L114:M114)</f>
        <v>2750635.4622256034</v>
      </c>
      <c r="O114" s="411">
        <f>L114/C114</f>
        <v>1311.2942883487588</v>
      </c>
      <c r="P114" s="399">
        <f>N114/C114</f>
        <v>1314.8353069912062</v>
      </c>
      <c r="Q114" s="412">
        <v>6</v>
      </c>
      <c r="R114" s="412">
        <v>6</v>
      </c>
      <c r="S114" s="471">
        <f>L114-AF114</f>
        <v>248616.21509426553</v>
      </c>
      <c r="T114" s="416">
        <f>S114/AF114</f>
        <v>9.9661298546687274E-2</v>
      </c>
      <c r="U114" s="473">
        <v>155.02858797166755</v>
      </c>
      <c r="V114" s="542"/>
      <c r="W114" s="397">
        <v>291</v>
      </c>
      <c r="X114" s="398" t="s">
        <v>137</v>
      </c>
      <c r="Y114" s="400">
        <v>2119</v>
      </c>
      <c r="Z114" s="400">
        <v>1729911.2233944321</v>
      </c>
      <c r="AA114" s="400">
        <v>245775.68138712578</v>
      </c>
      <c r="AB114" s="404">
        <f>SUM(Z114:AA114)</f>
        <v>1975686.9047815579</v>
      </c>
      <c r="AC114" s="400">
        <v>438073.53134977981</v>
      </c>
      <c r="AD114" s="399">
        <f>AB114+AC114</f>
        <v>2413760.4361313377</v>
      </c>
      <c r="AE114" s="401">
        <v>80851</v>
      </c>
      <c r="AF114" s="411">
        <f>AD114+AE114</f>
        <v>2494611.4361313377</v>
      </c>
      <c r="AG114" s="399">
        <v>-7880.6500000000015</v>
      </c>
      <c r="AH114" s="399">
        <f>SUM(AF114:AG114)</f>
        <v>2486730.7861313378</v>
      </c>
      <c r="AI114" s="411">
        <f>AF114/Y114</f>
        <v>1177.2588183725047</v>
      </c>
      <c r="AJ114" s="399">
        <f>AH114/Y114</f>
        <v>1173.5397763715609</v>
      </c>
      <c r="AK114" s="412">
        <v>6</v>
      </c>
      <c r="AL114" s="412">
        <v>6</v>
      </c>
    </row>
    <row r="115" spans="1:38">
      <c r="A115" s="397">
        <v>297</v>
      </c>
      <c r="B115" s="398" t="s">
        <v>138</v>
      </c>
      <c r="C115" s="420">
        <v>124021</v>
      </c>
      <c r="D115" s="460">
        <f>F115-E115</f>
        <v>-10776464.900402114</v>
      </c>
      <c r="E115" s="575">
        <v>14888362.852635875</v>
      </c>
      <c r="F115" s="400">
        <v>4111897.9522337615</v>
      </c>
      <c r="G115" s="400">
        <v>24560556.603929359</v>
      </c>
      <c r="H115" s="404">
        <f>SUM(F115:G115)</f>
        <v>28672454.556163121</v>
      </c>
      <c r="I115" s="420">
        <v>11605837.235289603</v>
      </c>
      <c r="J115" s="405">
        <f>SUM(H115:I115)</f>
        <v>40278291.791452721</v>
      </c>
      <c r="K115" s="430">
        <v>-250919</v>
      </c>
      <c r="L115" s="414">
        <f>SUM(J115:K115)</f>
        <v>40027372.791452721</v>
      </c>
      <c r="M115" s="432">
        <v>-2935428.6436400022</v>
      </c>
      <c r="N115" s="405">
        <f>SUM(L115:M115)</f>
        <v>37091944.147812717</v>
      </c>
      <c r="O115" s="411">
        <f>L115/C115</f>
        <v>322.74673475824835</v>
      </c>
      <c r="P115" s="399">
        <f>N115/C115</f>
        <v>299.07793154234133</v>
      </c>
      <c r="Q115" s="412">
        <v>11</v>
      </c>
      <c r="R115" s="412">
        <v>11</v>
      </c>
      <c r="S115" s="471">
        <f>L115-AF115</f>
        <v>6428360.5674259067</v>
      </c>
      <c r="T115" s="416">
        <f>S115/AF115</f>
        <v>0.19132587959919117</v>
      </c>
      <c r="U115" s="473">
        <v>50.319341059062708</v>
      </c>
      <c r="V115" s="542"/>
      <c r="W115" s="397">
        <v>297</v>
      </c>
      <c r="X115" s="398" t="s">
        <v>138</v>
      </c>
      <c r="Y115" s="400">
        <v>122594</v>
      </c>
      <c r="Z115" s="400">
        <v>-10727502.916007515</v>
      </c>
      <c r="AA115" s="400">
        <v>25367351.568419885</v>
      </c>
      <c r="AB115" s="404">
        <f>SUM(Z115:AA115)</f>
        <v>14639848.65241237</v>
      </c>
      <c r="AC115" s="400">
        <v>19210082.571614448</v>
      </c>
      <c r="AD115" s="399">
        <f>AB115+AC115</f>
        <v>33849931.224026814</v>
      </c>
      <c r="AE115" s="401">
        <v>-250919</v>
      </c>
      <c r="AF115" s="411">
        <f>AD115+AE115</f>
        <v>33599012.224026814</v>
      </c>
      <c r="AG115" s="399">
        <v>-3181352.2075399994</v>
      </c>
      <c r="AH115" s="399">
        <f>SUM(AF115:AG115)</f>
        <v>30417660.016486816</v>
      </c>
      <c r="AI115" s="411">
        <f>AF115/Y115</f>
        <v>274.06734606935748</v>
      </c>
      <c r="AJ115" s="399">
        <f>AH115/Y115</f>
        <v>248.11703685732431</v>
      </c>
      <c r="AK115" s="412">
        <v>11</v>
      </c>
      <c r="AL115" s="412">
        <v>11</v>
      </c>
    </row>
    <row r="116" spans="1:38">
      <c r="A116" s="397">
        <v>300</v>
      </c>
      <c r="B116" s="398" t="s">
        <v>139</v>
      </c>
      <c r="C116" s="420">
        <v>3381</v>
      </c>
      <c r="D116" s="460">
        <f>F116-E116</f>
        <v>2177732.6716780569</v>
      </c>
      <c r="E116" s="575">
        <v>271261.27469376492</v>
      </c>
      <c r="F116" s="400">
        <v>2448993.9463718217</v>
      </c>
      <c r="G116" s="400">
        <v>1724799.9817088549</v>
      </c>
      <c r="H116" s="404">
        <f>SUM(F116:G116)</f>
        <v>4173793.9280806766</v>
      </c>
      <c r="I116" s="420">
        <v>561203.70207826351</v>
      </c>
      <c r="J116" s="405">
        <f>SUM(H116:I116)</f>
        <v>4734997.6301589403</v>
      </c>
      <c r="K116" s="430">
        <v>1632554</v>
      </c>
      <c r="L116" s="414">
        <f>SUM(J116:K116)</f>
        <v>6367551.6301589403</v>
      </c>
      <c r="M116" s="432">
        <v>376316.79880000005</v>
      </c>
      <c r="N116" s="405">
        <f>SUM(L116:M116)</f>
        <v>6743868.4289589403</v>
      </c>
      <c r="O116" s="411">
        <f>L116/C116</f>
        <v>1883.333815486229</v>
      </c>
      <c r="P116" s="399">
        <f>N116/C116</f>
        <v>1994.6372164918487</v>
      </c>
      <c r="Q116" s="412">
        <v>14</v>
      </c>
      <c r="R116" s="412">
        <v>14</v>
      </c>
      <c r="S116" s="471">
        <f>L116-AF116</f>
        <v>-375769.95859821234</v>
      </c>
      <c r="T116" s="416">
        <f>S116/AF116</f>
        <v>-5.5724757250895061E-2</v>
      </c>
      <c r="U116" s="473">
        <v>-46.436411491500394</v>
      </c>
      <c r="V116" s="542"/>
      <c r="W116" s="397">
        <v>300</v>
      </c>
      <c r="X116" s="398" t="s">
        <v>139</v>
      </c>
      <c r="Y116" s="400">
        <v>3437</v>
      </c>
      <c r="Z116" s="400">
        <v>2488920.6123029198</v>
      </c>
      <c r="AA116" s="400">
        <v>1855015.5503457459</v>
      </c>
      <c r="AB116" s="404">
        <f>SUM(Z116:AA116)</f>
        <v>4343936.1626486657</v>
      </c>
      <c r="AC116" s="400">
        <v>766831.42610848683</v>
      </c>
      <c r="AD116" s="399">
        <f>AB116+AC116</f>
        <v>5110767.5887571527</v>
      </c>
      <c r="AE116" s="401">
        <v>1632554</v>
      </c>
      <c r="AF116" s="411">
        <f>AD116+AE116</f>
        <v>6743321.5887571527</v>
      </c>
      <c r="AG116" s="399">
        <v>411369.93000000005</v>
      </c>
      <c r="AH116" s="399">
        <f>SUM(AF116:AG116)</f>
        <v>7154691.5187571524</v>
      </c>
      <c r="AI116" s="411">
        <f>AF116/Y116</f>
        <v>1961.9789318467131</v>
      </c>
      <c r="AJ116" s="399">
        <f>AH116/Y116</f>
        <v>2081.6675934702216</v>
      </c>
      <c r="AK116" s="412">
        <v>14</v>
      </c>
      <c r="AL116" s="412">
        <v>14</v>
      </c>
    </row>
    <row r="117" spans="1:38">
      <c r="A117" s="397">
        <v>301</v>
      </c>
      <c r="B117" s="398" t="s">
        <v>140</v>
      </c>
      <c r="C117" s="420">
        <v>19759</v>
      </c>
      <c r="D117" s="460">
        <f>F117-E117</f>
        <v>-1237131.3367177034</v>
      </c>
      <c r="E117" s="575">
        <v>2420793.493325931</v>
      </c>
      <c r="F117" s="400">
        <v>1183662.1566082276</v>
      </c>
      <c r="G117" s="400">
        <v>10345222.710241113</v>
      </c>
      <c r="H117" s="404">
        <f>SUM(F117:G117)</f>
        <v>11528884.86684934</v>
      </c>
      <c r="I117" s="420">
        <v>3182004.3152001603</v>
      </c>
      <c r="J117" s="405">
        <f>SUM(H117:I117)</f>
        <v>14710889.182049502</v>
      </c>
      <c r="K117" s="430">
        <v>-1852080</v>
      </c>
      <c r="L117" s="414">
        <f>SUM(J117:K117)</f>
        <v>12858809.182049502</v>
      </c>
      <c r="M117" s="432">
        <v>306905.60972999997</v>
      </c>
      <c r="N117" s="405">
        <f>SUM(L117:M117)</f>
        <v>13165714.791779501</v>
      </c>
      <c r="O117" s="411">
        <f>L117/C117</f>
        <v>650.78238686418854</v>
      </c>
      <c r="P117" s="399">
        <f>N117/C117</f>
        <v>666.31483333060885</v>
      </c>
      <c r="Q117" s="412">
        <v>14</v>
      </c>
      <c r="R117" s="412">
        <v>14</v>
      </c>
      <c r="S117" s="471">
        <f>L117-AF117</f>
        <v>1035011.1800281741</v>
      </c>
      <c r="T117" s="416">
        <f>S117/AF117</f>
        <v>8.7536270481890388E-2</v>
      </c>
      <c r="U117" s="473">
        <v>92.112324873462512</v>
      </c>
      <c r="V117" s="542"/>
      <c r="W117" s="397">
        <v>301</v>
      </c>
      <c r="X117" s="398" t="s">
        <v>140</v>
      </c>
      <c r="Y117" s="400">
        <v>19890</v>
      </c>
      <c r="Z117" s="400">
        <v>-1185564.2602378791</v>
      </c>
      <c r="AA117" s="400">
        <v>10431056.156596472</v>
      </c>
      <c r="AB117" s="404">
        <f>SUM(Z117:AA117)</f>
        <v>9245491.8963585943</v>
      </c>
      <c r="AC117" s="400">
        <v>4430386.1056627324</v>
      </c>
      <c r="AD117" s="399">
        <f>AB117+AC117</f>
        <v>13675878.002021328</v>
      </c>
      <c r="AE117" s="401">
        <v>-1852080</v>
      </c>
      <c r="AF117" s="411">
        <f>AD117+AE117</f>
        <v>11823798.002021328</v>
      </c>
      <c r="AG117" s="399">
        <v>422655.02079999988</v>
      </c>
      <c r="AH117" s="399">
        <f>SUM(AF117:AG117)</f>
        <v>12246453.022821328</v>
      </c>
      <c r="AI117" s="411">
        <f>AF117/Y117</f>
        <v>594.45942694928749</v>
      </c>
      <c r="AJ117" s="399">
        <f>AH117/Y117</f>
        <v>615.70905092113264</v>
      </c>
      <c r="AK117" s="412">
        <v>14</v>
      </c>
      <c r="AL117" s="412">
        <v>14</v>
      </c>
    </row>
    <row r="118" spans="1:38">
      <c r="A118" s="397">
        <v>304</v>
      </c>
      <c r="B118" s="398" t="s">
        <v>141</v>
      </c>
      <c r="C118" s="420">
        <v>949</v>
      </c>
      <c r="D118" s="460">
        <f>F118-E118</f>
        <v>-139247.53635496559</v>
      </c>
      <c r="E118" s="575">
        <v>112809.04629993101</v>
      </c>
      <c r="F118" s="400">
        <v>-26438.490055034577</v>
      </c>
      <c r="G118" s="400">
        <v>-72034.4765316009</v>
      </c>
      <c r="H118" s="404">
        <f>SUM(F118:G118)</f>
        <v>-98472.966586635477</v>
      </c>
      <c r="I118" s="420">
        <v>147205.12413440747</v>
      </c>
      <c r="J118" s="405">
        <f>SUM(H118:I118)</f>
        <v>48732.157547771989</v>
      </c>
      <c r="K118" s="430">
        <v>-204213</v>
      </c>
      <c r="L118" s="414">
        <f>SUM(J118:K118)</f>
        <v>-155480.84245222801</v>
      </c>
      <c r="M118" s="432">
        <v>-232605.2654</v>
      </c>
      <c r="N118" s="405">
        <f>SUM(L118:M118)</f>
        <v>-388086.10785222799</v>
      </c>
      <c r="O118" s="411">
        <f>L118/C118</f>
        <v>-163.83650416462382</v>
      </c>
      <c r="P118" s="399">
        <f>N118/C118</f>
        <v>-408.94215790540358</v>
      </c>
      <c r="Q118" s="412">
        <v>2</v>
      </c>
      <c r="R118" s="412">
        <v>2</v>
      </c>
      <c r="S118" s="471">
        <f>L118-AF118</f>
        <v>70189.872386325354</v>
      </c>
      <c r="T118" s="416">
        <f>S118/AF118</f>
        <v>-0.31102782847362254</v>
      </c>
      <c r="U118" s="473">
        <v>82.469416026562129</v>
      </c>
      <c r="V118" s="542"/>
      <c r="W118" s="397">
        <v>304</v>
      </c>
      <c r="X118" s="398" t="s">
        <v>141</v>
      </c>
      <c r="Y118" s="400">
        <v>950</v>
      </c>
      <c r="Z118" s="400">
        <v>-123152.00855598619</v>
      </c>
      <c r="AA118" s="400">
        <v>-73328.255960873343</v>
      </c>
      <c r="AB118" s="404">
        <f>SUM(Z118:AA118)</f>
        <v>-196480.26451685955</v>
      </c>
      <c r="AC118" s="400">
        <v>175022.54967830618</v>
      </c>
      <c r="AD118" s="399">
        <f>AB118+AC118</f>
        <v>-21457.714838553366</v>
      </c>
      <c r="AE118" s="401">
        <v>-204213</v>
      </c>
      <c r="AF118" s="411">
        <f>AD118+AE118</f>
        <v>-225670.71483855337</v>
      </c>
      <c r="AG118" s="399">
        <v>-255333.06000000003</v>
      </c>
      <c r="AH118" s="399">
        <f>SUM(AF118:AG118)</f>
        <v>-481003.77483855339</v>
      </c>
      <c r="AI118" s="411">
        <f>AF118/Y118</f>
        <v>-237.54812088268775</v>
      </c>
      <c r="AJ118" s="399">
        <f>AH118/Y118</f>
        <v>-506.31976298795092</v>
      </c>
      <c r="AK118" s="412">
        <v>2</v>
      </c>
      <c r="AL118" s="412">
        <v>2</v>
      </c>
    </row>
    <row r="119" spans="1:38">
      <c r="A119" s="397">
        <v>305</v>
      </c>
      <c r="B119" s="398" t="s">
        <v>142</v>
      </c>
      <c r="C119" s="420">
        <v>15019</v>
      </c>
      <c r="D119" s="460">
        <f>F119-E119</f>
        <v>7496921.6544854697</v>
      </c>
      <c r="E119" s="575">
        <v>2363254.0137784542</v>
      </c>
      <c r="F119" s="400">
        <v>9860175.6682639234</v>
      </c>
      <c r="G119" s="400">
        <v>4073869.7124645966</v>
      </c>
      <c r="H119" s="404">
        <f>SUM(F119:G119)</f>
        <v>13934045.38072852</v>
      </c>
      <c r="I119" s="420">
        <v>1933569.4464412271</v>
      </c>
      <c r="J119" s="405">
        <f>SUM(H119:I119)</f>
        <v>15867614.827169748</v>
      </c>
      <c r="K119" s="430">
        <v>-997870</v>
      </c>
      <c r="L119" s="414">
        <f>SUM(J119:K119)</f>
        <v>14869744.827169748</v>
      </c>
      <c r="M119" s="432">
        <v>-10296.857289999985</v>
      </c>
      <c r="N119" s="405">
        <f>SUM(L119:M119)</f>
        <v>14859447.969879748</v>
      </c>
      <c r="O119" s="411">
        <f>L119/C119</f>
        <v>990.06224297022095</v>
      </c>
      <c r="P119" s="399">
        <f>N119/C119</f>
        <v>989.3766542299586</v>
      </c>
      <c r="Q119" s="412">
        <v>17</v>
      </c>
      <c r="R119" s="412">
        <v>17</v>
      </c>
      <c r="S119" s="471">
        <f>L119-AF119</f>
        <v>16526.763379111886</v>
      </c>
      <c r="T119" s="416">
        <f>S119/AF119</f>
        <v>1.1126722376345528E-3</v>
      </c>
      <c r="U119" s="473">
        <v>17.489132242559663</v>
      </c>
      <c r="V119" s="542"/>
      <c r="W119" s="397">
        <v>305</v>
      </c>
      <c r="X119" s="398" t="s">
        <v>142</v>
      </c>
      <c r="Y119" s="400">
        <v>15146</v>
      </c>
      <c r="Z119" s="400">
        <v>8434782.5866681021</v>
      </c>
      <c r="AA119" s="400">
        <v>4653131.978584162</v>
      </c>
      <c r="AB119" s="404">
        <f>SUM(Z119:AA119)</f>
        <v>13087914.565252263</v>
      </c>
      <c r="AC119" s="400">
        <v>2763173.4985383735</v>
      </c>
      <c r="AD119" s="399">
        <f>AB119+AC119</f>
        <v>15851088.063790636</v>
      </c>
      <c r="AE119" s="401">
        <v>-997870</v>
      </c>
      <c r="AF119" s="411">
        <f>AD119+AE119</f>
        <v>14853218.063790636</v>
      </c>
      <c r="AG119" s="399">
        <v>-84433.28409999999</v>
      </c>
      <c r="AH119" s="399">
        <f>SUM(AF119:AG119)</f>
        <v>14768784.779690636</v>
      </c>
      <c r="AI119" s="411">
        <f>AF119/Y119</f>
        <v>980.66935585571343</v>
      </c>
      <c r="AJ119" s="399">
        <f>AH119/Y119</f>
        <v>975.09472994128066</v>
      </c>
      <c r="AK119" s="412">
        <v>17</v>
      </c>
      <c r="AL119" s="412">
        <v>17</v>
      </c>
    </row>
    <row r="120" spans="1:38">
      <c r="A120" s="397">
        <v>309</v>
      </c>
      <c r="B120" s="398" t="s">
        <v>143</v>
      </c>
      <c r="C120" s="420">
        <v>6409</v>
      </c>
      <c r="D120" s="460">
        <f>F120-E120</f>
        <v>-1895141.7581565077</v>
      </c>
      <c r="E120" s="575">
        <v>1427585.332781205</v>
      </c>
      <c r="F120" s="400">
        <v>-467556.42537530279</v>
      </c>
      <c r="G120" s="400">
        <v>4077294.2510742564</v>
      </c>
      <c r="H120" s="404">
        <f>SUM(F120:G120)</f>
        <v>3609737.8256989536</v>
      </c>
      <c r="I120" s="420">
        <v>880830.94071702904</v>
      </c>
      <c r="J120" s="405">
        <f>SUM(H120:I120)</f>
        <v>4490568.7664159825</v>
      </c>
      <c r="K120" s="430">
        <v>-471297</v>
      </c>
      <c r="L120" s="414">
        <f>SUM(J120:K120)</f>
        <v>4019271.7664159825</v>
      </c>
      <c r="M120" s="432">
        <v>51024.056489999988</v>
      </c>
      <c r="N120" s="405">
        <f>SUM(L120:M120)</f>
        <v>4070295.8229059824</v>
      </c>
      <c r="O120" s="411">
        <f>L120/C120</f>
        <v>627.12931290622294</v>
      </c>
      <c r="P120" s="399">
        <f>N120/C120</f>
        <v>635.0906261360559</v>
      </c>
      <c r="Q120" s="412">
        <v>12</v>
      </c>
      <c r="R120" s="412">
        <v>12</v>
      </c>
      <c r="S120" s="471">
        <f>L120-AF120</f>
        <v>1174935.8986399728</v>
      </c>
      <c r="T120" s="416">
        <f>S120/AF120</f>
        <v>0.41307916971094444</v>
      </c>
      <c r="U120" s="473">
        <v>176.26385197246879</v>
      </c>
      <c r="V120" s="542"/>
      <c r="W120" s="397">
        <v>309</v>
      </c>
      <c r="X120" s="398" t="s">
        <v>143</v>
      </c>
      <c r="Y120" s="400">
        <v>6457</v>
      </c>
      <c r="Z120" s="400">
        <v>-1799302.3091658787</v>
      </c>
      <c r="AA120" s="400">
        <v>3865013.1419070028</v>
      </c>
      <c r="AB120" s="404">
        <f>SUM(Z120:AA120)</f>
        <v>2065710.8327411241</v>
      </c>
      <c r="AC120" s="400">
        <v>1249922.0350348856</v>
      </c>
      <c r="AD120" s="399">
        <f>AB120+AC120</f>
        <v>3315632.8677760097</v>
      </c>
      <c r="AE120" s="401">
        <v>-471297</v>
      </c>
      <c r="AF120" s="411">
        <f>AD120+AE120</f>
        <v>2844335.8677760097</v>
      </c>
      <c r="AG120" s="399">
        <v>-37496.132700000046</v>
      </c>
      <c r="AH120" s="399">
        <f>SUM(AF120:AG120)</f>
        <v>2806839.7350760098</v>
      </c>
      <c r="AI120" s="411">
        <f>AF120/Y120</f>
        <v>440.50423846616223</v>
      </c>
      <c r="AJ120" s="399">
        <f>AH120/Y120</f>
        <v>434.69718678581535</v>
      </c>
      <c r="AK120" s="412">
        <v>12</v>
      </c>
      <c r="AL120" s="412">
        <v>12</v>
      </c>
    </row>
    <row r="121" spans="1:38">
      <c r="A121" s="397">
        <v>312</v>
      </c>
      <c r="B121" s="398" t="s">
        <v>144</v>
      </c>
      <c r="C121" s="420">
        <v>1174</v>
      </c>
      <c r="D121" s="460">
        <f>F121-E121</f>
        <v>496150.22205491981</v>
      </c>
      <c r="E121" s="575">
        <v>166166.32686769191</v>
      </c>
      <c r="F121" s="400">
        <v>662316.54892261175</v>
      </c>
      <c r="G121" s="400">
        <v>364745.63724997477</v>
      </c>
      <c r="H121" s="404">
        <f>SUM(F121:G121)</f>
        <v>1027062.1861725865</v>
      </c>
      <c r="I121" s="420">
        <v>208672.05856749206</v>
      </c>
      <c r="J121" s="405">
        <f>SUM(H121:I121)</f>
        <v>1235734.2447400787</v>
      </c>
      <c r="K121" s="430">
        <v>-309745</v>
      </c>
      <c r="L121" s="414">
        <f>SUM(J121:K121)</f>
        <v>925989.24474007869</v>
      </c>
      <c r="M121" s="432">
        <v>17778.746399999993</v>
      </c>
      <c r="N121" s="405">
        <f>SUM(L121:M121)</f>
        <v>943767.99114007864</v>
      </c>
      <c r="O121" s="411">
        <f>L121/C121</f>
        <v>788.74722720619991</v>
      </c>
      <c r="P121" s="399">
        <f>N121/C121</f>
        <v>803.89096349240083</v>
      </c>
      <c r="Q121" s="412">
        <v>13</v>
      </c>
      <c r="R121" s="412">
        <v>13</v>
      </c>
      <c r="S121" s="471">
        <f>L121-AF121</f>
        <v>370687.93541707634</v>
      </c>
      <c r="T121" s="416">
        <f>S121/AF121</f>
        <v>0.66754378063506081</v>
      </c>
      <c r="U121" s="473">
        <v>375.71338562812065</v>
      </c>
      <c r="V121" s="542"/>
      <c r="W121" s="397">
        <v>312</v>
      </c>
      <c r="X121" s="398" t="s">
        <v>144</v>
      </c>
      <c r="Y121" s="400">
        <v>1196</v>
      </c>
      <c r="Z121" s="400">
        <v>363938.51703411929</v>
      </c>
      <c r="AA121" s="400">
        <v>208500.2919736293</v>
      </c>
      <c r="AB121" s="404">
        <f>SUM(Z121:AA121)</f>
        <v>572438.80900774861</v>
      </c>
      <c r="AC121" s="400">
        <v>292607.50031525374</v>
      </c>
      <c r="AD121" s="399">
        <f>AB121+AC121</f>
        <v>865046.30932300235</v>
      </c>
      <c r="AE121" s="401">
        <v>-309745</v>
      </c>
      <c r="AF121" s="411">
        <f>AD121+AE121</f>
        <v>555301.30932300235</v>
      </c>
      <c r="AG121" s="399">
        <v>-9456.7800000000061</v>
      </c>
      <c r="AH121" s="399">
        <f>SUM(AF121:AG121)</f>
        <v>545844.52932300232</v>
      </c>
      <c r="AI121" s="411">
        <f>AF121/Y121</f>
        <v>464.29875361455044</v>
      </c>
      <c r="AJ121" s="399">
        <f>AH121/Y121</f>
        <v>456.3917469255872</v>
      </c>
      <c r="AK121" s="412">
        <v>13</v>
      </c>
      <c r="AL121" s="412">
        <v>13</v>
      </c>
    </row>
    <row r="122" spans="1:38">
      <c r="A122" s="397">
        <v>316</v>
      </c>
      <c r="B122" s="398" t="s">
        <v>145</v>
      </c>
      <c r="C122" s="420">
        <v>4114</v>
      </c>
      <c r="D122" s="460">
        <f>F122-E122</f>
        <v>-643173.76253374829</v>
      </c>
      <c r="E122" s="575">
        <v>728077.0659057044</v>
      </c>
      <c r="F122" s="400">
        <v>84903.303371956106</v>
      </c>
      <c r="G122" s="400">
        <v>1162818.2851898512</v>
      </c>
      <c r="H122" s="404">
        <f>SUM(F122:G122)</f>
        <v>1247721.5885618073</v>
      </c>
      <c r="I122" s="420">
        <v>499103.15345404856</v>
      </c>
      <c r="J122" s="405">
        <f>SUM(H122:I122)</f>
        <v>1746824.7420158559</v>
      </c>
      <c r="K122" s="430">
        <v>-914632</v>
      </c>
      <c r="L122" s="414">
        <f>SUM(J122:K122)</f>
        <v>832192.74201585585</v>
      </c>
      <c r="M122" s="432">
        <v>-99327.712599999984</v>
      </c>
      <c r="N122" s="405">
        <f>SUM(L122:M122)</f>
        <v>732865.02941585588</v>
      </c>
      <c r="O122" s="411">
        <f>L122/C122</f>
        <v>202.2831166786232</v>
      </c>
      <c r="P122" s="399">
        <f>N122/C122</f>
        <v>178.13928765577441</v>
      </c>
      <c r="Q122" s="412">
        <v>7</v>
      </c>
      <c r="R122" s="412">
        <v>7</v>
      </c>
      <c r="S122" s="471">
        <f>L122-AF122</f>
        <v>-392752.60337480297</v>
      </c>
      <c r="T122" s="416">
        <f>S122/AF122</f>
        <v>-0.32062867527330091</v>
      </c>
      <c r="U122" s="473">
        <v>-102.62110264053882</v>
      </c>
      <c r="V122" s="542"/>
      <c r="W122" s="397">
        <v>316</v>
      </c>
      <c r="X122" s="398" t="s">
        <v>145</v>
      </c>
      <c r="Y122" s="400">
        <v>4198</v>
      </c>
      <c r="Z122" s="400">
        <v>-482375.00096910656</v>
      </c>
      <c r="AA122" s="400">
        <v>1821185.3078773278</v>
      </c>
      <c r="AB122" s="404">
        <f>SUM(Z122:AA122)</f>
        <v>1338810.3069082212</v>
      </c>
      <c r="AC122" s="400">
        <v>800767.03848243738</v>
      </c>
      <c r="AD122" s="399">
        <f>AB122+AC122</f>
        <v>2139577.3453906588</v>
      </c>
      <c r="AE122" s="401">
        <v>-914632</v>
      </c>
      <c r="AF122" s="411">
        <f>AD122+AE122</f>
        <v>1224945.3453906588</v>
      </c>
      <c r="AG122" s="399">
        <v>-222423.46559999994</v>
      </c>
      <c r="AH122" s="399">
        <f>SUM(AF122:AG122)</f>
        <v>1002521.8797906588</v>
      </c>
      <c r="AI122" s="411">
        <f>AF122/Y122</f>
        <v>291.79260252278675</v>
      </c>
      <c r="AJ122" s="399">
        <f>AH122/Y122</f>
        <v>238.80940442845613</v>
      </c>
      <c r="AK122" s="412">
        <v>7</v>
      </c>
      <c r="AL122" s="412">
        <v>7</v>
      </c>
    </row>
    <row r="123" spans="1:38">
      <c r="A123" s="397">
        <v>317</v>
      </c>
      <c r="B123" s="398" t="s">
        <v>146</v>
      </c>
      <c r="C123" s="420">
        <v>2440</v>
      </c>
      <c r="D123" s="460">
        <f>F123-E123</f>
        <v>2446264.0182767771</v>
      </c>
      <c r="E123" s="575">
        <v>283012.19601353799</v>
      </c>
      <c r="F123" s="400">
        <v>2729276.2142903153</v>
      </c>
      <c r="G123" s="400">
        <v>1554914.8040701447</v>
      </c>
      <c r="H123" s="404">
        <f>SUM(F123:G123)</f>
        <v>4284191.0183604602</v>
      </c>
      <c r="I123" s="420">
        <v>434983.49046405789</v>
      </c>
      <c r="J123" s="405">
        <f>SUM(H123:I123)</f>
        <v>4719174.508824518</v>
      </c>
      <c r="K123" s="430">
        <v>58106</v>
      </c>
      <c r="L123" s="414">
        <f>SUM(J123:K123)</f>
        <v>4777280.508824518</v>
      </c>
      <c r="M123" s="432">
        <v>-26668.119599999998</v>
      </c>
      <c r="N123" s="405">
        <f>SUM(L123:M123)</f>
        <v>4750612.3892245181</v>
      </c>
      <c r="O123" s="411">
        <f>L123/C123</f>
        <v>1957.9018478789008</v>
      </c>
      <c r="P123" s="399">
        <f>N123/C123</f>
        <v>1946.9722906657862</v>
      </c>
      <c r="Q123" s="412">
        <v>17</v>
      </c>
      <c r="R123" s="412">
        <v>17</v>
      </c>
      <c r="S123" s="471">
        <f>L123-AF123</f>
        <v>98547.940489685163</v>
      </c>
      <c r="T123" s="416">
        <f>S123/AF123</f>
        <v>2.1062956484550369E-2</v>
      </c>
      <c r="U123" s="473">
        <v>82.900858440928005</v>
      </c>
      <c r="V123" s="542"/>
      <c r="W123" s="397">
        <v>317</v>
      </c>
      <c r="X123" s="398" t="s">
        <v>146</v>
      </c>
      <c r="Y123" s="400">
        <v>2474</v>
      </c>
      <c r="Z123" s="400">
        <v>2521002.1872359831</v>
      </c>
      <c r="AA123" s="400">
        <v>1502394.7495131327</v>
      </c>
      <c r="AB123" s="404">
        <f>SUM(Z123:AA123)</f>
        <v>4023396.9367491156</v>
      </c>
      <c r="AC123" s="400">
        <v>597229.63158571674</v>
      </c>
      <c r="AD123" s="399">
        <f>AB123+AC123</f>
        <v>4620626.5683348328</v>
      </c>
      <c r="AE123" s="401">
        <v>58106</v>
      </c>
      <c r="AF123" s="411">
        <f>AD123+AE123</f>
        <v>4678732.5683348328</v>
      </c>
      <c r="AG123" s="399">
        <v>-39403.25</v>
      </c>
      <c r="AH123" s="399">
        <f>SUM(AF123:AG123)</f>
        <v>4639329.3183348328</v>
      </c>
      <c r="AI123" s="411">
        <f>AF123/Y123</f>
        <v>1891.1611028030852</v>
      </c>
      <c r="AJ123" s="399">
        <f>AH123/Y123</f>
        <v>1875.2341626252355</v>
      </c>
      <c r="AK123" s="412">
        <v>17</v>
      </c>
      <c r="AL123" s="412">
        <v>17</v>
      </c>
    </row>
    <row r="124" spans="1:38">
      <c r="A124" s="397">
        <v>320</v>
      </c>
      <c r="B124" s="398" t="s">
        <v>147</v>
      </c>
      <c r="C124" s="420">
        <v>7030</v>
      </c>
      <c r="D124" s="460">
        <f>F124-E124</f>
        <v>2650794.8393518692</v>
      </c>
      <c r="E124" s="575">
        <v>1171118.7958429253</v>
      </c>
      <c r="F124" s="400">
        <v>3821913.6351947943</v>
      </c>
      <c r="G124" s="400">
        <v>2602061.9638657644</v>
      </c>
      <c r="H124" s="404">
        <f>SUM(F124:G124)</f>
        <v>6423975.5990605587</v>
      </c>
      <c r="I124" s="420">
        <v>922184.58065940812</v>
      </c>
      <c r="J124" s="405">
        <f>SUM(H124:I124)</f>
        <v>7346160.1797199668</v>
      </c>
      <c r="K124" s="430">
        <v>295837</v>
      </c>
      <c r="L124" s="414">
        <f>SUM(J124:K124)</f>
        <v>7641997.1797199668</v>
      </c>
      <c r="M124" s="432">
        <v>10370.935399999988</v>
      </c>
      <c r="N124" s="405">
        <f>SUM(L124:M124)</f>
        <v>7652368.1151199667</v>
      </c>
      <c r="O124" s="411">
        <f>L124/C124</f>
        <v>1087.0550753513467</v>
      </c>
      <c r="P124" s="399">
        <f>N124/C124</f>
        <v>1088.5303150953011</v>
      </c>
      <c r="Q124" s="412">
        <v>19</v>
      </c>
      <c r="R124" s="412">
        <v>19</v>
      </c>
      <c r="S124" s="471">
        <f>L124-AF124</f>
        <v>968977.39274830371</v>
      </c>
      <c r="T124" s="416">
        <f>S124/AF124</f>
        <v>0.14520823010897188</v>
      </c>
      <c r="U124" s="473">
        <v>149.19083968411439</v>
      </c>
      <c r="V124" s="542"/>
      <c r="W124" s="397">
        <v>320</v>
      </c>
      <c r="X124" s="398" t="s">
        <v>147</v>
      </c>
      <c r="Y124" s="400">
        <v>6996</v>
      </c>
      <c r="Z124" s="400">
        <v>2373918.0215682946</v>
      </c>
      <c r="AA124" s="400">
        <v>2669439.6960359896</v>
      </c>
      <c r="AB124" s="404">
        <f>SUM(Z124:AA124)</f>
        <v>5043357.7176042842</v>
      </c>
      <c r="AC124" s="400">
        <v>1333825.069367379</v>
      </c>
      <c r="AD124" s="399">
        <f>AB124+AC124</f>
        <v>6377182.7869716631</v>
      </c>
      <c r="AE124" s="401">
        <v>295837</v>
      </c>
      <c r="AF124" s="411">
        <f>AD124+AE124</f>
        <v>6673019.7869716631</v>
      </c>
      <c r="AG124" s="399">
        <v>-16108.048600000038</v>
      </c>
      <c r="AH124" s="399">
        <f>SUM(AF124:AG124)</f>
        <v>6656911.7383716628</v>
      </c>
      <c r="AI124" s="411">
        <f>AF124/Y124</f>
        <v>953.83358876095815</v>
      </c>
      <c r="AJ124" s="399">
        <f>AH124/Y124</f>
        <v>951.53112326638973</v>
      </c>
      <c r="AK124" s="412">
        <v>19</v>
      </c>
      <c r="AL124" s="412">
        <v>19</v>
      </c>
    </row>
    <row r="125" spans="1:38">
      <c r="A125" s="397">
        <v>322</v>
      </c>
      <c r="B125" s="398" t="s">
        <v>148</v>
      </c>
      <c r="C125" s="420">
        <v>6462</v>
      </c>
      <c r="D125" s="460">
        <f>F125-E125</f>
        <v>6119329.2102832543</v>
      </c>
      <c r="E125" s="575">
        <v>631689.94751550467</v>
      </c>
      <c r="F125" s="400">
        <v>6751019.1577987587</v>
      </c>
      <c r="G125" s="400">
        <v>2081420.7816293065</v>
      </c>
      <c r="H125" s="404">
        <f>SUM(F125:G125)</f>
        <v>8832439.939428065</v>
      </c>
      <c r="I125" s="420">
        <v>985257.36943827313</v>
      </c>
      <c r="J125" s="405">
        <f>SUM(H125:I125)</f>
        <v>9817697.3088663388</v>
      </c>
      <c r="K125" s="430">
        <v>-448381</v>
      </c>
      <c r="L125" s="414">
        <f>SUM(J125:K125)</f>
        <v>9369316.3088663388</v>
      </c>
      <c r="M125" s="432">
        <v>138609.60058999999</v>
      </c>
      <c r="N125" s="405">
        <f>SUM(L125:M125)</f>
        <v>9507925.9094563387</v>
      </c>
      <c r="O125" s="411">
        <f>L125/C125</f>
        <v>1449.9096733002691</v>
      </c>
      <c r="P125" s="399">
        <f>N125/C125</f>
        <v>1471.3596269663167</v>
      </c>
      <c r="Q125" s="412">
        <v>2</v>
      </c>
      <c r="R125" s="412">
        <v>2</v>
      </c>
      <c r="S125" s="471">
        <f>L125-AF125</f>
        <v>18765.247040074319</v>
      </c>
      <c r="T125" s="416">
        <f>S125/AF125</f>
        <v>2.0068600145593195E-3</v>
      </c>
      <c r="U125" s="473">
        <v>12.685951101892215</v>
      </c>
      <c r="V125" s="542"/>
      <c r="W125" s="397">
        <v>322</v>
      </c>
      <c r="X125" s="398" t="s">
        <v>148</v>
      </c>
      <c r="Y125" s="400">
        <v>6549</v>
      </c>
      <c r="Z125" s="400">
        <v>6467924.2944591148</v>
      </c>
      <c r="AA125" s="400">
        <v>2066259.6257351311</v>
      </c>
      <c r="AB125" s="404">
        <f>SUM(Z125:AA125)</f>
        <v>8534183.9201942459</v>
      </c>
      <c r="AC125" s="400">
        <v>1264748.1416320186</v>
      </c>
      <c r="AD125" s="399">
        <f>AB125+AC125</f>
        <v>9798932.0618262645</v>
      </c>
      <c r="AE125" s="401">
        <v>-448381</v>
      </c>
      <c r="AF125" s="411">
        <f>AD125+AE125</f>
        <v>9350551.0618262645</v>
      </c>
      <c r="AG125" s="399">
        <v>116917.32340000005</v>
      </c>
      <c r="AH125" s="399">
        <f>SUM(AF125:AG125)</f>
        <v>9467468.3852262646</v>
      </c>
      <c r="AI125" s="411">
        <f>AF125/Y125</f>
        <v>1427.7830297490098</v>
      </c>
      <c r="AJ125" s="399">
        <f>AH125/Y125</f>
        <v>1445.6357283900236</v>
      </c>
      <c r="AK125" s="412">
        <v>2</v>
      </c>
      <c r="AL125" s="412">
        <v>2</v>
      </c>
    </row>
    <row r="126" spans="1:38">
      <c r="A126" s="397">
        <v>398</v>
      </c>
      <c r="B126" s="398" t="s">
        <v>149</v>
      </c>
      <c r="C126" s="420">
        <v>120693</v>
      </c>
      <c r="D126" s="460">
        <f>F126-E126</f>
        <v>31370753.986279324</v>
      </c>
      <c r="E126" s="575">
        <v>18784091.682437673</v>
      </c>
      <c r="F126" s="400">
        <v>50154845.668716997</v>
      </c>
      <c r="G126" s="400">
        <v>25036324.517206848</v>
      </c>
      <c r="H126" s="404">
        <f>SUM(F126:G126)</f>
        <v>75191170.185923845</v>
      </c>
      <c r="I126" s="420">
        <v>11336886.671969105</v>
      </c>
      <c r="J126" s="405">
        <f>SUM(H126:I126)</f>
        <v>86528056.857892945</v>
      </c>
      <c r="K126" s="430">
        <v>-2056408</v>
      </c>
      <c r="L126" s="414">
        <f>SUM(J126:K126)</f>
        <v>84471648.857892945</v>
      </c>
      <c r="M126" s="432">
        <v>-8375539.0587000092</v>
      </c>
      <c r="N126" s="405">
        <f>SUM(L126:M126)</f>
        <v>76096109.799192935</v>
      </c>
      <c r="O126" s="411">
        <f>L126/C126</f>
        <v>699.88855076842026</v>
      </c>
      <c r="P126" s="399">
        <f>N126/C126</f>
        <v>630.49315038314512</v>
      </c>
      <c r="Q126" s="412">
        <v>7</v>
      </c>
      <c r="R126" s="412">
        <v>7</v>
      </c>
      <c r="S126" s="471">
        <f>L126-AF126</f>
        <v>7512845.7854367346</v>
      </c>
      <c r="T126" s="416">
        <f>S126/AF126</f>
        <v>9.762165581451987E-2</v>
      </c>
      <c r="U126" s="473">
        <v>52.515861989578752</v>
      </c>
      <c r="V126" s="542"/>
      <c r="W126" s="397">
        <v>398</v>
      </c>
      <c r="X126" s="398" t="s">
        <v>149</v>
      </c>
      <c r="Y126" s="400">
        <v>120175</v>
      </c>
      <c r="Z126" s="400">
        <v>37608582.257213026</v>
      </c>
      <c r="AA126" s="400">
        <v>23182373.443431057</v>
      </c>
      <c r="AB126" s="404">
        <f>SUM(Z126:AA126)</f>
        <v>60790955.700644083</v>
      </c>
      <c r="AC126" s="400">
        <v>18224255.371812128</v>
      </c>
      <c r="AD126" s="399">
        <f>AB126+AC126</f>
        <v>79015211.072456211</v>
      </c>
      <c r="AE126" s="401">
        <v>-2056408</v>
      </c>
      <c r="AF126" s="411">
        <f>AD126+AE126</f>
        <v>76958803.072456211</v>
      </c>
      <c r="AG126" s="399">
        <v>-8701287.3025799971</v>
      </c>
      <c r="AH126" s="399">
        <f>SUM(AF126:AG126)</f>
        <v>68257515.769876212</v>
      </c>
      <c r="AI126" s="411">
        <f>AF126/Y126</f>
        <v>640.38945764473647</v>
      </c>
      <c r="AJ126" s="399">
        <f>AH126/Y126</f>
        <v>567.98432094758653</v>
      </c>
      <c r="AK126" s="412">
        <v>7</v>
      </c>
      <c r="AL126" s="412">
        <v>7</v>
      </c>
    </row>
    <row r="127" spans="1:38">
      <c r="A127" s="397">
        <v>399</v>
      </c>
      <c r="B127" s="398" t="s">
        <v>150</v>
      </c>
      <c r="C127" s="420">
        <v>7682</v>
      </c>
      <c r="D127" s="460">
        <f>F127-E127</f>
        <v>449830.31974660093</v>
      </c>
      <c r="E127" s="575">
        <v>746098.69476185786</v>
      </c>
      <c r="F127" s="400">
        <v>1195929.0145084588</v>
      </c>
      <c r="G127" s="400">
        <v>2781486.0676760729</v>
      </c>
      <c r="H127" s="404">
        <f>SUM(F127:G127)</f>
        <v>3977415.0821845317</v>
      </c>
      <c r="I127" s="420">
        <v>679228.37483000162</v>
      </c>
      <c r="J127" s="405">
        <f>SUM(H127:I127)</f>
        <v>4656643.4570145337</v>
      </c>
      <c r="K127" s="430">
        <v>-378586</v>
      </c>
      <c r="L127" s="414">
        <f>SUM(J127:K127)</f>
        <v>4278057.4570145337</v>
      </c>
      <c r="M127" s="432">
        <v>26048.700509999981</v>
      </c>
      <c r="N127" s="405">
        <f>SUM(L127:M127)</f>
        <v>4304106.1575245336</v>
      </c>
      <c r="O127" s="411">
        <f>L127/C127</f>
        <v>556.89370697924153</v>
      </c>
      <c r="P127" s="399">
        <f>N127/C127</f>
        <v>560.28458181782526</v>
      </c>
      <c r="Q127" s="412">
        <v>15</v>
      </c>
      <c r="R127" s="412">
        <v>15</v>
      </c>
      <c r="S127" s="471">
        <f>L127-AF127</f>
        <v>-86286.819911904633</v>
      </c>
      <c r="T127" s="416">
        <f>S127/AF127</f>
        <v>-1.977085546804561E-2</v>
      </c>
      <c r="U127" s="473">
        <v>45.413987253539403</v>
      </c>
      <c r="V127" s="542"/>
      <c r="W127" s="397">
        <v>399</v>
      </c>
      <c r="X127" s="398" t="s">
        <v>150</v>
      </c>
      <c r="Y127" s="400">
        <v>7817</v>
      </c>
      <c r="Z127" s="400">
        <v>553462.64073617524</v>
      </c>
      <c r="AA127" s="400">
        <v>2911680.0782160889</v>
      </c>
      <c r="AB127" s="404">
        <f>SUM(Z127:AA127)</f>
        <v>3465142.7189522642</v>
      </c>
      <c r="AC127" s="400">
        <v>1277787.5579741742</v>
      </c>
      <c r="AD127" s="399">
        <f>AB127+AC127</f>
        <v>4742930.2769264383</v>
      </c>
      <c r="AE127" s="401">
        <v>-378586</v>
      </c>
      <c r="AF127" s="411">
        <f>AD127+AE127</f>
        <v>4364344.2769264383</v>
      </c>
      <c r="AG127" s="399">
        <v>65614.29190000004</v>
      </c>
      <c r="AH127" s="399">
        <f>SUM(AF127:AG127)</f>
        <v>4429958.5688264379</v>
      </c>
      <c r="AI127" s="411">
        <f>AF127/Y127</f>
        <v>558.31447830707918</v>
      </c>
      <c r="AJ127" s="399">
        <f>AH127/Y127</f>
        <v>566.70827284462553</v>
      </c>
      <c r="AK127" s="412">
        <v>15</v>
      </c>
      <c r="AL127" s="412">
        <v>15</v>
      </c>
    </row>
    <row r="128" spans="1:38">
      <c r="A128" s="397">
        <v>400</v>
      </c>
      <c r="B128" s="398" t="s">
        <v>151</v>
      </c>
      <c r="C128" s="420">
        <v>8441</v>
      </c>
      <c r="D128" s="460">
        <f>F128-E128</f>
        <v>6187575.1878354913</v>
      </c>
      <c r="E128" s="575">
        <v>1142536.2231057603</v>
      </c>
      <c r="F128" s="400">
        <v>7330111.4109412516</v>
      </c>
      <c r="G128" s="400">
        <v>2759433.4658396728</v>
      </c>
      <c r="H128" s="404">
        <f>SUM(F128:G128)</f>
        <v>10089544.876780923</v>
      </c>
      <c r="I128" s="420">
        <v>1144381.4883236114</v>
      </c>
      <c r="J128" s="405">
        <f>SUM(H128:I128)</f>
        <v>11233926.365104536</v>
      </c>
      <c r="K128" s="430">
        <v>1885948</v>
      </c>
      <c r="L128" s="414">
        <f>SUM(J128:K128)</f>
        <v>13119874.365104536</v>
      </c>
      <c r="M128" s="432">
        <v>102450.02612999998</v>
      </c>
      <c r="N128" s="405">
        <f>SUM(L128:M128)</f>
        <v>13222324.391234536</v>
      </c>
      <c r="O128" s="411">
        <f>L128/C128</f>
        <v>1554.3033248554123</v>
      </c>
      <c r="P128" s="399">
        <f>N128/C128</f>
        <v>1566.4405154880387</v>
      </c>
      <c r="Q128" s="412">
        <v>2</v>
      </c>
      <c r="R128" s="412">
        <v>2</v>
      </c>
      <c r="S128" s="471">
        <f>L128-AF128</f>
        <v>716362.54993604496</v>
      </c>
      <c r="T128" s="416">
        <f>S128/AF128</f>
        <v>5.7754816588314252E-2</v>
      </c>
      <c r="U128" s="473">
        <v>61.381896457599851</v>
      </c>
      <c r="V128" s="542"/>
      <c r="W128" s="397">
        <v>400</v>
      </c>
      <c r="X128" s="398" t="s">
        <v>151</v>
      </c>
      <c r="Y128" s="400">
        <v>8366</v>
      </c>
      <c r="Z128" s="400">
        <v>5989122.2945933528</v>
      </c>
      <c r="AA128" s="400">
        <v>2823877.6300907177</v>
      </c>
      <c r="AB128" s="404">
        <f>SUM(Z128:AA128)</f>
        <v>8812999.9246840701</v>
      </c>
      <c r="AC128" s="400">
        <v>1704563.8904844206</v>
      </c>
      <c r="AD128" s="399">
        <f>AB128+AC128</f>
        <v>10517563.815168491</v>
      </c>
      <c r="AE128" s="401">
        <v>1885948</v>
      </c>
      <c r="AF128" s="411">
        <f>AD128+AE128</f>
        <v>12403511.815168491</v>
      </c>
      <c r="AG128" s="399">
        <v>262189.22550000006</v>
      </c>
      <c r="AH128" s="399">
        <f>SUM(AF128:AG128)</f>
        <v>12665701.040668491</v>
      </c>
      <c r="AI128" s="411">
        <f>AF128/Y128</f>
        <v>1482.6095882343402</v>
      </c>
      <c r="AJ128" s="399">
        <f>AH128/Y128</f>
        <v>1513.9494430634104</v>
      </c>
      <c r="AK128" s="412">
        <v>2</v>
      </c>
      <c r="AL128" s="412">
        <v>2</v>
      </c>
    </row>
    <row r="129" spans="1:38">
      <c r="A129" s="397">
        <v>402</v>
      </c>
      <c r="B129" s="398" t="s">
        <v>152</v>
      </c>
      <c r="C129" s="420">
        <v>8975</v>
      </c>
      <c r="D129" s="460">
        <f>F129-E129</f>
        <v>-1744291.3463461748</v>
      </c>
      <c r="E129" s="575">
        <v>1308776.2388679236</v>
      </c>
      <c r="F129" s="400">
        <v>-435515.10747825122</v>
      </c>
      <c r="G129" s="400">
        <v>5057054.3758848235</v>
      </c>
      <c r="H129" s="404">
        <f>SUM(F129:G129)</f>
        <v>4621539.2684065718</v>
      </c>
      <c r="I129" s="420">
        <v>1236751.9903126508</v>
      </c>
      <c r="J129" s="405">
        <f>SUM(H129:I129)</f>
        <v>5858291.2587192226</v>
      </c>
      <c r="K129" s="430">
        <v>-237129</v>
      </c>
      <c r="L129" s="414">
        <f>SUM(J129:K129)</f>
        <v>5621162.2587192226</v>
      </c>
      <c r="M129" s="432">
        <v>385384.27468999999</v>
      </c>
      <c r="N129" s="405">
        <f>SUM(L129:M129)</f>
        <v>6006546.533409223</v>
      </c>
      <c r="O129" s="411">
        <f>L129/C129</f>
        <v>626.31334358988556</v>
      </c>
      <c r="P129" s="399">
        <f>N129/C129</f>
        <v>669.25309564448162</v>
      </c>
      <c r="Q129" s="412">
        <v>11</v>
      </c>
      <c r="R129" s="412">
        <v>11</v>
      </c>
      <c r="S129" s="471">
        <f>L129-AF129</f>
        <v>658831.60821435042</v>
      </c>
      <c r="T129" s="416">
        <f>S129/AF129</f>
        <v>0.13276656769079268</v>
      </c>
      <c r="U129" s="473">
        <v>104.09668485850159</v>
      </c>
      <c r="V129" s="542"/>
      <c r="W129" s="397">
        <v>402</v>
      </c>
      <c r="X129" s="398" t="s">
        <v>152</v>
      </c>
      <c r="Y129" s="400">
        <v>9099</v>
      </c>
      <c r="Z129" s="400">
        <v>-1716976.5557703408</v>
      </c>
      <c r="AA129" s="400">
        <v>5021466.3466851758</v>
      </c>
      <c r="AB129" s="404">
        <f>SUM(Z129:AA129)</f>
        <v>3304489.7909148349</v>
      </c>
      <c r="AC129" s="400">
        <v>1894969.8595900368</v>
      </c>
      <c r="AD129" s="399">
        <f>AB129+AC129</f>
        <v>5199459.6505048722</v>
      </c>
      <c r="AE129" s="401">
        <v>-237129</v>
      </c>
      <c r="AF129" s="411">
        <f>AD129+AE129</f>
        <v>4962330.6505048722</v>
      </c>
      <c r="AG129" s="399">
        <v>303436.54760000005</v>
      </c>
      <c r="AH129" s="399">
        <f>SUM(AF129:AG129)</f>
        <v>5265767.1981048724</v>
      </c>
      <c r="AI129" s="411">
        <f>AF129/Y129</f>
        <v>545.37099137321377</v>
      </c>
      <c r="AJ129" s="399">
        <f>AH129/Y129</f>
        <v>578.719331586424</v>
      </c>
      <c r="AK129" s="412">
        <v>11</v>
      </c>
      <c r="AL129" s="412">
        <v>11</v>
      </c>
    </row>
    <row r="130" spans="1:38">
      <c r="A130" s="397">
        <v>403</v>
      </c>
      <c r="B130" s="398" t="s">
        <v>153</v>
      </c>
      <c r="C130" s="420">
        <v>2789</v>
      </c>
      <c r="D130" s="460">
        <f>F130-E130</f>
        <v>777071.72496615327</v>
      </c>
      <c r="E130" s="575">
        <v>267117.3168145399</v>
      </c>
      <c r="F130" s="400">
        <v>1044189.0417806931</v>
      </c>
      <c r="G130" s="400">
        <v>1602222.0489418181</v>
      </c>
      <c r="H130" s="404">
        <f>SUM(F130:G130)</f>
        <v>2646411.0907225111</v>
      </c>
      <c r="I130" s="420">
        <v>502393.65273700847</v>
      </c>
      <c r="J130" s="405">
        <f>SUM(H130:I130)</f>
        <v>3148804.7434595195</v>
      </c>
      <c r="K130" s="430">
        <v>81911</v>
      </c>
      <c r="L130" s="414">
        <f>SUM(J130:K130)</f>
        <v>3230715.7434595195</v>
      </c>
      <c r="M130" s="432">
        <v>-25260.635510000007</v>
      </c>
      <c r="N130" s="405">
        <f>SUM(L130:M130)</f>
        <v>3205455.1079495195</v>
      </c>
      <c r="O130" s="411">
        <f>L130/C130</f>
        <v>1158.3778212475868</v>
      </c>
      <c r="P130" s="399">
        <f>N130/C130</f>
        <v>1149.3205837036642</v>
      </c>
      <c r="Q130" s="412">
        <v>14</v>
      </c>
      <c r="R130" s="412">
        <v>14</v>
      </c>
      <c r="S130" s="471">
        <f>L130-AF130</f>
        <v>16946.189956796821</v>
      </c>
      <c r="T130" s="416">
        <f>S130/AF130</f>
        <v>5.2729947417440009E-3</v>
      </c>
      <c r="U130" s="473">
        <v>47.136002354705397</v>
      </c>
      <c r="V130" s="542"/>
      <c r="W130" s="397">
        <v>403</v>
      </c>
      <c r="X130" s="398" t="s">
        <v>153</v>
      </c>
      <c r="Y130" s="400">
        <v>2820</v>
      </c>
      <c r="Z130" s="400">
        <v>935432.60833485646</v>
      </c>
      <c r="AA130" s="400">
        <v>1528250.9533130785</v>
      </c>
      <c r="AB130" s="404">
        <f>SUM(Z130:AA130)</f>
        <v>2463683.5616479348</v>
      </c>
      <c r="AC130" s="400">
        <v>668174.99185478769</v>
      </c>
      <c r="AD130" s="399">
        <f>AB130+AC130</f>
        <v>3131858.5535027226</v>
      </c>
      <c r="AE130" s="401">
        <v>81911</v>
      </c>
      <c r="AF130" s="411">
        <f>AD130+AE130</f>
        <v>3213769.5535027226</v>
      </c>
      <c r="AG130" s="399">
        <v>-40979.379999999997</v>
      </c>
      <c r="AH130" s="399">
        <f>SUM(AF130:AG130)</f>
        <v>3172790.1735027228</v>
      </c>
      <c r="AI130" s="411">
        <f>AF130/Y130</f>
        <v>1139.6345934406818</v>
      </c>
      <c r="AJ130" s="399">
        <f>AH130/Y130</f>
        <v>1125.1028984052209</v>
      </c>
      <c r="AK130" s="412">
        <v>14</v>
      </c>
      <c r="AL130" s="412">
        <v>14</v>
      </c>
    </row>
    <row r="131" spans="1:38">
      <c r="A131" s="397">
        <v>405</v>
      </c>
      <c r="B131" s="398" t="s">
        <v>154</v>
      </c>
      <c r="C131" s="420">
        <v>72988</v>
      </c>
      <c r="D131" s="460">
        <f>F131-E131</f>
        <v>787326.52947371081</v>
      </c>
      <c r="E131" s="575">
        <v>12401304.235392841</v>
      </c>
      <c r="F131" s="400">
        <v>13188630.764866551</v>
      </c>
      <c r="G131" s="400">
        <v>11489848.065942485</v>
      </c>
      <c r="H131" s="404">
        <f>SUM(F131:G131)</f>
        <v>24678478.830809034</v>
      </c>
      <c r="I131" s="420">
        <v>7075895.9377933061</v>
      </c>
      <c r="J131" s="405">
        <f>SUM(H131:I131)</f>
        <v>31754374.768602341</v>
      </c>
      <c r="K131" s="430">
        <v>-5255377</v>
      </c>
      <c r="L131" s="414">
        <f>SUM(J131:K131)</f>
        <v>26498997.768602341</v>
      </c>
      <c r="M131" s="432">
        <v>-1928035.6973600003</v>
      </c>
      <c r="N131" s="405">
        <f>SUM(L131:M131)</f>
        <v>24570962.07124234</v>
      </c>
      <c r="O131" s="411">
        <f>L131/C131</f>
        <v>363.05965047134242</v>
      </c>
      <c r="P131" s="399">
        <f>N131/C131</f>
        <v>336.64386024061957</v>
      </c>
      <c r="Q131" s="412">
        <v>9</v>
      </c>
      <c r="R131" s="412">
        <v>9</v>
      </c>
      <c r="S131" s="471">
        <f>L131-AF131</f>
        <v>3650065.3208432421</v>
      </c>
      <c r="T131" s="416">
        <f>S131/AF131</f>
        <v>0.15974774003943545</v>
      </c>
      <c r="U131" s="473">
        <v>56.24863292267446</v>
      </c>
      <c r="V131" s="542"/>
      <c r="W131" s="397">
        <v>405</v>
      </c>
      <c r="X131" s="398" t="s">
        <v>154</v>
      </c>
      <c r="Y131" s="400">
        <v>72650</v>
      </c>
      <c r="Z131" s="400">
        <v>3424486.0552707426</v>
      </c>
      <c r="AA131" s="400">
        <v>13144798.914696461</v>
      </c>
      <c r="AB131" s="404">
        <f>SUM(Z131:AA131)</f>
        <v>16569284.969967203</v>
      </c>
      <c r="AC131" s="400">
        <v>11535024.477791898</v>
      </c>
      <c r="AD131" s="399">
        <f>AB131+AC131</f>
        <v>28104309.447759099</v>
      </c>
      <c r="AE131" s="401">
        <v>-5255377</v>
      </c>
      <c r="AF131" s="411">
        <f>AD131+AE131</f>
        <v>22848932.447759099</v>
      </c>
      <c r="AG131" s="399">
        <v>-2109708.3218099996</v>
      </c>
      <c r="AH131" s="399">
        <f>SUM(AF131:AG131)</f>
        <v>20739224.1259491</v>
      </c>
      <c r="AI131" s="411">
        <f>AF131/Y131</f>
        <v>314.50698482806746</v>
      </c>
      <c r="AJ131" s="399">
        <f>AH131/Y131</f>
        <v>285.46764110046939</v>
      </c>
      <c r="AK131" s="412">
        <v>9</v>
      </c>
      <c r="AL131" s="412">
        <v>9</v>
      </c>
    </row>
    <row r="132" spans="1:38">
      <c r="A132" s="397">
        <v>407</v>
      </c>
      <c r="B132" s="398" t="s">
        <v>155</v>
      </c>
      <c r="C132" s="420">
        <v>2449</v>
      </c>
      <c r="D132" s="460">
        <f>F132-E132</f>
        <v>877710.92981326068</v>
      </c>
      <c r="E132" s="575">
        <v>267964.03762492375</v>
      </c>
      <c r="F132" s="400">
        <v>1145674.9674381844</v>
      </c>
      <c r="G132" s="400">
        <v>1183604.3724282063</v>
      </c>
      <c r="H132" s="404">
        <f>SUM(F132:G132)</f>
        <v>2329279.3398663905</v>
      </c>
      <c r="I132" s="420">
        <v>467740.25545950892</v>
      </c>
      <c r="J132" s="405">
        <f>SUM(H132:I132)</f>
        <v>2797019.5953258993</v>
      </c>
      <c r="K132" s="430">
        <v>-448183</v>
      </c>
      <c r="L132" s="414">
        <f>SUM(J132:K132)</f>
        <v>2348836.5953258993</v>
      </c>
      <c r="M132" s="432">
        <v>-790071.41348999995</v>
      </c>
      <c r="N132" s="405">
        <f>SUM(L132:M132)</f>
        <v>1558765.1818358994</v>
      </c>
      <c r="O132" s="411">
        <f>L132/C132</f>
        <v>959.10028392237621</v>
      </c>
      <c r="P132" s="399">
        <f>N132/C132</f>
        <v>636.49047849567148</v>
      </c>
      <c r="Q132" s="412">
        <v>1</v>
      </c>
      <c r="R132" s="413">
        <v>34</v>
      </c>
      <c r="S132" s="471">
        <f>L132-AF132</f>
        <v>-316838.93993823789</v>
      </c>
      <c r="T132" s="416">
        <f>S132/AF132</f>
        <v>-0.11885877922754874</v>
      </c>
      <c r="U132" s="473">
        <v>-34.010629465713123</v>
      </c>
      <c r="V132" s="542"/>
      <c r="W132" s="397">
        <v>407</v>
      </c>
      <c r="X132" s="398" t="s">
        <v>155</v>
      </c>
      <c r="Y132" s="400">
        <v>2518</v>
      </c>
      <c r="Z132" s="400">
        <v>1275449.2690713324</v>
      </c>
      <c r="AA132" s="400">
        <v>1207003.5748764575</v>
      </c>
      <c r="AB132" s="404">
        <f>SUM(Z132:AA132)</f>
        <v>2482452.8439477896</v>
      </c>
      <c r="AC132" s="400">
        <v>631405.69131634757</v>
      </c>
      <c r="AD132" s="399">
        <f>AB132+AC132</f>
        <v>3113858.5352641372</v>
      </c>
      <c r="AE132" s="401">
        <v>-448183</v>
      </c>
      <c r="AF132" s="411">
        <f>AD132+AE132</f>
        <v>2665675.5352641372</v>
      </c>
      <c r="AG132" s="399">
        <v>-918883.79000000015</v>
      </c>
      <c r="AH132" s="399">
        <f>SUM(AF132:AG132)</f>
        <v>1746791.7452641372</v>
      </c>
      <c r="AI132" s="411">
        <f>AF132/Y132</f>
        <v>1058.6479488737639</v>
      </c>
      <c r="AJ132" s="399">
        <f>AH132/Y132</f>
        <v>693.72190042261207</v>
      </c>
      <c r="AK132" s="412">
        <v>1</v>
      </c>
      <c r="AL132" s="413">
        <v>34</v>
      </c>
    </row>
    <row r="133" spans="1:38">
      <c r="A133" s="397">
        <v>408</v>
      </c>
      <c r="B133" s="398" t="s">
        <v>156</v>
      </c>
      <c r="C133" s="420">
        <v>14024</v>
      </c>
      <c r="D133" s="460">
        <f>F133-E133</f>
        <v>4923831.2879768852</v>
      </c>
      <c r="E133" s="575">
        <v>1589063.5445859921</v>
      </c>
      <c r="F133" s="400">
        <v>6512894.8325628769</v>
      </c>
      <c r="G133" s="400">
        <v>5843804.8929629121</v>
      </c>
      <c r="H133" s="404">
        <f>SUM(F133:G133)</f>
        <v>12356699.725525789</v>
      </c>
      <c r="I133" s="420">
        <v>1552571.5213750363</v>
      </c>
      <c r="J133" s="405">
        <f>SUM(H133:I133)</f>
        <v>13909271.246900825</v>
      </c>
      <c r="K133" s="430">
        <v>147682</v>
      </c>
      <c r="L133" s="414">
        <f>SUM(J133:K133)</f>
        <v>14056953.246900825</v>
      </c>
      <c r="M133" s="432">
        <v>-127445.87180000005</v>
      </c>
      <c r="N133" s="405">
        <f>SUM(L133:M133)</f>
        <v>13929507.375100825</v>
      </c>
      <c r="O133" s="411">
        <f>L133/C133</f>
        <v>1002.3497751640634</v>
      </c>
      <c r="P133" s="399">
        <f>N133/C133</f>
        <v>993.26207751717232</v>
      </c>
      <c r="Q133" s="412">
        <v>14</v>
      </c>
      <c r="R133" s="412">
        <v>14</v>
      </c>
      <c r="S133" s="471">
        <f>L133-AF133</f>
        <v>167706.24512198567</v>
      </c>
      <c r="T133" s="416">
        <f>S133/AF133</f>
        <v>1.207453831734053E-2</v>
      </c>
      <c r="U133" s="473">
        <v>29.629136330719234</v>
      </c>
      <c r="V133" s="542"/>
      <c r="W133" s="397">
        <v>408</v>
      </c>
      <c r="X133" s="398" t="s">
        <v>156</v>
      </c>
      <c r="Y133" s="400">
        <v>14099</v>
      </c>
      <c r="Z133" s="400">
        <v>5130347.6939144991</v>
      </c>
      <c r="AA133" s="400">
        <v>6061294.160336988</v>
      </c>
      <c r="AB133" s="404">
        <f>SUM(Z133:AA133)</f>
        <v>11191641.854251487</v>
      </c>
      <c r="AC133" s="400">
        <v>2549923.147527352</v>
      </c>
      <c r="AD133" s="399">
        <f>AB133+AC133</f>
        <v>13741565.001778839</v>
      </c>
      <c r="AE133" s="401">
        <v>147682</v>
      </c>
      <c r="AF133" s="411">
        <f>AD133+AE133</f>
        <v>13889247.001778839</v>
      </c>
      <c r="AG133" s="399">
        <v>-20410.883500000054</v>
      </c>
      <c r="AH133" s="399">
        <f>SUM(AF133:AG133)</f>
        <v>13868836.118278839</v>
      </c>
      <c r="AI133" s="411">
        <f>AF133/Y133</f>
        <v>985.12284571805367</v>
      </c>
      <c r="AJ133" s="399">
        <f>AH133/Y133</f>
        <v>983.67516265542508</v>
      </c>
      <c r="AK133" s="412">
        <v>14</v>
      </c>
      <c r="AL133" s="412">
        <v>14</v>
      </c>
    </row>
    <row r="134" spans="1:38">
      <c r="A134" s="397">
        <v>410</v>
      </c>
      <c r="B134" s="398" t="s">
        <v>157</v>
      </c>
      <c r="C134" s="420">
        <v>18762</v>
      </c>
      <c r="D134" s="460">
        <f>F134-E134</f>
        <v>6606925.4423401924</v>
      </c>
      <c r="E134" s="575">
        <v>2573450.7933833031</v>
      </c>
      <c r="F134" s="400">
        <v>9180376.2357234955</v>
      </c>
      <c r="G134" s="400">
        <v>8006554.2922604354</v>
      </c>
      <c r="H134" s="404">
        <f>SUM(F134:G134)</f>
        <v>17186930.52798393</v>
      </c>
      <c r="I134" s="420">
        <v>1172841.9415278588</v>
      </c>
      <c r="J134" s="405">
        <f>SUM(H134:I134)</f>
        <v>18359772.469511788</v>
      </c>
      <c r="K134" s="430">
        <v>-1267510</v>
      </c>
      <c r="L134" s="414">
        <f>SUM(J134:K134)</f>
        <v>17092262.469511788</v>
      </c>
      <c r="M134" s="432">
        <v>163033.31107000005</v>
      </c>
      <c r="N134" s="405">
        <f>SUM(L134:M134)</f>
        <v>17255295.780581787</v>
      </c>
      <c r="O134" s="411">
        <f>L134/C134</f>
        <v>911.00428896235951</v>
      </c>
      <c r="P134" s="399">
        <f>N134/C134</f>
        <v>919.69383757498065</v>
      </c>
      <c r="Q134" s="412">
        <v>13</v>
      </c>
      <c r="R134" s="412">
        <v>13</v>
      </c>
      <c r="S134" s="471">
        <f>L134-AF134</f>
        <v>1518018.4113769308</v>
      </c>
      <c r="T134" s="416">
        <f>S134/AF134</f>
        <v>9.746979729549235E-2</v>
      </c>
      <c r="U134" s="473">
        <v>85.499621346627919</v>
      </c>
      <c r="V134" s="542"/>
      <c r="W134" s="397">
        <v>410</v>
      </c>
      <c r="X134" s="398" t="s">
        <v>157</v>
      </c>
      <c r="Y134" s="400">
        <v>18775</v>
      </c>
      <c r="Z134" s="400">
        <v>6637181.09142326</v>
      </c>
      <c r="AA134" s="400">
        <v>7591844.1539063724</v>
      </c>
      <c r="AB134" s="404">
        <f>SUM(Z134:AA134)</f>
        <v>14229025.245329633</v>
      </c>
      <c r="AC134" s="400">
        <v>2612728.8128052256</v>
      </c>
      <c r="AD134" s="399">
        <f>AB134+AC134</f>
        <v>16841754.058134858</v>
      </c>
      <c r="AE134" s="401">
        <v>-1267510</v>
      </c>
      <c r="AF134" s="411">
        <f>AD134+AE134</f>
        <v>15574244.058134858</v>
      </c>
      <c r="AG134" s="399">
        <v>251271.37298999983</v>
      </c>
      <c r="AH134" s="399">
        <f>SUM(AF134:AG134)</f>
        <v>15825515.431124857</v>
      </c>
      <c r="AI134" s="411">
        <f>AF134/Y134</f>
        <v>829.5203226702987</v>
      </c>
      <c r="AJ134" s="399">
        <f>AH134/Y134</f>
        <v>842.90361816910024</v>
      </c>
      <c r="AK134" s="412">
        <v>13</v>
      </c>
      <c r="AL134" s="412">
        <v>13</v>
      </c>
    </row>
    <row r="135" spans="1:38">
      <c r="A135" s="397">
        <v>416</v>
      </c>
      <c r="B135" s="398" t="s">
        <v>158</v>
      </c>
      <c r="C135" s="420">
        <v>2862</v>
      </c>
      <c r="D135" s="460">
        <f>F135-E135</f>
        <v>132741.25727112382</v>
      </c>
      <c r="E135" s="575">
        <v>322154.8791577277</v>
      </c>
      <c r="F135" s="400">
        <v>454896.13642885152</v>
      </c>
      <c r="G135" s="400">
        <v>1332884.7354896122</v>
      </c>
      <c r="H135" s="404">
        <f>SUM(F135:G135)</f>
        <v>1787780.8719184636</v>
      </c>
      <c r="I135" s="420">
        <v>280044.18764142448</v>
      </c>
      <c r="J135" s="405">
        <f>SUM(H135:I135)</f>
        <v>2067825.0595598882</v>
      </c>
      <c r="K135" s="430">
        <v>-698980</v>
      </c>
      <c r="L135" s="414">
        <f>SUM(J135:K135)</f>
        <v>1368845.0595598882</v>
      </c>
      <c r="M135" s="432">
        <v>-19480.966799999995</v>
      </c>
      <c r="N135" s="405">
        <f>SUM(L135:M135)</f>
        <v>1349364.0927598882</v>
      </c>
      <c r="O135" s="411">
        <f>L135/C135</f>
        <v>478.28269027249763</v>
      </c>
      <c r="P135" s="399">
        <f>N135/C135</f>
        <v>471.47592339618734</v>
      </c>
      <c r="Q135" s="412">
        <v>9</v>
      </c>
      <c r="R135" s="412">
        <v>9</v>
      </c>
      <c r="S135" s="471">
        <f>L135-AF135</f>
        <v>-27993.77254440519</v>
      </c>
      <c r="T135" s="416">
        <f>S135/AF135</f>
        <v>-2.0040803492149099E-2</v>
      </c>
      <c r="U135" s="473">
        <v>49.441977121682555</v>
      </c>
      <c r="V135" s="542"/>
      <c r="W135" s="397">
        <v>416</v>
      </c>
      <c r="X135" s="398" t="s">
        <v>158</v>
      </c>
      <c r="Y135" s="400">
        <v>2886</v>
      </c>
      <c r="Z135" s="400">
        <v>267881.90547919553</v>
      </c>
      <c r="AA135" s="400">
        <v>1323982.288958454</v>
      </c>
      <c r="AB135" s="404">
        <f>SUM(Z135:AA135)</f>
        <v>1591864.1944376496</v>
      </c>
      <c r="AC135" s="400">
        <v>503954.63766664377</v>
      </c>
      <c r="AD135" s="399">
        <f>AB135+AC135</f>
        <v>2095818.8321042934</v>
      </c>
      <c r="AE135" s="401">
        <v>-698980</v>
      </c>
      <c r="AF135" s="411">
        <f>AD135+AE135</f>
        <v>1396838.8321042934</v>
      </c>
      <c r="AG135" s="399">
        <v>27739.888000000006</v>
      </c>
      <c r="AH135" s="399">
        <f>SUM(AF135:AG135)</f>
        <v>1424578.7201042934</v>
      </c>
      <c r="AI135" s="411">
        <f>AF135/Y135</f>
        <v>484.00513932927697</v>
      </c>
      <c r="AJ135" s="399">
        <f>AH135/Y135</f>
        <v>493.61702013315778</v>
      </c>
      <c r="AK135" s="412">
        <v>9</v>
      </c>
      <c r="AL135" s="412">
        <v>9</v>
      </c>
    </row>
    <row r="136" spans="1:38">
      <c r="A136" s="397">
        <v>418</v>
      </c>
      <c r="B136" s="398" t="s">
        <v>159</v>
      </c>
      <c r="C136" s="420">
        <v>24711</v>
      </c>
      <c r="D136" s="460">
        <f>F136-E136</f>
        <v>15336700.112031745</v>
      </c>
      <c r="E136" s="575">
        <v>2958697.7468149606</v>
      </c>
      <c r="F136" s="400">
        <v>18295397.858846705</v>
      </c>
      <c r="G136" s="400">
        <v>1495961.8081743629</v>
      </c>
      <c r="H136" s="404">
        <f>SUM(F136:G136)</f>
        <v>19791359.66702107</v>
      </c>
      <c r="I136" s="420">
        <v>1279631.8749458625</v>
      </c>
      <c r="J136" s="405">
        <f>SUM(H136:I136)</f>
        <v>21070991.541966934</v>
      </c>
      <c r="K136" s="430">
        <v>-2494005</v>
      </c>
      <c r="L136" s="414">
        <f>SUM(J136:K136)</f>
        <v>18576986.541966934</v>
      </c>
      <c r="M136" s="432">
        <v>-715120.12747000018</v>
      </c>
      <c r="N136" s="405">
        <f>SUM(L136:M136)</f>
        <v>17861866.414496932</v>
      </c>
      <c r="O136" s="411">
        <f>L136/C136</f>
        <v>751.76992197672837</v>
      </c>
      <c r="P136" s="399">
        <f>N136/C136</f>
        <v>722.83057806227725</v>
      </c>
      <c r="Q136" s="412">
        <v>6</v>
      </c>
      <c r="R136" s="412">
        <v>6</v>
      </c>
      <c r="S136" s="471">
        <f>L136-AF136</f>
        <v>-787453.79563651606</v>
      </c>
      <c r="T136" s="416">
        <f>S136/AF136</f>
        <v>-4.0664939544231185E-2</v>
      </c>
      <c r="U136" s="473">
        <v>-43.299278399608397</v>
      </c>
      <c r="V136" s="542"/>
      <c r="W136" s="397">
        <v>418</v>
      </c>
      <c r="X136" s="398" t="s">
        <v>159</v>
      </c>
      <c r="Y136" s="400">
        <v>24580</v>
      </c>
      <c r="Z136" s="400">
        <v>17283931.533751294</v>
      </c>
      <c r="AA136" s="400">
        <v>1776070.9986691943</v>
      </c>
      <c r="AB136" s="404">
        <f>SUM(Z136:AA136)</f>
        <v>19060002.53242049</v>
      </c>
      <c r="AC136" s="400">
        <v>2798442.8051829608</v>
      </c>
      <c r="AD136" s="399">
        <f>AB136+AC136</f>
        <v>21858445.33760345</v>
      </c>
      <c r="AE136" s="401">
        <v>-2494005</v>
      </c>
      <c r="AF136" s="411">
        <f>AD136+AE136</f>
        <v>19364440.33760345</v>
      </c>
      <c r="AG136" s="399">
        <v>-552255.46230999986</v>
      </c>
      <c r="AH136" s="399">
        <f>SUM(AF136:AG136)</f>
        <v>18812184.875293449</v>
      </c>
      <c r="AI136" s="411">
        <f>AF136/Y136</f>
        <v>787.81286971535599</v>
      </c>
      <c r="AJ136" s="399">
        <f>AH136/Y136</f>
        <v>765.34519427556745</v>
      </c>
      <c r="AK136" s="412">
        <v>6</v>
      </c>
      <c r="AL136" s="412">
        <v>6</v>
      </c>
    </row>
    <row r="137" spans="1:38">
      <c r="A137" s="397">
        <v>420</v>
      </c>
      <c r="B137" s="398" t="s">
        <v>160</v>
      </c>
      <c r="C137" s="420">
        <v>9049</v>
      </c>
      <c r="D137" s="460">
        <f>F137-E137</f>
        <v>1187323.4925624707</v>
      </c>
      <c r="E137" s="575">
        <v>1069944.6973772442</v>
      </c>
      <c r="F137" s="400">
        <v>2257268.189939715</v>
      </c>
      <c r="G137" s="400">
        <v>2688087.3470430966</v>
      </c>
      <c r="H137" s="404">
        <f>SUM(F137:G137)</f>
        <v>4945355.536982812</v>
      </c>
      <c r="I137" s="420">
        <v>1118786.7974107102</v>
      </c>
      <c r="J137" s="405">
        <f>SUM(H137:I137)</f>
        <v>6064142.3343935218</v>
      </c>
      <c r="K137" s="430">
        <v>-1076244</v>
      </c>
      <c r="L137" s="414">
        <f>SUM(J137:K137)</f>
        <v>4987898.3343935218</v>
      </c>
      <c r="M137" s="432">
        <v>-83662.556529999973</v>
      </c>
      <c r="N137" s="405">
        <f>SUM(L137:M137)</f>
        <v>4904235.7778635221</v>
      </c>
      <c r="O137" s="411">
        <f>L137/C137</f>
        <v>551.20989439645507</v>
      </c>
      <c r="P137" s="399">
        <f>N137/C137</f>
        <v>541.96439140938469</v>
      </c>
      <c r="Q137" s="412">
        <v>11</v>
      </c>
      <c r="R137" s="412">
        <v>11</v>
      </c>
      <c r="S137" s="471">
        <f>L137-AF137</f>
        <v>300467.09248045459</v>
      </c>
      <c r="T137" s="416">
        <f>S137/AF137</f>
        <v>6.410058664835494E-2</v>
      </c>
      <c r="U137" s="473">
        <v>57.085995205444817</v>
      </c>
      <c r="V137" s="542"/>
      <c r="W137" s="397">
        <v>420</v>
      </c>
      <c r="X137" s="398" t="s">
        <v>160</v>
      </c>
      <c r="Y137" s="400">
        <v>9177</v>
      </c>
      <c r="Z137" s="400">
        <v>1486813.7009455843</v>
      </c>
      <c r="AA137" s="400">
        <v>2614455.4942625603</v>
      </c>
      <c r="AB137" s="404">
        <f>SUM(Z137:AA137)</f>
        <v>4101269.1952081444</v>
      </c>
      <c r="AC137" s="400">
        <v>1662406.046704923</v>
      </c>
      <c r="AD137" s="399">
        <f>AB137+AC137</f>
        <v>5763675.2419130672</v>
      </c>
      <c r="AE137" s="401">
        <v>-1076244</v>
      </c>
      <c r="AF137" s="411">
        <f>AD137+AE137</f>
        <v>4687431.2419130672</v>
      </c>
      <c r="AG137" s="399">
        <v>-140685.36380000008</v>
      </c>
      <c r="AH137" s="399">
        <f>SUM(AF137:AG137)</f>
        <v>4546745.8781130668</v>
      </c>
      <c r="AI137" s="411">
        <f>AF137/Y137</f>
        <v>510.78034672693332</v>
      </c>
      <c r="AJ137" s="399">
        <f>AH137/Y137</f>
        <v>495.45013382511354</v>
      </c>
      <c r="AK137" s="412">
        <v>11</v>
      </c>
      <c r="AL137" s="412">
        <v>11</v>
      </c>
    </row>
    <row r="138" spans="1:38">
      <c r="A138" s="397">
        <v>421</v>
      </c>
      <c r="B138" s="398" t="s">
        <v>161</v>
      </c>
      <c r="C138" s="420">
        <v>682</v>
      </c>
      <c r="D138" s="460">
        <f>F138-E138</f>
        <v>1141158.5708597691</v>
      </c>
      <c r="E138" s="575">
        <v>62749.990138261506</v>
      </c>
      <c r="F138" s="400">
        <v>1203908.5609980307</v>
      </c>
      <c r="G138" s="400">
        <v>168409.84516485548</v>
      </c>
      <c r="H138" s="404">
        <f>SUM(F138:G138)</f>
        <v>1372318.4061628862</v>
      </c>
      <c r="I138" s="420">
        <v>128611.47662920679</v>
      </c>
      <c r="J138" s="405">
        <f>SUM(H138:I138)</f>
        <v>1500929.8827920929</v>
      </c>
      <c r="K138" s="430">
        <v>-139482</v>
      </c>
      <c r="L138" s="414">
        <f>SUM(J138:K138)</f>
        <v>1361447.8827920929</v>
      </c>
      <c r="M138" s="432">
        <v>-4518.7647099999995</v>
      </c>
      <c r="N138" s="405">
        <f>SUM(L138:M138)</f>
        <v>1356929.1180820928</v>
      </c>
      <c r="O138" s="411">
        <f>L138/C138</f>
        <v>1996.2578926570277</v>
      </c>
      <c r="P138" s="399">
        <f>N138/C138</f>
        <v>1989.6321379502829</v>
      </c>
      <c r="Q138" s="412">
        <v>16</v>
      </c>
      <c r="R138" s="412">
        <v>16</v>
      </c>
      <c r="S138" s="471">
        <f>L138-AF138</f>
        <v>-4026.1163662006147</v>
      </c>
      <c r="T138" s="416">
        <f>S138/AF138</f>
        <v>-2.9485119223671753E-3</v>
      </c>
      <c r="U138" s="473">
        <v>73.798830504555326</v>
      </c>
      <c r="V138" s="542"/>
      <c r="W138" s="397">
        <v>421</v>
      </c>
      <c r="X138" s="398" t="s">
        <v>161</v>
      </c>
      <c r="Y138" s="400">
        <v>695</v>
      </c>
      <c r="Z138" s="400">
        <v>1137240.7265702772</v>
      </c>
      <c r="AA138" s="400">
        <v>196547.4678800673</v>
      </c>
      <c r="AB138" s="404">
        <f>SUM(Z138:AA138)</f>
        <v>1333788.1944503444</v>
      </c>
      <c r="AC138" s="400">
        <v>171167.80470794902</v>
      </c>
      <c r="AD138" s="399">
        <f>AB138+AC138</f>
        <v>1504955.9991582935</v>
      </c>
      <c r="AE138" s="401">
        <v>-139482</v>
      </c>
      <c r="AF138" s="411">
        <f>AD138+AE138</f>
        <v>1365473.9991582935</v>
      </c>
      <c r="AG138" s="399">
        <v>0</v>
      </c>
      <c r="AH138" s="399">
        <f>SUM(AF138:AG138)</f>
        <v>1365473.9991582935</v>
      </c>
      <c r="AI138" s="411">
        <f>AF138/Y138</f>
        <v>1964.7107901558179</v>
      </c>
      <c r="AJ138" s="399">
        <f>AH138/Y138</f>
        <v>1964.7107901558179</v>
      </c>
      <c r="AK138" s="412">
        <v>16</v>
      </c>
      <c r="AL138" s="412">
        <v>16</v>
      </c>
    </row>
    <row r="139" spans="1:38">
      <c r="A139" s="397">
        <v>422</v>
      </c>
      <c r="B139" s="398" t="s">
        <v>162</v>
      </c>
      <c r="C139" s="420">
        <v>10228</v>
      </c>
      <c r="D139" s="460">
        <f>F139-E139</f>
        <v>475964.45499957306</v>
      </c>
      <c r="E139" s="575">
        <v>1952527.4866097248</v>
      </c>
      <c r="F139" s="400">
        <v>2428491.9416092979</v>
      </c>
      <c r="G139" s="400">
        <v>3890351.6950838706</v>
      </c>
      <c r="H139" s="404">
        <f>SUM(F139:G139)</f>
        <v>6318843.6366931684</v>
      </c>
      <c r="I139" s="420">
        <v>1570438.5367014387</v>
      </c>
      <c r="J139" s="405">
        <f>SUM(H139:I139)</f>
        <v>7889282.1733946074</v>
      </c>
      <c r="K139" s="430">
        <v>-213451</v>
      </c>
      <c r="L139" s="414">
        <f>SUM(J139:K139)</f>
        <v>7675831.1733946074</v>
      </c>
      <c r="M139" s="432">
        <v>89338.200659999973</v>
      </c>
      <c r="N139" s="405">
        <f>SUM(L139:M139)</f>
        <v>7765169.374054607</v>
      </c>
      <c r="O139" s="411">
        <f>L139/C139</f>
        <v>750.4723478094063</v>
      </c>
      <c r="P139" s="399">
        <f>N139/C139</f>
        <v>759.20701740854588</v>
      </c>
      <c r="Q139" s="412">
        <v>12</v>
      </c>
      <c r="R139" s="412">
        <v>12</v>
      </c>
      <c r="S139" s="471">
        <f>L139-AF139</f>
        <v>1631794.5401671324</v>
      </c>
      <c r="T139" s="416">
        <f>S139/AF139</f>
        <v>0.26998422398637334</v>
      </c>
      <c r="U139" s="473">
        <v>186.48309047041153</v>
      </c>
      <c r="V139" s="542"/>
      <c r="W139" s="397">
        <v>422</v>
      </c>
      <c r="X139" s="398" t="s">
        <v>162</v>
      </c>
      <c r="Y139" s="400">
        <v>10372</v>
      </c>
      <c r="Z139" s="400">
        <v>722512.35930313775</v>
      </c>
      <c r="AA139" s="400">
        <v>3451300.5793498056</v>
      </c>
      <c r="AB139" s="404">
        <f>SUM(Z139:AA139)</f>
        <v>4173812.9386529434</v>
      </c>
      <c r="AC139" s="400">
        <v>2083674.6945745316</v>
      </c>
      <c r="AD139" s="399">
        <f>AB139+AC139</f>
        <v>6257487.633227475</v>
      </c>
      <c r="AE139" s="401">
        <v>-213451</v>
      </c>
      <c r="AF139" s="411">
        <f>AD139+AE139</f>
        <v>6044036.633227475</v>
      </c>
      <c r="AG139" s="399">
        <v>145177.33430000008</v>
      </c>
      <c r="AH139" s="399">
        <f>SUM(AF139:AG139)</f>
        <v>6189213.9675274752</v>
      </c>
      <c r="AI139" s="411">
        <f>AF139/Y139</f>
        <v>582.72624693670218</v>
      </c>
      <c r="AJ139" s="399">
        <f>AH139/Y139</f>
        <v>596.72329035166558</v>
      </c>
      <c r="AK139" s="412">
        <v>12</v>
      </c>
      <c r="AL139" s="412">
        <v>12</v>
      </c>
    </row>
    <row r="140" spans="1:38">
      <c r="A140" s="397">
        <v>423</v>
      </c>
      <c r="B140" s="398" t="s">
        <v>163</v>
      </c>
      <c r="C140" s="420">
        <v>20637</v>
      </c>
      <c r="D140" s="460">
        <f>F140-E140</f>
        <v>12792646.03070673</v>
      </c>
      <c r="E140" s="575">
        <v>2079624.510213516</v>
      </c>
      <c r="F140" s="400">
        <v>14872270.540920246</v>
      </c>
      <c r="G140" s="400">
        <v>1530853.9959585676</v>
      </c>
      <c r="H140" s="404">
        <f>SUM(F140:G140)</f>
        <v>16403124.536878813</v>
      </c>
      <c r="I140" s="420">
        <v>1454703.2804786349</v>
      </c>
      <c r="J140" s="405">
        <f>SUM(H140:I140)</f>
        <v>17857827.817357447</v>
      </c>
      <c r="K140" s="430">
        <v>-2259612</v>
      </c>
      <c r="L140" s="414">
        <f>SUM(J140:K140)</f>
        <v>15598215.817357447</v>
      </c>
      <c r="M140" s="432">
        <v>-531775.22909000004</v>
      </c>
      <c r="N140" s="405">
        <f>SUM(L140:M140)</f>
        <v>15066440.588267447</v>
      </c>
      <c r="O140" s="411">
        <f>L140/C140</f>
        <v>755.83737061382215</v>
      </c>
      <c r="P140" s="399">
        <f>N140/C140</f>
        <v>730.06932152286902</v>
      </c>
      <c r="Q140" s="412">
        <v>2</v>
      </c>
      <c r="R140" s="412">
        <v>2</v>
      </c>
      <c r="S140" s="471">
        <f>L140-AF140</f>
        <v>-453542.31660538539</v>
      </c>
      <c r="T140" s="416">
        <f>S140/AF140</f>
        <v>-2.8254993180202845E-2</v>
      </c>
      <c r="U140" s="473">
        <v>37.106990386002622</v>
      </c>
      <c r="V140" s="542"/>
      <c r="W140" s="397">
        <v>423</v>
      </c>
      <c r="X140" s="398" t="s">
        <v>163</v>
      </c>
      <c r="Y140" s="400">
        <v>20497</v>
      </c>
      <c r="Z140" s="400">
        <v>13709181.582627267</v>
      </c>
      <c r="AA140" s="400">
        <v>2104133.6650734823</v>
      </c>
      <c r="AB140" s="404">
        <f>SUM(Z140:AA140)</f>
        <v>15813315.247700749</v>
      </c>
      <c r="AC140" s="400">
        <v>2498054.886262083</v>
      </c>
      <c r="AD140" s="399">
        <f>AB140+AC140</f>
        <v>18311370.133962832</v>
      </c>
      <c r="AE140" s="401">
        <v>-2259612</v>
      </c>
      <c r="AF140" s="411">
        <f>AD140+AE140</f>
        <v>16051758.133962832</v>
      </c>
      <c r="AG140" s="399">
        <v>-771909.66749999986</v>
      </c>
      <c r="AH140" s="399">
        <f>SUM(AF140:AG140)</f>
        <v>15279848.466462832</v>
      </c>
      <c r="AI140" s="411">
        <f>AF140/Y140</f>
        <v>783.12719588051095</v>
      </c>
      <c r="AJ140" s="399">
        <f>AH140/Y140</f>
        <v>745.46755459154178</v>
      </c>
      <c r="AK140" s="412">
        <v>2</v>
      </c>
      <c r="AL140" s="412">
        <v>2</v>
      </c>
    </row>
    <row r="141" spans="1:38">
      <c r="A141" s="397">
        <v>425</v>
      </c>
      <c r="B141" s="398" t="s">
        <v>164</v>
      </c>
      <c r="C141" s="420">
        <v>10256</v>
      </c>
      <c r="D141" s="460">
        <f>F141-E141</f>
        <v>12964534.566778082</v>
      </c>
      <c r="E141" s="575">
        <v>992706.31313224451</v>
      </c>
      <c r="F141" s="400">
        <v>13957240.879910327</v>
      </c>
      <c r="G141" s="400">
        <v>5406180.4445842775</v>
      </c>
      <c r="H141" s="404">
        <f>SUM(F141:G141)</f>
        <v>19363421.324494604</v>
      </c>
      <c r="I141" s="420">
        <v>479741.33685331338</v>
      </c>
      <c r="J141" s="405">
        <f>SUM(H141:I141)</f>
        <v>19843162.661347918</v>
      </c>
      <c r="K141" s="430">
        <v>904826</v>
      </c>
      <c r="L141" s="414">
        <f>SUM(J141:K141)</f>
        <v>20747988.661347918</v>
      </c>
      <c r="M141" s="432">
        <v>230724.94230999995</v>
      </c>
      <c r="N141" s="405">
        <f>SUM(L141:M141)</f>
        <v>20978713.60365792</v>
      </c>
      <c r="O141" s="411">
        <f>L141/C141</f>
        <v>2023.0098148740169</v>
      </c>
      <c r="P141" s="399">
        <f>N141/C141</f>
        <v>2045.5063966125117</v>
      </c>
      <c r="Q141" s="412">
        <v>17</v>
      </c>
      <c r="R141" s="412">
        <v>17</v>
      </c>
      <c r="S141" s="471">
        <f>L141-AF141</f>
        <v>-214329.60772186518</v>
      </c>
      <c r="T141" s="416">
        <f>S141/AF141</f>
        <v>-1.0224518346241872E-2</v>
      </c>
      <c r="U141" s="473">
        <v>6.114193127674298</v>
      </c>
      <c r="V141" s="542"/>
      <c r="W141" s="397">
        <v>425</v>
      </c>
      <c r="X141" s="398" t="s">
        <v>164</v>
      </c>
      <c r="Y141" s="400">
        <v>10258</v>
      </c>
      <c r="Z141" s="400">
        <v>13762681.000247251</v>
      </c>
      <c r="AA141" s="400">
        <v>5142157.3466271069</v>
      </c>
      <c r="AB141" s="404">
        <f>SUM(Z141:AA141)</f>
        <v>18904838.346874356</v>
      </c>
      <c r="AC141" s="400">
        <v>1152653.9221954255</v>
      </c>
      <c r="AD141" s="399">
        <f>AB141+AC141</f>
        <v>20057492.269069783</v>
      </c>
      <c r="AE141" s="401">
        <v>904826</v>
      </c>
      <c r="AF141" s="411">
        <f>AD141+AE141</f>
        <v>20962318.269069783</v>
      </c>
      <c r="AG141" s="399">
        <v>-12824.969810000068</v>
      </c>
      <c r="AH141" s="399">
        <f>SUM(AF141:AG141)</f>
        <v>20949493.299259782</v>
      </c>
      <c r="AI141" s="411">
        <f>AF141/Y141</f>
        <v>2043.5092872947732</v>
      </c>
      <c r="AJ141" s="399">
        <f>AH141/Y141</f>
        <v>2042.2590465256174</v>
      </c>
      <c r="AK141" s="412">
        <v>17</v>
      </c>
      <c r="AL141" s="412">
        <v>17</v>
      </c>
    </row>
    <row r="142" spans="1:38">
      <c r="A142" s="397">
        <v>426</v>
      </c>
      <c r="B142" s="398" t="s">
        <v>165</v>
      </c>
      <c r="C142" s="420">
        <v>11969</v>
      </c>
      <c r="D142" s="460">
        <f>F142-E142</f>
        <v>1869425.8235025699</v>
      </c>
      <c r="E142" s="575">
        <v>1736679.4793523001</v>
      </c>
      <c r="F142" s="400">
        <v>3606105.30285487</v>
      </c>
      <c r="G142" s="400">
        <v>5847038.2853867002</v>
      </c>
      <c r="H142" s="404">
        <f>SUM(F142:G142)</f>
        <v>9453143.5882415697</v>
      </c>
      <c r="I142" s="420">
        <v>1221789.2529694829</v>
      </c>
      <c r="J142" s="405">
        <f>SUM(H142:I142)</f>
        <v>10674932.841211053</v>
      </c>
      <c r="K142" s="430">
        <v>-2117694</v>
      </c>
      <c r="L142" s="414">
        <f>SUM(J142:K142)</f>
        <v>8557238.8412110526</v>
      </c>
      <c r="M142" s="432">
        <v>-836567.24849000014</v>
      </c>
      <c r="N142" s="405">
        <f>SUM(L142:M142)</f>
        <v>7720671.5927210525</v>
      </c>
      <c r="O142" s="411">
        <f>L142/C142</f>
        <v>714.95019142877868</v>
      </c>
      <c r="P142" s="399">
        <f>N142/C142</f>
        <v>645.05569326769591</v>
      </c>
      <c r="Q142" s="412">
        <v>12</v>
      </c>
      <c r="R142" s="412">
        <v>12</v>
      </c>
      <c r="S142" s="471">
        <f>L142-AF142</f>
        <v>637553.27454258688</v>
      </c>
      <c r="T142" s="416">
        <f>S142/AF142</f>
        <v>8.0502346864104513E-2</v>
      </c>
      <c r="U142" s="473">
        <v>63.231230335642977</v>
      </c>
      <c r="V142" s="542"/>
      <c r="W142" s="397">
        <v>426</v>
      </c>
      <c r="X142" s="398" t="s">
        <v>165</v>
      </c>
      <c r="Y142" s="400">
        <v>11962</v>
      </c>
      <c r="Z142" s="400">
        <v>1988975.5825812165</v>
      </c>
      <c r="AA142" s="400">
        <v>5975700.0152636115</v>
      </c>
      <c r="AB142" s="404">
        <f>SUM(Z142:AA142)</f>
        <v>7964675.5978448279</v>
      </c>
      <c r="AC142" s="400">
        <v>2072703.9688236376</v>
      </c>
      <c r="AD142" s="399">
        <f>AB142+AC142</f>
        <v>10037379.566668466</v>
      </c>
      <c r="AE142" s="401">
        <v>-2117694</v>
      </c>
      <c r="AF142" s="411">
        <f>AD142+AE142</f>
        <v>7919685.5666684657</v>
      </c>
      <c r="AG142" s="399">
        <v>-797818.09243999992</v>
      </c>
      <c r="AH142" s="399">
        <f>SUM(AF142:AG142)</f>
        <v>7121867.4742284659</v>
      </c>
      <c r="AI142" s="411">
        <f>AF142/Y142</f>
        <v>662.07035334128625</v>
      </c>
      <c r="AJ142" s="399">
        <f>AH142/Y142</f>
        <v>595.3743081615504</v>
      </c>
      <c r="AK142" s="412">
        <v>12</v>
      </c>
      <c r="AL142" s="412">
        <v>12</v>
      </c>
    </row>
    <row r="143" spans="1:38">
      <c r="A143" s="397">
        <v>430</v>
      </c>
      <c r="B143" s="398" t="s">
        <v>166</v>
      </c>
      <c r="C143" s="420">
        <v>15420</v>
      </c>
      <c r="D143" s="460">
        <f>F143-E143</f>
        <v>1993563.7279594685</v>
      </c>
      <c r="E143" s="575">
        <v>2318878.5396759794</v>
      </c>
      <c r="F143" s="400">
        <v>4312442.2676354479</v>
      </c>
      <c r="G143" s="400">
        <v>5954825.6309781615</v>
      </c>
      <c r="H143" s="404">
        <f>SUM(F143:G143)</f>
        <v>10267267.898613609</v>
      </c>
      <c r="I143" s="420">
        <v>2317743.5383133944</v>
      </c>
      <c r="J143" s="405">
        <f>SUM(H143:I143)</f>
        <v>12585011.436927004</v>
      </c>
      <c r="K143" s="430">
        <v>-1882481</v>
      </c>
      <c r="L143" s="414">
        <f>SUM(J143:K143)</f>
        <v>10702530.436927004</v>
      </c>
      <c r="M143" s="432">
        <v>296725.38605999987</v>
      </c>
      <c r="N143" s="405">
        <f>SUM(L143:M143)</f>
        <v>10999255.822987003</v>
      </c>
      <c r="O143" s="411">
        <f>L143/C143</f>
        <v>694.06812172029856</v>
      </c>
      <c r="P143" s="399">
        <f>N143/C143</f>
        <v>713.31101316387833</v>
      </c>
      <c r="Q143" s="412">
        <v>2</v>
      </c>
      <c r="R143" s="412">
        <v>2</v>
      </c>
      <c r="S143" s="471">
        <f>L143-AF143</f>
        <v>996471.52061295509</v>
      </c>
      <c r="T143" s="416">
        <f>S143/AF143</f>
        <v>0.10266489511392467</v>
      </c>
      <c r="U143" s="473">
        <v>73.227561041940248</v>
      </c>
      <c r="V143" s="542"/>
      <c r="W143" s="397">
        <v>430</v>
      </c>
      <c r="X143" s="398" t="s">
        <v>166</v>
      </c>
      <c r="Y143" s="400">
        <v>15392</v>
      </c>
      <c r="Z143" s="400">
        <v>2230505.8810826493</v>
      </c>
      <c r="AA143" s="400">
        <v>6096013.1881590029</v>
      </c>
      <c r="AB143" s="404">
        <f>SUM(Z143:AA143)</f>
        <v>8326519.0692416523</v>
      </c>
      <c r="AC143" s="400">
        <v>3262020.8470723964</v>
      </c>
      <c r="AD143" s="399">
        <f>AB143+AC143</f>
        <v>11588539.916314049</v>
      </c>
      <c r="AE143" s="401">
        <v>-1882481</v>
      </c>
      <c r="AF143" s="411">
        <f>AD143+AE143</f>
        <v>9706058.9163140487</v>
      </c>
      <c r="AG143" s="399">
        <v>50341.592199999839</v>
      </c>
      <c r="AH143" s="399">
        <f>SUM(AF143:AG143)</f>
        <v>9756400.5085140485</v>
      </c>
      <c r="AI143" s="411">
        <f>AF143/Y143</f>
        <v>630.59114581042411</v>
      </c>
      <c r="AJ143" s="399">
        <f>AH143/Y143</f>
        <v>633.86177939930144</v>
      </c>
      <c r="AK143" s="412">
        <v>2</v>
      </c>
      <c r="AL143" s="412">
        <v>2</v>
      </c>
    </row>
    <row r="144" spans="1:38">
      <c r="A144" s="397">
        <v>433</v>
      </c>
      <c r="B144" s="398" t="s">
        <v>167</v>
      </c>
      <c r="C144" s="420">
        <v>7692</v>
      </c>
      <c r="D144" s="460">
        <f>F144-E144</f>
        <v>1415967.7836486397</v>
      </c>
      <c r="E144" s="575">
        <v>829651.30417555035</v>
      </c>
      <c r="F144" s="400">
        <v>2245619.08782419</v>
      </c>
      <c r="G144" s="400">
        <v>2355619.2278512544</v>
      </c>
      <c r="H144" s="404">
        <f>SUM(F144:G144)</f>
        <v>4601238.3156754449</v>
      </c>
      <c r="I144" s="420">
        <v>860525.1241260455</v>
      </c>
      <c r="J144" s="405">
        <f>SUM(H144:I144)</f>
        <v>5461763.4398014899</v>
      </c>
      <c r="K144" s="430">
        <v>-831811</v>
      </c>
      <c r="L144" s="414">
        <f>SUM(J144:K144)</f>
        <v>4629952.4398014899</v>
      </c>
      <c r="M144" s="432">
        <v>90449.372310000006</v>
      </c>
      <c r="N144" s="405">
        <f>SUM(L144:M144)</f>
        <v>4720401.8121114895</v>
      </c>
      <c r="O144" s="411">
        <f>L144/C144</f>
        <v>601.91789388994926</v>
      </c>
      <c r="P144" s="399">
        <f>N144/C144</f>
        <v>613.67678264579945</v>
      </c>
      <c r="Q144" s="412">
        <v>5</v>
      </c>
      <c r="R144" s="412">
        <v>5</v>
      </c>
      <c r="S144" s="471">
        <f>L144-AF144</f>
        <v>-341765.20296478178</v>
      </c>
      <c r="T144" s="416">
        <f>S144/AF144</f>
        <v>-6.8741877057729106E-2</v>
      </c>
      <c r="U144" s="473">
        <v>-37.501502953801378</v>
      </c>
      <c r="V144" s="542"/>
      <c r="W144" s="397">
        <v>433</v>
      </c>
      <c r="X144" s="398" t="s">
        <v>167</v>
      </c>
      <c r="Y144" s="400">
        <v>7749</v>
      </c>
      <c r="Z144" s="400">
        <v>2111024.3966199881</v>
      </c>
      <c r="AA144" s="400">
        <v>2289313.0917410306</v>
      </c>
      <c r="AB144" s="404">
        <f>SUM(Z144:AA144)</f>
        <v>4400337.4883610187</v>
      </c>
      <c r="AC144" s="400">
        <v>1403191.154405253</v>
      </c>
      <c r="AD144" s="399">
        <f>AB144+AC144</f>
        <v>5803528.6427662717</v>
      </c>
      <c r="AE144" s="401">
        <v>-831811</v>
      </c>
      <c r="AF144" s="411">
        <f>AD144+AE144</f>
        <v>4971717.6427662717</v>
      </c>
      <c r="AG144" s="399">
        <v>7959.4565000000875</v>
      </c>
      <c r="AH144" s="399">
        <f>SUM(AF144:AG144)</f>
        <v>4979677.099266272</v>
      </c>
      <c r="AI144" s="411">
        <f>AF144/Y144</f>
        <v>641.59474032343167</v>
      </c>
      <c r="AJ144" s="399">
        <f>AH144/Y144</f>
        <v>642.62189950526158</v>
      </c>
      <c r="AK144" s="412">
        <v>5</v>
      </c>
      <c r="AL144" s="412">
        <v>5</v>
      </c>
    </row>
    <row r="145" spans="1:38">
      <c r="A145" s="397">
        <v>434</v>
      </c>
      <c r="B145" s="398" t="s">
        <v>168</v>
      </c>
      <c r="C145" s="420">
        <v>14458</v>
      </c>
      <c r="D145" s="460">
        <f>F145-E145</f>
        <v>5327036.7981023695</v>
      </c>
      <c r="E145" s="575">
        <v>1814719.3353366475</v>
      </c>
      <c r="F145" s="400">
        <v>7141756.1334390175</v>
      </c>
      <c r="G145" s="400">
        <v>-43180.847042444089</v>
      </c>
      <c r="H145" s="404">
        <f>SUM(F145:G145)</f>
        <v>7098575.2863965733</v>
      </c>
      <c r="I145" s="420">
        <v>1795695.2126412101</v>
      </c>
      <c r="J145" s="405">
        <f>SUM(H145:I145)</f>
        <v>8894270.4990377836</v>
      </c>
      <c r="K145" s="430">
        <v>-821645</v>
      </c>
      <c r="L145" s="414">
        <f>SUM(J145:K145)</f>
        <v>8072625.4990377836</v>
      </c>
      <c r="M145" s="432">
        <v>1124620.7672899999</v>
      </c>
      <c r="N145" s="405">
        <f>SUM(L145:M145)</f>
        <v>9197246.2663277835</v>
      </c>
      <c r="O145" s="411">
        <f>L145/C145</f>
        <v>558.35008293247915</v>
      </c>
      <c r="P145" s="399">
        <f>N145/C145</f>
        <v>636.13544517414471</v>
      </c>
      <c r="Q145" s="412">
        <v>1</v>
      </c>
      <c r="R145" s="413">
        <v>34</v>
      </c>
      <c r="S145" s="471">
        <f>L145-AF145</f>
        <v>-590852.5929022748</v>
      </c>
      <c r="T145" s="416">
        <f>S145/AF145</f>
        <v>-6.8200390955217627E-2</v>
      </c>
      <c r="U145" s="473">
        <v>-34.606153620425175</v>
      </c>
      <c r="V145" s="542"/>
      <c r="W145" s="397">
        <v>434</v>
      </c>
      <c r="X145" s="398" t="s">
        <v>168</v>
      </c>
      <c r="Y145" s="400">
        <v>14568</v>
      </c>
      <c r="Z145" s="400">
        <v>6018666.4709285442</v>
      </c>
      <c r="AA145" s="400">
        <v>884375.8336557555</v>
      </c>
      <c r="AB145" s="404">
        <f>SUM(Z145:AA145)</f>
        <v>6903042.3045843001</v>
      </c>
      <c r="AC145" s="400">
        <v>2582080.7873557578</v>
      </c>
      <c r="AD145" s="399">
        <f>AB145+AC145</f>
        <v>9485123.0919400584</v>
      </c>
      <c r="AE145" s="401">
        <v>-821645</v>
      </c>
      <c r="AF145" s="411">
        <f>AD145+AE145</f>
        <v>8663478.0919400584</v>
      </c>
      <c r="AG145" s="399">
        <v>958082.14310000022</v>
      </c>
      <c r="AH145" s="399">
        <f>SUM(AF145:AG145)</f>
        <v>9621560.2350400593</v>
      </c>
      <c r="AI145" s="411">
        <f>AF145/Y145</f>
        <v>594.69234568506715</v>
      </c>
      <c r="AJ145" s="399">
        <f>AH145/Y145</f>
        <v>660.45855539813692</v>
      </c>
      <c r="AK145" s="412">
        <v>1</v>
      </c>
      <c r="AL145" s="413">
        <v>34</v>
      </c>
    </row>
    <row r="146" spans="1:38">
      <c r="A146" s="397">
        <v>435</v>
      </c>
      <c r="B146" s="398" t="s">
        <v>169</v>
      </c>
      <c r="C146" s="420">
        <v>702</v>
      </c>
      <c r="D146" s="460">
        <f>F146-E146</f>
        <v>900534.07581763819</v>
      </c>
      <c r="E146" s="575">
        <v>66813.80196010496</v>
      </c>
      <c r="F146" s="400">
        <v>967347.87777774315</v>
      </c>
      <c r="G146" s="400">
        <v>69909.562969506689</v>
      </c>
      <c r="H146" s="404">
        <f>SUM(F146:G146)</f>
        <v>1037257.4407472499</v>
      </c>
      <c r="I146" s="420">
        <v>126199.77769872021</v>
      </c>
      <c r="J146" s="405">
        <f>SUM(H146:I146)</f>
        <v>1163457.21844597</v>
      </c>
      <c r="K146" s="430">
        <v>-197164</v>
      </c>
      <c r="L146" s="414">
        <f>SUM(J146:K146)</f>
        <v>966293.21844596998</v>
      </c>
      <c r="M146" s="432">
        <v>-108079.96249000002</v>
      </c>
      <c r="N146" s="405">
        <f>SUM(L146:M146)</f>
        <v>858213.25595596991</v>
      </c>
      <c r="O146" s="411">
        <f>L146/C146</f>
        <v>1376.4860661623504</v>
      </c>
      <c r="P146" s="399">
        <f>N146/C146</f>
        <v>1222.5260056352847</v>
      </c>
      <c r="Q146" s="412">
        <v>13</v>
      </c>
      <c r="R146" s="412">
        <v>13</v>
      </c>
      <c r="S146" s="471">
        <f>L146-AF146</f>
        <v>159167.59084518312</v>
      </c>
      <c r="T146" s="416">
        <f>S146/AF146</f>
        <v>0.19720299467917421</v>
      </c>
      <c r="U146" s="473">
        <v>257.71721802286356</v>
      </c>
      <c r="V146" s="542"/>
      <c r="W146" s="397">
        <v>435</v>
      </c>
      <c r="X146" s="398" t="s">
        <v>169</v>
      </c>
      <c r="Y146" s="400">
        <v>692</v>
      </c>
      <c r="Z146" s="400">
        <v>803032.68121268391</v>
      </c>
      <c r="AA146" s="400">
        <v>51482.053425145852</v>
      </c>
      <c r="AB146" s="404">
        <f>SUM(Z146:AA146)</f>
        <v>854514.73463782971</v>
      </c>
      <c r="AC146" s="400">
        <v>149774.89296295712</v>
      </c>
      <c r="AD146" s="399">
        <f>AB146+AC146</f>
        <v>1004289.6276007869</v>
      </c>
      <c r="AE146" s="401">
        <v>-197164</v>
      </c>
      <c r="AF146" s="411">
        <f>AD146+AE146</f>
        <v>807125.62760078686</v>
      </c>
      <c r="AG146" s="399">
        <v>-62966.393500000006</v>
      </c>
      <c r="AH146" s="399">
        <f>SUM(AF146:AG146)</f>
        <v>744159.23410078685</v>
      </c>
      <c r="AI146" s="411">
        <f>AF146/Y146</f>
        <v>1166.3665138739696</v>
      </c>
      <c r="AJ146" s="399">
        <f>AH146/Y146</f>
        <v>1075.3746157525823</v>
      </c>
      <c r="AK146" s="412">
        <v>13</v>
      </c>
      <c r="AL146" s="412">
        <v>13</v>
      </c>
    </row>
    <row r="147" spans="1:38">
      <c r="A147" s="397">
        <v>436</v>
      </c>
      <c r="B147" s="398" t="s">
        <v>170</v>
      </c>
      <c r="C147" s="420">
        <v>2033</v>
      </c>
      <c r="D147" s="460">
        <f>F147-E147</f>
        <v>1945665.6234427744</v>
      </c>
      <c r="E147" s="575">
        <v>181954.74008462462</v>
      </c>
      <c r="F147" s="400">
        <v>2127620.363527399</v>
      </c>
      <c r="G147" s="400">
        <v>1330570.2687080433</v>
      </c>
      <c r="H147" s="404">
        <f>SUM(F147:G147)</f>
        <v>3458190.6322354423</v>
      </c>
      <c r="I147" s="420">
        <v>195678.75402191078</v>
      </c>
      <c r="J147" s="405">
        <f>SUM(H147:I147)</f>
        <v>3653869.3862573532</v>
      </c>
      <c r="K147" s="430">
        <v>-332550</v>
      </c>
      <c r="L147" s="414">
        <f>SUM(J147:K147)</f>
        <v>3321319.3862573532</v>
      </c>
      <c r="M147" s="432">
        <v>55900.602710000006</v>
      </c>
      <c r="N147" s="405">
        <f>SUM(L147:M147)</f>
        <v>3377219.9889673535</v>
      </c>
      <c r="O147" s="411">
        <f>L147/C147</f>
        <v>1633.7035839927955</v>
      </c>
      <c r="P147" s="399">
        <f>N147/C147</f>
        <v>1661.2001913267848</v>
      </c>
      <c r="Q147" s="412">
        <v>17</v>
      </c>
      <c r="R147" s="412">
        <v>17</v>
      </c>
      <c r="S147" s="471">
        <f>L147-AF147</f>
        <v>71428.200614036992</v>
      </c>
      <c r="T147" s="416">
        <f>S147/AF147</f>
        <v>2.1978643755697861E-2</v>
      </c>
      <c r="U147" s="473">
        <v>60.50253050571655</v>
      </c>
      <c r="V147" s="542"/>
      <c r="W147" s="397">
        <v>436</v>
      </c>
      <c r="X147" s="398" t="s">
        <v>170</v>
      </c>
      <c r="Y147" s="400">
        <v>1988</v>
      </c>
      <c r="Z147" s="400">
        <v>1889330.7458318723</v>
      </c>
      <c r="AA147" s="400">
        <v>1370357.932213129</v>
      </c>
      <c r="AB147" s="404">
        <f>SUM(Z147:AA147)</f>
        <v>3259688.6780450013</v>
      </c>
      <c r="AC147" s="400">
        <v>322752.50759831484</v>
      </c>
      <c r="AD147" s="399">
        <f>AB147+AC147</f>
        <v>3582441.1856433162</v>
      </c>
      <c r="AE147" s="401">
        <v>-332550</v>
      </c>
      <c r="AF147" s="411">
        <f>AD147+AE147</f>
        <v>3249891.1856433162</v>
      </c>
      <c r="AG147" s="399">
        <v>-11300.852099999996</v>
      </c>
      <c r="AH147" s="399">
        <f>SUM(AF147:AG147)</f>
        <v>3238590.3335433165</v>
      </c>
      <c r="AI147" s="411">
        <f>AF147/Y147</f>
        <v>1634.7541175268191</v>
      </c>
      <c r="AJ147" s="399">
        <f>AH147/Y147</f>
        <v>1629.0695842773221</v>
      </c>
      <c r="AK147" s="412">
        <v>17</v>
      </c>
      <c r="AL147" s="412">
        <v>17</v>
      </c>
    </row>
    <row r="148" spans="1:38">
      <c r="A148" s="397">
        <v>440</v>
      </c>
      <c r="B148" s="398" t="s">
        <v>171</v>
      </c>
      <c r="C148" s="420">
        <v>5843</v>
      </c>
      <c r="D148" s="460">
        <f>F148-E148</f>
        <v>8119527.8381409375</v>
      </c>
      <c r="E148" s="575">
        <v>337292.72874323768</v>
      </c>
      <c r="F148" s="400">
        <v>8456820.5668841749</v>
      </c>
      <c r="G148" s="400">
        <v>3268927.9330432927</v>
      </c>
      <c r="H148" s="404">
        <f>SUM(F148:G148)</f>
        <v>11725748.499927469</v>
      </c>
      <c r="I148" s="420">
        <v>399429.90274802013</v>
      </c>
      <c r="J148" s="405">
        <f>SUM(H148:I148)</f>
        <v>12125178.402675489</v>
      </c>
      <c r="K148" s="430">
        <v>-1562777</v>
      </c>
      <c r="L148" s="414">
        <f>SUM(J148:K148)</f>
        <v>10562401.402675489</v>
      </c>
      <c r="M148" s="432">
        <v>-51854.676999999981</v>
      </c>
      <c r="N148" s="405">
        <f>SUM(L148:M148)</f>
        <v>10510546.72567549</v>
      </c>
      <c r="O148" s="411">
        <f>L148/C148</f>
        <v>1807.7017632509821</v>
      </c>
      <c r="P148" s="399">
        <f>N148/C148</f>
        <v>1798.8270966413641</v>
      </c>
      <c r="Q148" s="412">
        <v>15</v>
      </c>
      <c r="R148" s="412">
        <v>15</v>
      </c>
      <c r="S148" s="471">
        <f>L148-AF148</f>
        <v>286297.9215071369</v>
      </c>
      <c r="T148" s="416">
        <f>S148/AF148</f>
        <v>2.7860552594842686E-2</v>
      </c>
      <c r="U148" s="473">
        <v>4.8358220150112174</v>
      </c>
      <c r="V148" s="542"/>
      <c r="W148" s="397">
        <v>440</v>
      </c>
      <c r="X148" s="398" t="s">
        <v>171</v>
      </c>
      <c r="Y148" s="400">
        <v>5732</v>
      </c>
      <c r="Z148" s="400">
        <v>7970830.7161414083</v>
      </c>
      <c r="AA148" s="400">
        <v>3109938.5714811538</v>
      </c>
      <c r="AB148" s="404">
        <f>SUM(Z148:AA148)</f>
        <v>11080769.287622562</v>
      </c>
      <c r="AC148" s="400">
        <v>758111.19354579132</v>
      </c>
      <c r="AD148" s="399">
        <f>AB148+AC148</f>
        <v>11838880.481168352</v>
      </c>
      <c r="AE148" s="401">
        <v>-1562777</v>
      </c>
      <c r="AF148" s="411">
        <f>AD148+AE148</f>
        <v>10276103.481168352</v>
      </c>
      <c r="AG148" s="399">
        <v>-67773.59</v>
      </c>
      <c r="AH148" s="399">
        <f>SUM(AF148:AG148)</f>
        <v>10208329.891168352</v>
      </c>
      <c r="AI148" s="411">
        <f>AF148/Y148</f>
        <v>1792.7605514948277</v>
      </c>
      <c r="AJ148" s="399">
        <f>AH148/Y148</f>
        <v>1780.9368267914083</v>
      </c>
      <c r="AK148" s="412">
        <v>15</v>
      </c>
      <c r="AL148" s="412">
        <v>15</v>
      </c>
    </row>
    <row r="149" spans="1:38">
      <c r="A149" s="397">
        <v>441</v>
      </c>
      <c r="B149" s="398" t="s">
        <v>172</v>
      </c>
      <c r="C149" s="420">
        <v>4396</v>
      </c>
      <c r="D149" s="460">
        <f>F149-E149</f>
        <v>-938531.93229069654</v>
      </c>
      <c r="E149" s="575">
        <v>656734.37025626621</v>
      </c>
      <c r="F149" s="400">
        <v>-281797.56203443033</v>
      </c>
      <c r="G149" s="400">
        <v>1301484.4773032595</v>
      </c>
      <c r="H149" s="404">
        <f>SUM(F149:G149)</f>
        <v>1019686.9152688292</v>
      </c>
      <c r="I149" s="420">
        <v>617660.44231957174</v>
      </c>
      <c r="J149" s="405">
        <f>SUM(H149:I149)</f>
        <v>1637347.3575884011</v>
      </c>
      <c r="K149" s="430">
        <v>-275050</v>
      </c>
      <c r="L149" s="414">
        <f>SUM(J149:K149)</f>
        <v>1362297.3575884011</v>
      </c>
      <c r="M149" s="432">
        <v>-33276.832689999996</v>
      </c>
      <c r="N149" s="405">
        <f>SUM(L149:M149)</f>
        <v>1329020.524898401</v>
      </c>
      <c r="O149" s="411">
        <f>L149/C149</f>
        <v>309.89475832311217</v>
      </c>
      <c r="P149" s="399">
        <f>N149/C149</f>
        <v>302.32496016797108</v>
      </c>
      <c r="Q149" s="412">
        <v>9</v>
      </c>
      <c r="R149" s="412">
        <v>9</v>
      </c>
      <c r="S149" s="471">
        <f>L149-AF149</f>
        <v>544947.7159889522</v>
      </c>
      <c r="T149" s="416">
        <f>S149/AF149</f>
        <v>0.66672533791359978</v>
      </c>
      <c r="U149" s="473">
        <v>79.150361043266912</v>
      </c>
      <c r="V149" s="542"/>
      <c r="W149" s="397">
        <v>441</v>
      </c>
      <c r="X149" s="398" t="s">
        <v>172</v>
      </c>
      <c r="Y149" s="400">
        <v>4421</v>
      </c>
      <c r="Z149" s="400">
        <v>-916504.49794497294</v>
      </c>
      <c r="AA149" s="400">
        <v>1133238.7092830553</v>
      </c>
      <c r="AB149" s="404">
        <f>SUM(Z149:AA149)</f>
        <v>216734.21133808233</v>
      </c>
      <c r="AC149" s="400">
        <v>875665.43026136665</v>
      </c>
      <c r="AD149" s="399">
        <f>AB149+AC149</f>
        <v>1092399.6415994489</v>
      </c>
      <c r="AE149" s="401">
        <v>-275050</v>
      </c>
      <c r="AF149" s="411">
        <f>AD149+AE149</f>
        <v>817349.64159944886</v>
      </c>
      <c r="AG149" s="399">
        <v>-98460.841100000005</v>
      </c>
      <c r="AH149" s="399">
        <f>SUM(AF149:AG149)</f>
        <v>718888.8004994489</v>
      </c>
      <c r="AI149" s="411">
        <f>AF149/Y149</f>
        <v>184.8789055868466</v>
      </c>
      <c r="AJ149" s="399">
        <f>AH149/Y149</f>
        <v>162.60773591935057</v>
      </c>
      <c r="AK149" s="412">
        <v>9</v>
      </c>
      <c r="AL149" s="412">
        <v>9</v>
      </c>
    </row>
    <row r="150" spans="1:38">
      <c r="A150" s="397">
        <v>444</v>
      </c>
      <c r="B150" s="398" t="s">
        <v>173</v>
      </c>
      <c r="C150" s="420">
        <v>45645</v>
      </c>
      <c r="D150" s="460">
        <f>F150-E150</f>
        <v>13456381.896876669</v>
      </c>
      <c r="E150" s="575">
        <v>6419874.7766885776</v>
      </c>
      <c r="F150" s="400">
        <v>19876256.673565246</v>
      </c>
      <c r="G150" s="400">
        <v>5613177.3005075241</v>
      </c>
      <c r="H150" s="404">
        <f>SUM(F150:G150)</f>
        <v>25489433.974072769</v>
      </c>
      <c r="I150" s="420">
        <v>4398648.7779741678</v>
      </c>
      <c r="J150" s="405">
        <f>SUM(H150:I150)</f>
        <v>29888082.752046935</v>
      </c>
      <c r="K150" s="430">
        <v>-706534</v>
      </c>
      <c r="L150" s="414">
        <f>SUM(J150:K150)</f>
        <v>29181548.752046935</v>
      </c>
      <c r="M150" s="432">
        <v>2462611.7094600005</v>
      </c>
      <c r="N150" s="405">
        <f>SUM(L150:M150)</f>
        <v>31644160.461506937</v>
      </c>
      <c r="O150" s="411">
        <f>L150/C150</f>
        <v>639.31534126513168</v>
      </c>
      <c r="P150" s="399">
        <f>N150/C150</f>
        <v>693.26674250206895</v>
      </c>
      <c r="Q150" s="412">
        <v>1</v>
      </c>
      <c r="R150" s="413">
        <v>33</v>
      </c>
      <c r="S150" s="471">
        <f>L150-AF150</f>
        <v>526612.85427281633</v>
      </c>
      <c r="T150" s="416">
        <f>S150/AF150</f>
        <v>1.837773625289188E-2</v>
      </c>
      <c r="U150" s="473">
        <v>-4.7825935784990179</v>
      </c>
      <c r="V150" s="542"/>
      <c r="W150" s="397">
        <v>444</v>
      </c>
      <c r="X150" s="398" t="s">
        <v>173</v>
      </c>
      <c r="Y150" s="400">
        <v>45811</v>
      </c>
      <c r="Z150" s="400">
        <v>16260927.507598745</v>
      </c>
      <c r="AA150" s="400">
        <v>6077122.0687223747</v>
      </c>
      <c r="AB150" s="404">
        <f>SUM(Z150:AA150)</f>
        <v>22338049.576321118</v>
      </c>
      <c r="AC150" s="400">
        <v>7023420.3214530004</v>
      </c>
      <c r="AD150" s="399">
        <f>AB150+AC150</f>
        <v>29361469.897774119</v>
      </c>
      <c r="AE150" s="401">
        <v>-706534</v>
      </c>
      <c r="AF150" s="411">
        <f>AD150+AE150</f>
        <v>28654935.897774119</v>
      </c>
      <c r="AG150" s="399">
        <v>2534576.2291300003</v>
      </c>
      <c r="AH150" s="399">
        <f>SUM(AF150:AG150)</f>
        <v>31189512.126904119</v>
      </c>
      <c r="AI150" s="411">
        <f>AF150/Y150</f>
        <v>625.50339214979192</v>
      </c>
      <c r="AJ150" s="399">
        <f>AH150/Y150</f>
        <v>680.83019639178622</v>
      </c>
      <c r="AK150" s="412">
        <v>1</v>
      </c>
      <c r="AL150" s="413">
        <v>33</v>
      </c>
    </row>
    <row r="151" spans="1:38">
      <c r="A151" s="397">
        <v>445</v>
      </c>
      <c r="B151" s="398" t="s">
        <v>174</v>
      </c>
      <c r="C151" s="420">
        <v>14999</v>
      </c>
      <c r="D151" s="460">
        <f>F151-E151</f>
        <v>5466513.1859261096</v>
      </c>
      <c r="E151" s="575">
        <v>1425414.0573454765</v>
      </c>
      <c r="F151" s="400">
        <v>6891927.2432715856</v>
      </c>
      <c r="G151" s="400">
        <v>267231.52888660069</v>
      </c>
      <c r="H151" s="404">
        <f>SUM(F151:G151)</f>
        <v>7159158.772158186</v>
      </c>
      <c r="I151" s="420">
        <v>1518109.8731856579</v>
      </c>
      <c r="J151" s="405">
        <f>SUM(H151:I151)</f>
        <v>8677268.6453438438</v>
      </c>
      <c r="K151" s="430">
        <v>51512</v>
      </c>
      <c r="L151" s="414">
        <f>SUM(J151:K151)</f>
        <v>8728780.6453438438</v>
      </c>
      <c r="M151" s="432">
        <v>175771.59372999996</v>
      </c>
      <c r="N151" s="405">
        <f>SUM(L151:M151)</f>
        <v>8904552.2390738446</v>
      </c>
      <c r="O151" s="411">
        <f>L151/C151</f>
        <v>581.95750685671339</v>
      </c>
      <c r="P151" s="399">
        <f>N151/C151</f>
        <v>593.67639436454726</v>
      </c>
      <c r="Q151" s="412">
        <v>2</v>
      </c>
      <c r="R151" s="412">
        <v>2</v>
      </c>
      <c r="S151" s="471">
        <f>L151-AF151</f>
        <v>423191.50236192811</v>
      </c>
      <c r="T151" s="416">
        <f>S151/AF151</f>
        <v>5.0952616975945393E-2</v>
      </c>
      <c r="U151" s="473">
        <v>23.615977725713378</v>
      </c>
      <c r="V151" s="542"/>
      <c r="W151" s="397">
        <v>445</v>
      </c>
      <c r="X151" s="398" t="s">
        <v>174</v>
      </c>
      <c r="Y151" s="400">
        <v>14991</v>
      </c>
      <c r="Z151" s="400">
        <v>5600426.5017368896</v>
      </c>
      <c r="AA151" s="400">
        <v>295021.01184143737</v>
      </c>
      <c r="AB151" s="404">
        <f>SUM(Z151:AA151)</f>
        <v>5895447.5135783274</v>
      </c>
      <c r="AC151" s="400">
        <v>2358629.6294035884</v>
      </c>
      <c r="AD151" s="399">
        <f>AB151+AC151</f>
        <v>8254077.1429819157</v>
      </c>
      <c r="AE151" s="401">
        <v>51512</v>
      </c>
      <c r="AF151" s="411">
        <f>AD151+AE151</f>
        <v>8305589.1429819157</v>
      </c>
      <c r="AG151" s="399">
        <v>133387.88189999998</v>
      </c>
      <c r="AH151" s="399">
        <f>SUM(AF151:AG151)</f>
        <v>8438977.0248819161</v>
      </c>
      <c r="AI151" s="411">
        <f>AF151/Y151</f>
        <v>554.038365884992</v>
      </c>
      <c r="AJ151" s="399">
        <f>AH151/Y151</f>
        <v>562.93623006349912</v>
      </c>
      <c r="AK151" s="412">
        <v>2</v>
      </c>
      <c r="AL151" s="412">
        <v>2</v>
      </c>
    </row>
    <row r="152" spans="1:38">
      <c r="A152" s="397">
        <v>475</v>
      </c>
      <c r="B152" s="398" t="s">
        <v>175</v>
      </c>
      <c r="C152" s="420">
        <v>5456</v>
      </c>
      <c r="D152" s="460">
        <f>F152-E152</f>
        <v>2938479.5472041741</v>
      </c>
      <c r="E152" s="575">
        <v>442818.2958042156</v>
      </c>
      <c r="F152" s="400">
        <v>3381297.8430083897</v>
      </c>
      <c r="G152" s="400">
        <v>1751442.6552619995</v>
      </c>
      <c r="H152" s="404">
        <f>SUM(F152:G152)</f>
        <v>5132740.4982703887</v>
      </c>
      <c r="I152" s="420">
        <v>687978.32826860063</v>
      </c>
      <c r="J152" s="405">
        <f>SUM(H152:I152)</f>
        <v>5820718.8265389893</v>
      </c>
      <c r="K152" s="430">
        <v>-194707</v>
      </c>
      <c r="L152" s="414">
        <f>SUM(J152:K152)</f>
        <v>5626011.8265389893</v>
      </c>
      <c r="M152" s="432">
        <v>796859.80540000007</v>
      </c>
      <c r="N152" s="405">
        <f>SUM(L152:M152)</f>
        <v>6422871.6319389893</v>
      </c>
      <c r="O152" s="411">
        <f>L152/C152</f>
        <v>1031.1605253920436</v>
      </c>
      <c r="P152" s="399">
        <f>N152/C152</f>
        <v>1177.2125425108118</v>
      </c>
      <c r="Q152" s="412">
        <v>15</v>
      </c>
      <c r="R152" s="412">
        <v>15</v>
      </c>
      <c r="S152" s="471">
        <f>L152-AF152</f>
        <v>108940.70167924464</v>
      </c>
      <c r="T152" s="416">
        <f>S152/AF152</f>
        <v>1.974611151709851E-2</v>
      </c>
      <c r="U152" s="473">
        <v>5.2921278210627634</v>
      </c>
      <c r="V152" s="542"/>
      <c r="W152" s="397">
        <v>475</v>
      </c>
      <c r="X152" s="398" t="s">
        <v>175</v>
      </c>
      <c r="Y152" s="400">
        <v>5479</v>
      </c>
      <c r="Z152" s="400">
        <v>2861708.0842960859</v>
      </c>
      <c r="AA152" s="400">
        <v>1760521.3545379383</v>
      </c>
      <c r="AB152" s="404">
        <f>SUM(Z152:AA152)</f>
        <v>4622229.4388340246</v>
      </c>
      <c r="AC152" s="400">
        <v>1089548.6860257196</v>
      </c>
      <c r="AD152" s="399">
        <f>AB152+AC152</f>
        <v>5711778.1248597447</v>
      </c>
      <c r="AE152" s="401">
        <v>-194707</v>
      </c>
      <c r="AF152" s="411">
        <f>AD152+AE152</f>
        <v>5517071.1248597447</v>
      </c>
      <c r="AG152" s="399">
        <v>766330.16730000009</v>
      </c>
      <c r="AH152" s="399">
        <f>SUM(AF152:AG152)</f>
        <v>6283401.2921597445</v>
      </c>
      <c r="AI152" s="411">
        <f>AF152/Y152</f>
        <v>1006.9485535425707</v>
      </c>
      <c r="AJ152" s="399">
        <f>AH152/Y152</f>
        <v>1146.8153480853705</v>
      </c>
      <c r="AK152" s="412">
        <v>15</v>
      </c>
      <c r="AL152" s="412">
        <v>15</v>
      </c>
    </row>
    <row r="153" spans="1:38">
      <c r="A153" s="397">
        <v>480</v>
      </c>
      <c r="B153" s="398" t="s">
        <v>176</v>
      </c>
      <c r="C153" s="420">
        <v>1930</v>
      </c>
      <c r="D153" s="460">
        <f>F153-E153</f>
        <v>567690.8965130588</v>
      </c>
      <c r="E153" s="575">
        <v>242949.84577881824</v>
      </c>
      <c r="F153" s="400">
        <v>810640.74229187705</v>
      </c>
      <c r="G153" s="400">
        <v>1056919.2027452411</v>
      </c>
      <c r="H153" s="404">
        <f>SUM(F153:G153)</f>
        <v>1867559.9450371182</v>
      </c>
      <c r="I153" s="420">
        <v>298973.38469650026</v>
      </c>
      <c r="J153" s="405">
        <f>SUM(H153:I153)</f>
        <v>2166533.3297336185</v>
      </c>
      <c r="K153" s="430">
        <v>-502120</v>
      </c>
      <c r="L153" s="414">
        <f>SUM(J153:K153)</f>
        <v>1664413.3297336185</v>
      </c>
      <c r="M153" s="432">
        <v>-768856.70368999999</v>
      </c>
      <c r="N153" s="405">
        <f>SUM(L153:M153)</f>
        <v>895556.62604361854</v>
      </c>
      <c r="O153" s="411">
        <f>L153/C153</f>
        <v>862.39032628684902</v>
      </c>
      <c r="P153" s="399">
        <f>N153/C153</f>
        <v>464.01897722467282</v>
      </c>
      <c r="Q153" s="412">
        <v>2</v>
      </c>
      <c r="R153" s="412">
        <v>2</v>
      </c>
      <c r="S153" s="471">
        <f>L153-AF153</f>
        <v>-4471.6336056459695</v>
      </c>
      <c r="T153" s="416">
        <f>S153/AF153</f>
        <v>-2.6794139223944458E-3</v>
      </c>
      <c r="U153" s="473">
        <v>35.639253167170409</v>
      </c>
      <c r="V153" s="542"/>
      <c r="W153" s="397">
        <v>480</v>
      </c>
      <c r="X153" s="398" t="s">
        <v>176</v>
      </c>
      <c r="Y153" s="400">
        <v>1978</v>
      </c>
      <c r="Z153" s="400">
        <v>700422.7576791863</v>
      </c>
      <c r="AA153" s="400">
        <v>1045553.516954615</v>
      </c>
      <c r="AB153" s="404">
        <f>SUM(Z153:AA153)</f>
        <v>1745976.2746338013</v>
      </c>
      <c r="AC153" s="400">
        <v>425028.68870546325</v>
      </c>
      <c r="AD153" s="399">
        <f>AB153+AC153</f>
        <v>2171004.9633392645</v>
      </c>
      <c r="AE153" s="401">
        <v>-502120</v>
      </c>
      <c r="AF153" s="411">
        <f>AD153+AE153</f>
        <v>1668884.9633392645</v>
      </c>
      <c r="AG153" s="399">
        <v>-836925.03000000014</v>
      </c>
      <c r="AH153" s="399">
        <f>SUM(AF153:AG153)</f>
        <v>831959.93333926436</v>
      </c>
      <c r="AI153" s="411">
        <f>AF153/Y153</f>
        <v>843.72343950417826</v>
      </c>
      <c r="AJ153" s="399">
        <f>AH153/Y153</f>
        <v>420.60663970640263</v>
      </c>
      <c r="AK153" s="412">
        <v>2</v>
      </c>
      <c r="AL153" s="412">
        <v>2</v>
      </c>
    </row>
    <row r="154" spans="1:38">
      <c r="A154" s="397">
        <v>481</v>
      </c>
      <c r="B154" s="398" t="s">
        <v>177</v>
      </c>
      <c r="C154" s="420">
        <v>9619</v>
      </c>
      <c r="D154" s="460">
        <f>F154-E154</f>
        <v>4779694.1817767629</v>
      </c>
      <c r="E154" s="575">
        <v>826198.64996008517</v>
      </c>
      <c r="F154" s="400">
        <v>5605892.8317368478</v>
      </c>
      <c r="G154" s="400">
        <v>712305.60957274702</v>
      </c>
      <c r="H154" s="404">
        <f>SUM(F154:G154)</f>
        <v>6318198.4413095945</v>
      </c>
      <c r="I154" s="420">
        <v>577889.89108274272</v>
      </c>
      <c r="J154" s="405">
        <f>SUM(H154:I154)</f>
        <v>6896088.3323923368</v>
      </c>
      <c r="K154" s="430">
        <v>-2205417</v>
      </c>
      <c r="L154" s="414">
        <f>SUM(J154:K154)</f>
        <v>4690671.3323923368</v>
      </c>
      <c r="M154" s="432">
        <v>-201523.98179999995</v>
      </c>
      <c r="N154" s="405">
        <f>SUM(L154:M154)</f>
        <v>4489147.3505923366</v>
      </c>
      <c r="O154" s="411">
        <f>L154/C154</f>
        <v>487.64646349852757</v>
      </c>
      <c r="P154" s="399">
        <f>N154/C154</f>
        <v>466.69584682319748</v>
      </c>
      <c r="Q154" s="412">
        <v>2</v>
      </c>
      <c r="R154" s="412">
        <v>2</v>
      </c>
      <c r="S154" s="471">
        <f>L154-AF154</f>
        <v>-489377.16047937796</v>
      </c>
      <c r="T154" s="416">
        <f>S154/AF154</f>
        <v>-9.4473470885998806E-2</v>
      </c>
      <c r="U154" s="473">
        <v>-41.99252995690847</v>
      </c>
      <c r="V154" s="542"/>
      <c r="W154" s="397">
        <v>481</v>
      </c>
      <c r="X154" s="398" t="s">
        <v>177</v>
      </c>
      <c r="Y154" s="400">
        <v>9642</v>
      </c>
      <c r="Z154" s="400">
        <v>5220900.6172813941</v>
      </c>
      <c r="AA154" s="400">
        <v>954728.97615719913</v>
      </c>
      <c r="AB154" s="404">
        <f>SUM(Z154:AA154)</f>
        <v>6175629.5934385937</v>
      </c>
      <c r="AC154" s="400">
        <v>1209835.8994331209</v>
      </c>
      <c r="AD154" s="399">
        <f>AB154+AC154</f>
        <v>7385465.4928717148</v>
      </c>
      <c r="AE154" s="401">
        <v>-2205417</v>
      </c>
      <c r="AF154" s="411">
        <f>AD154+AE154</f>
        <v>5180048.4928717148</v>
      </c>
      <c r="AG154" s="399">
        <v>-241920.19369999995</v>
      </c>
      <c r="AH154" s="399">
        <f>SUM(AF154:AG154)</f>
        <v>4938128.299171715</v>
      </c>
      <c r="AI154" s="411">
        <f>AF154/Y154</f>
        <v>537.23796856167962</v>
      </c>
      <c r="AJ154" s="399">
        <f>AH154/Y154</f>
        <v>512.14771822979833</v>
      </c>
      <c r="AK154" s="412">
        <v>2</v>
      </c>
      <c r="AL154" s="412">
        <v>2</v>
      </c>
    </row>
    <row r="155" spans="1:38">
      <c r="A155" s="397">
        <v>483</v>
      </c>
      <c r="B155" s="398" t="s">
        <v>178</v>
      </c>
      <c r="C155" s="420">
        <v>1055</v>
      </c>
      <c r="D155" s="460">
        <f>F155-E155</f>
        <v>630194.67636229587</v>
      </c>
      <c r="E155" s="575">
        <v>141935.1749603842</v>
      </c>
      <c r="F155" s="400">
        <v>772129.85132268001</v>
      </c>
      <c r="G155" s="400">
        <v>961490.7411537139</v>
      </c>
      <c r="H155" s="404">
        <f>SUM(F155:G155)</f>
        <v>1733620.592476394</v>
      </c>
      <c r="I155" s="420">
        <v>165876.09460425531</v>
      </c>
      <c r="J155" s="405">
        <f>SUM(H155:I155)</f>
        <v>1899496.6870806494</v>
      </c>
      <c r="K155" s="430">
        <v>-214858</v>
      </c>
      <c r="L155" s="414">
        <f>SUM(J155:K155)</f>
        <v>1684638.6870806494</v>
      </c>
      <c r="M155" s="432">
        <v>14889.700109999994</v>
      </c>
      <c r="N155" s="405">
        <f>SUM(L155:M155)</f>
        <v>1699528.3871906495</v>
      </c>
      <c r="O155" s="411">
        <f>L155/C155</f>
        <v>1596.8139214034591</v>
      </c>
      <c r="P155" s="399">
        <f>N155/C155</f>
        <v>1610.9273812233644</v>
      </c>
      <c r="Q155" s="412">
        <v>17</v>
      </c>
      <c r="R155" s="412">
        <v>17</v>
      </c>
      <c r="S155" s="471">
        <f>L155-AF155</f>
        <v>123676.82618319127</v>
      </c>
      <c r="T155" s="416">
        <f>S155/AF155</f>
        <v>7.9231164630815906E-2</v>
      </c>
      <c r="U155" s="473">
        <v>193.82291607661318</v>
      </c>
      <c r="V155" s="542"/>
      <c r="W155" s="397">
        <v>483</v>
      </c>
      <c r="X155" s="398" t="s">
        <v>178</v>
      </c>
      <c r="Y155" s="400">
        <v>1067</v>
      </c>
      <c r="Z155" s="400">
        <v>581533.2108905043</v>
      </c>
      <c r="AA155" s="400">
        <v>954351.17404241033</v>
      </c>
      <c r="AB155" s="404">
        <f>SUM(Z155:AA155)</f>
        <v>1535884.3849329147</v>
      </c>
      <c r="AC155" s="400">
        <v>239935.47596454332</v>
      </c>
      <c r="AD155" s="399">
        <f>AB155+AC155</f>
        <v>1775819.8608974582</v>
      </c>
      <c r="AE155" s="401">
        <v>-214858</v>
      </c>
      <c r="AF155" s="411">
        <f>AD155+AE155</f>
        <v>1560961.8608974582</v>
      </c>
      <c r="AG155" s="399">
        <v>61547.876499999998</v>
      </c>
      <c r="AH155" s="399">
        <f>SUM(AF155:AG155)</f>
        <v>1622509.7373974582</v>
      </c>
      <c r="AI155" s="411">
        <f>AF155/Y155</f>
        <v>1462.9445744118634</v>
      </c>
      <c r="AJ155" s="399">
        <f>AH155/Y155</f>
        <v>1520.6276826592859</v>
      </c>
      <c r="AK155" s="412">
        <v>17</v>
      </c>
      <c r="AL155" s="412">
        <v>17</v>
      </c>
    </row>
    <row r="156" spans="1:38">
      <c r="A156" s="397">
        <v>484</v>
      </c>
      <c r="B156" s="398" t="s">
        <v>179</v>
      </c>
      <c r="C156" s="420">
        <v>2966</v>
      </c>
      <c r="D156" s="460">
        <f>F156-E156</f>
        <v>374473.16448555177</v>
      </c>
      <c r="E156" s="575">
        <v>303154.18114069488</v>
      </c>
      <c r="F156" s="400">
        <v>677627.34562624665</v>
      </c>
      <c r="G156" s="400">
        <v>537926.95991715579</v>
      </c>
      <c r="H156" s="404">
        <f>SUM(F156:G156)</f>
        <v>1215554.3055434024</v>
      </c>
      <c r="I156" s="420">
        <v>454984.05764563032</v>
      </c>
      <c r="J156" s="405">
        <f>SUM(H156:I156)</f>
        <v>1670538.3631890328</v>
      </c>
      <c r="K156" s="430">
        <v>297353</v>
      </c>
      <c r="L156" s="414">
        <f>SUM(J156:K156)</f>
        <v>1967891.3631890328</v>
      </c>
      <c r="M156" s="432">
        <v>62225.612400000013</v>
      </c>
      <c r="N156" s="405">
        <f>SUM(L156:M156)</f>
        <v>2030116.9755890328</v>
      </c>
      <c r="O156" s="411">
        <f>L156/C156</f>
        <v>663.48326472995041</v>
      </c>
      <c r="P156" s="399">
        <f>N156/C156</f>
        <v>684.46290478389506</v>
      </c>
      <c r="Q156" s="412">
        <v>4</v>
      </c>
      <c r="R156" s="412">
        <v>4</v>
      </c>
      <c r="S156" s="471">
        <f>L156-AF156</f>
        <v>-301150.15205210634</v>
      </c>
      <c r="T156" s="416">
        <f>S156/AF156</f>
        <v>-0.13272130546280553</v>
      </c>
      <c r="U156" s="473">
        <v>-18.042312130205801</v>
      </c>
      <c r="V156" s="542"/>
      <c r="W156" s="397">
        <v>484</v>
      </c>
      <c r="X156" s="398" t="s">
        <v>179</v>
      </c>
      <c r="Y156" s="400">
        <v>2967</v>
      </c>
      <c r="Z156" s="400">
        <v>295059.0649939446</v>
      </c>
      <c r="AA156" s="400">
        <v>1072995.1742732907</v>
      </c>
      <c r="AB156" s="404">
        <f>SUM(Z156:AA156)</f>
        <v>1368054.2392672352</v>
      </c>
      <c r="AC156" s="400">
        <v>603634.27597390395</v>
      </c>
      <c r="AD156" s="399">
        <f>AB156+AC156</f>
        <v>1971688.5152411391</v>
      </c>
      <c r="AE156" s="401">
        <v>297353</v>
      </c>
      <c r="AF156" s="411">
        <f>AD156+AE156</f>
        <v>2269041.5152411391</v>
      </c>
      <c r="AG156" s="399">
        <v>135704.79300000001</v>
      </c>
      <c r="AH156" s="399">
        <f>SUM(AF156:AG156)</f>
        <v>2404746.3082411392</v>
      </c>
      <c r="AI156" s="411">
        <f>AF156/Y156</f>
        <v>764.75952653897514</v>
      </c>
      <c r="AJ156" s="399">
        <f>AH156/Y156</f>
        <v>810.4975760839701</v>
      </c>
      <c r="AK156" s="412">
        <v>4</v>
      </c>
      <c r="AL156" s="412">
        <v>4</v>
      </c>
    </row>
    <row r="157" spans="1:38">
      <c r="A157" s="397">
        <v>489</v>
      </c>
      <c r="B157" s="398" t="s">
        <v>180</v>
      </c>
      <c r="C157" s="420">
        <v>1752</v>
      </c>
      <c r="D157" s="460">
        <f>F157-E157</f>
        <v>874372.54019778804</v>
      </c>
      <c r="E157" s="575">
        <v>240742.07253509009</v>
      </c>
      <c r="F157" s="400">
        <v>1115114.6127328782</v>
      </c>
      <c r="G157" s="400">
        <v>1007994.8152175099</v>
      </c>
      <c r="H157" s="404">
        <f>SUM(F157:G157)</f>
        <v>2123109.4279503878</v>
      </c>
      <c r="I157" s="420">
        <v>327956.18716787657</v>
      </c>
      <c r="J157" s="405">
        <f>SUM(H157:I157)</f>
        <v>2451065.6151182642</v>
      </c>
      <c r="K157" s="430">
        <v>-528717</v>
      </c>
      <c r="L157" s="414">
        <f>SUM(J157:K157)</f>
        <v>1922348.6151182642</v>
      </c>
      <c r="M157" s="432">
        <v>-1116208.9614800001</v>
      </c>
      <c r="N157" s="405">
        <f>SUM(L157:M157)</f>
        <v>806139.65363826416</v>
      </c>
      <c r="O157" s="411">
        <f>L157/C157</f>
        <v>1097.2309447022055</v>
      </c>
      <c r="P157" s="399">
        <f>N157/C157</f>
        <v>460.12537308120102</v>
      </c>
      <c r="Q157" s="412">
        <v>8</v>
      </c>
      <c r="R157" s="412">
        <v>8</v>
      </c>
      <c r="S157" s="471">
        <f>L157-AF157</f>
        <v>195823.06346875476</v>
      </c>
      <c r="T157" s="416">
        <f>S157/AF157</f>
        <v>0.11342031010295034</v>
      </c>
      <c r="U157" s="473">
        <v>31.976336825821591</v>
      </c>
      <c r="V157" s="542"/>
      <c r="W157" s="397">
        <v>489</v>
      </c>
      <c r="X157" s="398" t="s">
        <v>180</v>
      </c>
      <c r="Y157" s="400">
        <v>1791</v>
      </c>
      <c r="Z157" s="400">
        <v>976352.56258473662</v>
      </c>
      <c r="AA157" s="400">
        <v>857723.72717211826</v>
      </c>
      <c r="AB157" s="404">
        <f>SUM(Z157:AA157)</f>
        <v>1834076.289756855</v>
      </c>
      <c r="AC157" s="400">
        <v>421166.26189265435</v>
      </c>
      <c r="AD157" s="399">
        <f>AB157+AC157</f>
        <v>2255242.5516495095</v>
      </c>
      <c r="AE157" s="401">
        <v>-528717</v>
      </c>
      <c r="AF157" s="411">
        <f>AD157+AE157</f>
        <v>1726525.5516495095</v>
      </c>
      <c r="AG157" s="399">
        <v>-1304247.575</v>
      </c>
      <c r="AH157" s="399">
        <f>SUM(AF157:AG157)</f>
        <v>422277.97664950951</v>
      </c>
      <c r="AI157" s="411">
        <f>AF157/Y157</f>
        <v>964.00086635930177</v>
      </c>
      <c r="AJ157" s="399">
        <f>AH157/Y157</f>
        <v>235.77776474009465</v>
      </c>
      <c r="AK157" s="412">
        <v>8</v>
      </c>
      <c r="AL157" s="412">
        <v>8</v>
      </c>
    </row>
    <row r="158" spans="1:38">
      <c r="A158" s="397">
        <v>491</v>
      </c>
      <c r="B158" s="398" t="s">
        <v>181</v>
      </c>
      <c r="C158" s="420">
        <v>51919</v>
      </c>
      <c r="D158" s="460">
        <f>F158-E158</f>
        <v>-15048771.412199358</v>
      </c>
      <c r="E158" s="575">
        <v>8455062.9058525432</v>
      </c>
      <c r="F158" s="400">
        <v>-6593708.5063468143</v>
      </c>
      <c r="G158" s="400">
        <v>11883109.895036237</v>
      </c>
      <c r="H158" s="404">
        <f>SUM(F158:G158)</f>
        <v>5289401.388689423</v>
      </c>
      <c r="I158" s="420">
        <v>5117882.0458482504</v>
      </c>
      <c r="J158" s="405">
        <f>SUM(H158:I158)</f>
        <v>10407283.434537673</v>
      </c>
      <c r="K158" s="430">
        <v>1762326</v>
      </c>
      <c r="L158" s="414">
        <f>SUM(J158:K158)</f>
        <v>12169609.434537673</v>
      </c>
      <c r="M158" s="432">
        <v>84449.045399999828</v>
      </c>
      <c r="N158" s="405">
        <f>SUM(L158:M158)</f>
        <v>12254058.479937673</v>
      </c>
      <c r="O158" s="411">
        <f>L158/C158</f>
        <v>234.39606761566426</v>
      </c>
      <c r="P158" s="399">
        <f>N158/C158</f>
        <v>236.02262138981246</v>
      </c>
      <c r="Q158" s="412">
        <v>10</v>
      </c>
      <c r="R158" s="412">
        <v>10</v>
      </c>
      <c r="S158" s="471">
        <f>L158-AF158</f>
        <v>5481440.4704370555</v>
      </c>
      <c r="T158" s="416">
        <f>S158/AF158</f>
        <v>0.81957266627969594</v>
      </c>
      <c r="U158" s="473">
        <v>122.05598014663273</v>
      </c>
      <c r="V158" s="542"/>
      <c r="W158" s="397">
        <v>491</v>
      </c>
      <c r="X158" s="398" t="s">
        <v>181</v>
      </c>
      <c r="Y158" s="400">
        <v>51980</v>
      </c>
      <c r="Z158" s="400">
        <v>-14955947.938902756</v>
      </c>
      <c r="AA158" s="400">
        <v>10990523.321787212</v>
      </c>
      <c r="AB158" s="404">
        <f>SUM(Z158:AA158)</f>
        <v>-3965424.6171155442</v>
      </c>
      <c r="AC158" s="400">
        <v>8891267.5812161621</v>
      </c>
      <c r="AD158" s="399">
        <f>AB158+AC158</f>
        <v>4925842.9641006179</v>
      </c>
      <c r="AE158" s="401">
        <v>1762326</v>
      </c>
      <c r="AF158" s="411">
        <f>AD158+AE158</f>
        <v>6688168.9641006179</v>
      </c>
      <c r="AG158" s="399">
        <v>215409.68710000021</v>
      </c>
      <c r="AH158" s="399">
        <f>SUM(AF158:AG158)</f>
        <v>6903578.6512006186</v>
      </c>
      <c r="AI158" s="411">
        <f>AF158/Y158</f>
        <v>128.66812166411347</v>
      </c>
      <c r="AJ158" s="399">
        <f>AH158/Y158</f>
        <v>132.81220952675295</v>
      </c>
      <c r="AK158" s="412">
        <v>10</v>
      </c>
      <c r="AL158" s="412">
        <v>10</v>
      </c>
    </row>
    <row r="159" spans="1:38">
      <c r="A159" s="397">
        <v>494</v>
      </c>
      <c r="B159" s="398" t="s">
        <v>182</v>
      </c>
      <c r="C159" s="420">
        <v>8827</v>
      </c>
      <c r="D159" s="460">
        <f>F159-E159</f>
        <v>3657467.318803716</v>
      </c>
      <c r="E159" s="575">
        <v>892979.47135418805</v>
      </c>
      <c r="F159" s="400">
        <v>4550446.7901579039</v>
      </c>
      <c r="G159" s="400">
        <v>5152290.4816407626</v>
      </c>
      <c r="H159" s="404">
        <f>SUM(F159:G159)</f>
        <v>9702737.2717986666</v>
      </c>
      <c r="I159" s="420">
        <v>718615.78400249081</v>
      </c>
      <c r="J159" s="405">
        <f>SUM(H159:I159)</f>
        <v>10421353.055801157</v>
      </c>
      <c r="K159" s="430">
        <v>-205260</v>
      </c>
      <c r="L159" s="414">
        <f>SUM(J159:K159)</f>
        <v>10216093.055801157</v>
      </c>
      <c r="M159" s="432">
        <v>19692.168220000021</v>
      </c>
      <c r="N159" s="405">
        <f>SUM(L159:M159)</f>
        <v>10235785.224021157</v>
      </c>
      <c r="O159" s="411">
        <f>L159/C159</f>
        <v>1157.3686479892554</v>
      </c>
      <c r="P159" s="399">
        <f>N159/C159</f>
        <v>1159.5995495662351</v>
      </c>
      <c r="Q159" s="412">
        <v>17</v>
      </c>
      <c r="R159" s="412">
        <v>17</v>
      </c>
      <c r="S159" s="471">
        <f>L159-AF159</f>
        <v>46426.944244479761</v>
      </c>
      <c r="T159" s="416">
        <f>S159/AF159</f>
        <v>4.5652378096976837E-3</v>
      </c>
      <c r="U159" s="473">
        <v>-45.107322445066984</v>
      </c>
      <c r="V159" s="542"/>
      <c r="W159" s="397">
        <v>494</v>
      </c>
      <c r="X159" s="398" t="s">
        <v>182</v>
      </c>
      <c r="Y159" s="400">
        <v>8882</v>
      </c>
      <c r="Z159" s="400">
        <v>4040838.8684731266</v>
      </c>
      <c r="AA159" s="400">
        <v>4996715.2621696265</v>
      </c>
      <c r="AB159" s="404">
        <f>SUM(Z159:AA159)</f>
        <v>9037554.1306427531</v>
      </c>
      <c r="AC159" s="400">
        <v>1337371.9809139245</v>
      </c>
      <c r="AD159" s="399">
        <f>AB159+AC159</f>
        <v>10374926.111556677</v>
      </c>
      <c r="AE159" s="401">
        <v>-205260</v>
      </c>
      <c r="AF159" s="411">
        <f>AD159+AE159</f>
        <v>10169666.111556677</v>
      </c>
      <c r="AG159" s="399">
        <v>97341.788800000068</v>
      </c>
      <c r="AH159" s="399">
        <f>SUM(AF159:AG159)</f>
        <v>10267007.900356676</v>
      </c>
      <c r="AI159" s="411">
        <f>AF159/Y159</f>
        <v>1144.9747930147125</v>
      </c>
      <c r="AJ159" s="399">
        <f>AH159/Y159</f>
        <v>1155.9342378244401</v>
      </c>
      <c r="AK159" s="412">
        <v>17</v>
      </c>
      <c r="AL159" s="412">
        <v>17</v>
      </c>
    </row>
    <row r="160" spans="1:38">
      <c r="A160" s="397">
        <v>495</v>
      </c>
      <c r="B160" s="398" t="s">
        <v>183</v>
      </c>
      <c r="C160" s="420">
        <v>1430</v>
      </c>
      <c r="D160" s="460">
        <f>F160-E160</f>
        <v>567327.10378480121</v>
      </c>
      <c r="E160" s="575">
        <v>195151.78014671159</v>
      </c>
      <c r="F160" s="400">
        <v>762478.88393151283</v>
      </c>
      <c r="G160" s="400">
        <v>448747.15524240304</v>
      </c>
      <c r="H160" s="404">
        <f>SUM(F160:G160)</f>
        <v>1211226.039173916</v>
      </c>
      <c r="I160" s="420">
        <v>237833.25820892208</v>
      </c>
      <c r="J160" s="405">
        <f>SUM(H160:I160)</f>
        <v>1449059.2973828381</v>
      </c>
      <c r="K160" s="430">
        <v>-367188</v>
      </c>
      <c r="L160" s="414">
        <f>SUM(J160:K160)</f>
        <v>1081871.2973828381</v>
      </c>
      <c r="M160" s="432">
        <v>-45854.350090000007</v>
      </c>
      <c r="N160" s="405">
        <f>SUM(L160:M160)</f>
        <v>1036016.9472928381</v>
      </c>
      <c r="O160" s="411">
        <f>L160/C160</f>
        <v>756.55335481317354</v>
      </c>
      <c r="P160" s="399">
        <f>N160/C160</f>
        <v>724.48737572925745</v>
      </c>
      <c r="Q160" s="412">
        <v>13</v>
      </c>
      <c r="R160" s="412">
        <v>13</v>
      </c>
      <c r="S160" s="471">
        <f>L160-AF160</f>
        <v>280829.88138265093</v>
      </c>
      <c r="T160" s="416">
        <f>S160/AF160</f>
        <v>0.35058097593119369</v>
      </c>
      <c r="U160" s="473">
        <v>245.14394305879512</v>
      </c>
      <c r="V160" s="542"/>
      <c r="W160" s="397">
        <v>495</v>
      </c>
      <c r="X160" s="398" t="s">
        <v>183</v>
      </c>
      <c r="Y160" s="400">
        <v>1477</v>
      </c>
      <c r="Z160" s="400">
        <v>562551.25039085117</v>
      </c>
      <c r="AA160" s="400">
        <v>277393.98080993321</v>
      </c>
      <c r="AB160" s="404">
        <f>SUM(Z160:AA160)</f>
        <v>839945.23120078444</v>
      </c>
      <c r="AC160" s="400">
        <v>328284.18479940266</v>
      </c>
      <c r="AD160" s="399">
        <f>AB160+AC160</f>
        <v>1168229.4160001872</v>
      </c>
      <c r="AE160" s="401">
        <v>-367188</v>
      </c>
      <c r="AF160" s="411">
        <f>AD160+AE160</f>
        <v>801041.41600018716</v>
      </c>
      <c r="AG160" s="399">
        <v>-68798.074500000002</v>
      </c>
      <c r="AH160" s="399">
        <f>SUM(AF160:AG160)</f>
        <v>732243.34150018718</v>
      </c>
      <c r="AI160" s="411">
        <f>AF160/Y160</f>
        <v>542.34354502382337</v>
      </c>
      <c r="AJ160" s="399">
        <f>AH160/Y160</f>
        <v>495.76394143546861</v>
      </c>
      <c r="AK160" s="412">
        <v>13</v>
      </c>
      <c r="AL160" s="412">
        <v>13</v>
      </c>
    </row>
    <row r="161" spans="1:38">
      <c r="A161" s="397">
        <v>498</v>
      </c>
      <c r="B161" s="398" t="s">
        <v>184</v>
      </c>
      <c r="C161" s="420">
        <v>2325</v>
      </c>
      <c r="D161" s="460">
        <f>F161-E161</f>
        <v>3309403.9924763981</v>
      </c>
      <c r="E161" s="575">
        <v>388611.53456502006</v>
      </c>
      <c r="F161" s="400">
        <v>3698015.527041418</v>
      </c>
      <c r="G161" s="400">
        <v>201019.84229122091</v>
      </c>
      <c r="H161" s="404">
        <f>SUM(F161:G161)</f>
        <v>3899035.369332639</v>
      </c>
      <c r="I161" s="420">
        <v>262753.60379059997</v>
      </c>
      <c r="J161" s="405">
        <f>SUM(H161:I161)</f>
        <v>4161788.9731232389</v>
      </c>
      <c r="K161" s="430">
        <v>237298</v>
      </c>
      <c r="L161" s="414">
        <f>SUM(J161:K161)</f>
        <v>4399086.9731232394</v>
      </c>
      <c r="M161" s="432">
        <v>48283.166419999994</v>
      </c>
      <c r="N161" s="405">
        <f>SUM(L161:M161)</f>
        <v>4447370.139543239</v>
      </c>
      <c r="O161" s="411">
        <f>L161/C161</f>
        <v>1892.0804185476297</v>
      </c>
      <c r="P161" s="399">
        <f>N161/C161</f>
        <v>1912.8473718465543</v>
      </c>
      <c r="Q161" s="412">
        <v>19</v>
      </c>
      <c r="R161" s="412">
        <v>19</v>
      </c>
      <c r="S161" s="471">
        <f>L161-AF161</f>
        <v>561573.41157331364</v>
      </c>
      <c r="T161" s="416">
        <f>S161/AF161</f>
        <v>0.14633783114150115</v>
      </c>
      <c r="U161" s="473">
        <v>228.392590518931</v>
      </c>
      <c r="V161" s="542"/>
      <c r="W161" s="397">
        <v>498</v>
      </c>
      <c r="X161" s="398" t="s">
        <v>184</v>
      </c>
      <c r="Y161" s="400">
        <v>2281</v>
      </c>
      <c r="Z161" s="400">
        <v>3123644.9490885106</v>
      </c>
      <c r="AA161" s="400">
        <v>36990.052047333578</v>
      </c>
      <c r="AB161" s="404">
        <f>SUM(Z161:AA161)</f>
        <v>3160635.0011358443</v>
      </c>
      <c r="AC161" s="400">
        <v>439580.56041408132</v>
      </c>
      <c r="AD161" s="399">
        <f>AB161+AC161</f>
        <v>3600215.5615499257</v>
      </c>
      <c r="AE161" s="401">
        <v>237298</v>
      </c>
      <c r="AF161" s="411">
        <f>AD161+AE161</f>
        <v>3837513.5615499257</v>
      </c>
      <c r="AG161" s="399">
        <v>29063.83719999998</v>
      </c>
      <c r="AH161" s="399">
        <f>SUM(AF161:AG161)</f>
        <v>3866577.3987499257</v>
      </c>
      <c r="AI161" s="411">
        <f>AF161/Y161</f>
        <v>1682.3820962516115</v>
      </c>
      <c r="AJ161" s="399">
        <f>AH161/Y161</f>
        <v>1695.1238048004934</v>
      </c>
      <c r="AK161" s="412">
        <v>19</v>
      </c>
      <c r="AL161" s="412">
        <v>19</v>
      </c>
    </row>
    <row r="162" spans="1:38">
      <c r="A162" s="397">
        <v>499</v>
      </c>
      <c r="B162" s="398" t="s">
        <v>185</v>
      </c>
      <c r="C162" s="420">
        <v>19763</v>
      </c>
      <c r="D162" s="460">
        <f>F162-E162</f>
        <v>14910804.348241132</v>
      </c>
      <c r="E162" s="575">
        <v>1531909.6692789691</v>
      </c>
      <c r="F162" s="400">
        <v>16442714.017520102</v>
      </c>
      <c r="G162" s="400">
        <v>4389113.5173032377</v>
      </c>
      <c r="H162" s="404">
        <f>SUM(F162:G162)</f>
        <v>20831827.534823339</v>
      </c>
      <c r="I162" s="420">
        <v>1487420.8590001245</v>
      </c>
      <c r="J162" s="405">
        <f>SUM(H162:I162)</f>
        <v>22319248.393823463</v>
      </c>
      <c r="K162" s="430">
        <v>-1429473</v>
      </c>
      <c r="L162" s="414">
        <f>SUM(J162:K162)</f>
        <v>20889775.393823463</v>
      </c>
      <c r="M162" s="432">
        <v>445173.1901099995</v>
      </c>
      <c r="N162" s="405">
        <f>SUM(L162:M162)</f>
        <v>21334948.583933461</v>
      </c>
      <c r="O162" s="411">
        <f>L162/C162</f>
        <v>1057.0143902152236</v>
      </c>
      <c r="P162" s="399">
        <f>N162/C162</f>
        <v>1079.5399779352053</v>
      </c>
      <c r="Q162" s="412">
        <v>15</v>
      </c>
      <c r="R162" s="412">
        <v>15</v>
      </c>
      <c r="S162" s="471">
        <f>L162-AF162</f>
        <v>-355659.23114509881</v>
      </c>
      <c r="T162" s="416">
        <f>S162/AF162</f>
        <v>-1.674050154413469E-2</v>
      </c>
      <c r="U162" s="473">
        <v>-16.980839861621689</v>
      </c>
      <c r="V162" s="542"/>
      <c r="W162" s="397">
        <v>499</v>
      </c>
      <c r="X162" s="398" t="s">
        <v>185</v>
      </c>
      <c r="Y162" s="400">
        <v>19662</v>
      </c>
      <c r="Z162" s="400">
        <v>15761115.971443225</v>
      </c>
      <c r="AA162" s="400">
        <v>4089687.6496608984</v>
      </c>
      <c r="AB162" s="404">
        <f>SUM(Z162:AA162)</f>
        <v>19850803.621104121</v>
      </c>
      <c r="AC162" s="400">
        <v>2824104.0038644425</v>
      </c>
      <c r="AD162" s="399">
        <f>AB162+AC162</f>
        <v>22674907.624968562</v>
      </c>
      <c r="AE162" s="401">
        <v>-1429473</v>
      </c>
      <c r="AF162" s="411">
        <f>AD162+AE162</f>
        <v>21245434.624968562</v>
      </c>
      <c r="AG162" s="399">
        <v>418057.44958999986</v>
      </c>
      <c r="AH162" s="399">
        <f>SUM(AF162:AG162)</f>
        <v>21663492.074558564</v>
      </c>
      <c r="AI162" s="411">
        <f>AF162/Y162</f>
        <v>1080.5327344608158</v>
      </c>
      <c r="AJ162" s="399">
        <f>AH162/Y162</f>
        <v>1101.7949381832248</v>
      </c>
      <c r="AK162" s="412">
        <v>15</v>
      </c>
      <c r="AL162" s="412">
        <v>15</v>
      </c>
    </row>
    <row r="163" spans="1:38">
      <c r="A163" s="397">
        <v>500</v>
      </c>
      <c r="B163" s="398" t="s">
        <v>186</v>
      </c>
      <c r="C163" s="420">
        <v>10551</v>
      </c>
      <c r="D163" s="460">
        <f>F163-E163</f>
        <v>10202131.944081835</v>
      </c>
      <c r="E163" s="575">
        <v>1332376.696200612</v>
      </c>
      <c r="F163" s="400">
        <v>11534508.640282447</v>
      </c>
      <c r="G163" s="400">
        <v>1040756.0120290138</v>
      </c>
      <c r="H163" s="404">
        <f>SUM(F163:G163)</f>
        <v>12575264.652311461</v>
      </c>
      <c r="I163" s="420">
        <v>504158.56174152566</v>
      </c>
      <c r="J163" s="405">
        <f>SUM(H163:I163)</f>
        <v>13079423.214052986</v>
      </c>
      <c r="K163" s="430">
        <v>-804202</v>
      </c>
      <c r="L163" s="414">
        <f>SUM(J163:K163)</f>
        <v>12275221.214052986</v>
      </c>
      <c r="M163" s="432">
        <v>-163201.95698000002</v>
      </c>
      <c r="N163" s="405">
        <f>SUM(L163:M163)</f>
        <v>12112019.257072987</v>
      </c>
      <c r="O163" s="411">
        <f>L163/C163</f>
        <v>1163.417800592644</v>
      </c>
      <c r="P163" s="399">
        <f>N163/C163</f>
        <v>1147.9498869370664</v>
      </c>
      <c r="Q163" s="412">
        <v>13</v>
      </c>
      <c r="R163" s="412">
        <v>13</v>
      </c>
      <c r="S163" s="471">
        <f>L163-AF163</f>
        <v>-159596.35964912735</v>
      </c>
      <c r="T163" s="416">
        <f>S163/AF163</f>
        <v>-1.2834636190132065E-2</v>
      </c>
      <c r="U163" s="473">
        <v>-20.519730696260012</v>
      </c>
      <c r="V163" s="542"/>
      <c r="W163" s="397">
        <v>500</v>
      </c>
      <c r="X163" s="398" t="s">
        <v>186</v>
      </c>
      <c r="Y163" s="400">
        <v>10486</v>
      </c>
      <c r="Z163" s="400">
        <v>10880598.765566383</v>
      </c>
      <c r="AA163" s="400">
        <v>1325646.2473453768</v>
      </c>
      <c r="AB163" s="404">
        <f>SUM(Z163:AA163)</f>
        <v>12206245.012911759</v>
      </c>
      <c r="AC163" s="400">
        <v>1032774.5607903547</v>
      </c>
      <c r="AD163" s="399">
        <f>AB163+AC163</f>
        <v>13239019.573702114</v>
      </c>
      <c r="AE163" s="401">
        <v>-804202</v>
      </c>
      <c r="AF163" s="411">
        <f>AD163+AE163</f>
        <v>12434817.573702114</v>
      </c>
      <c r="AG163" s="399">
        <v>-235599.9124</v>
      </c>
      <c r="AH163" s="399">
        <f>SUM(AF163:AG163)</f>
        <v>12199217.661302114</v>
      </c>
      <c r="AI163" s="411">
        <f>AF163/Y163</f>
        <v>1185.8494729832266</v>
      </c>
      <c r="AJ163" s="399">
        <f>AH163/Y163</f>
        <v>1163.3814286956049</v>
      </c>
      <c r="AK163" s="412">
        <v>13</v>
      </c>
      <c r="AL163" s="412">
        <v>13</v>
      </c>
    </row>
    <row r="164" spans="1:38">
      <c r="A164" s="397">
        <v>503</v>
      </c>
      <c r="B164" s="398" t="s">
        <v>187</v>
      </c>
      <c r="C164" s="420">
        <v>7515</v>
      </c>
      <c r="D164" s="460">
        <f>F164-E164</f>
        <v>-5070.4702709250851</v>
      </c>
      <c r="E164" s="575">
        <v>781659.8661269272</v>
      </c>
      <c r="F164" s="400">
        <v>776589.39585600211</v>
      </c>
      <c r="G164" s="400">
        <v>2979561.3404462324</v>
      </c>
      <c r="H164" s="404">
        <f>SUM(F164:G164)</f>
        <v>3756150.7363022342</v>
      </c>
      <c r="I164" s="420">
        <v>822951.35182979167</v>
      </c>
      <c r="J164" s="405">
        <f>SUM(H164:I164)</f>
        <v>4579102.0881320257</v>
      </c>
      <c r="K164" s="430">
        <v>-285593</v>
      </c>
      <c r="L164" s="414">
        <f>SUM(J164:K164)</f>
        <v>4293509.0881320257</v>
      </c>
      <c r="M164" s="432">
        <v>179122.44611000005</v>
      </c>
      <c r="N164" s="405">
        <f>SUM(L164:M164)</f>
        <v>4472631.5342420256</v>
      </c>
      <c r="O164" s="411">
        <f>L164/C164</f>
        <v>571.32522796168007</v>
      </c>
      <c r="P164" s="399">
        <f>N164/C164</f>
        <v>595.16055013200605</v>
      </c>
      <c r="Q164" s="412">
        <v>2</v>
      </c>
      <c r="R164" s="412">
        <v>2</v>
      </c>
      <c r="S164" s="471">
        <f>L164-AF164</f>
        <v>405649.77894626232</v>
      </c>
      <c r="T164" s="416">
        <f>S164/AF164</f>
        <v>0.10433756643092566</v>
      </c>
      <c r="U164" s="473">
        <v>53.468562849466821</v>
      </c>
      <c r="V164" s="542"/>
      <c r="W164" s="397">
        <v>503</v>
      </c>
      <c r="X164" s="398" t="s">
        <v>187</v>
      </c>
      <c r="Y164" s="400">
        <v>7539</v>
      </c>
      <c r="Z164" s="400">
        <v>-150462.78217753605</v>
      </c>
      <c r="AA164" s="400">
        <v>2935606.9525766899</v>
      </c>
      <c r="AB164" s="404">
        <f>SUM(Z164:AA164)</f>
        <v>2785144.1703991536</v>
      </c>
      <c r="AC164" s="400">
        <v>1388308.1387866098</v>
      </c>
      <c r="AD164" s="399">
        <f>AB164+AC164</f>
        <v>4173452.3091857634</v>
      </c>
      <c r="AE164" s="401">
        <v>-285593</v>
      </c>
      <c r="AF164" s="411">
        <f>AD164+AE164</f>
        <v>3887859.3091857634</v>
      </c>
      <c r="AG164" s="399">
        <v>150725.3119</v>
      </c>
      <c r="AH164" s="399">
        <f>SUM(AF164:AG164)</f>
        <v>4038584.6210857634</v>
      </c>
      <c r="AI164" s="411">
        <f>AF164/Y164</f>
        <v>515.69960328767252</v>
      </c>
      <c r="AJ164" s="399">
        <f>AH164/Y164</f>
        <v>535.69234926193974</v>
      </c>
      <c r="AK164" s="412">
        <v>2</v>
      </c>
      <c r="AL164" s="412">
        <v>2</v>
      </c>
    </row>
    <row r="165" spans="1:38">
      <c r="A165" s="397">
        <v>504</v>
      </c>
      <c r="B165" s="398" t="s">
        <v>188</v>
      </c>
      <c r="C165" s="420">
        <v>1715</v>
      </c>
      <c r="D165" s="460">
        <f>F165-E165</f>
        <v>-314945.641168706</v>
      </c>
      <c r="E165" s="575">
        <v>195857.6166371867</v>
      </c>
      <c r="F165" s="400">
        <v>-119088.02453151927</v>
      </c>
      <c r="G165" s="400">
        <v>806038.30209355848</v>
      </c>
      <c r="H165" s="404">
        <f>SUM(F165:G165)</f>
        <v>686950.27756203921</v>
      </c>
      <c r="I165" s="420">
        <v>240182.1069167275</v>
      </c>
      <c r="J165" s="405">
        <f>SUM(H165:I165)</f>
        <v>927132.3844787667</v>
      </c>
      <c r="K165" s="430">
        <v>-418031</v>
      </c>
      <c r="L165" s="414">
        <f>SUM(J165:K165)</f>
        <v>509101.3844787667</v>
      </c>
      <c r="M165" s="432">
        <v>-739446.11788999988</v>
      </c>
      <c r="N165" s="405">
        <f>SUM(L165:M165)</f>
        <v>-230344.73341123317</v>
      </c>
      <c r="O165" s="411">
        <f>L165/C165</f>
        <v>296.85211922960156</v>
      </c>
      <c r="P165" s="399">
        <f>N165/C165</f>
        <v>-134.31179790742459</v>
      </c>
      <c r="Q165" s="412">
        <v>1</v>
      </c>
      <c r="R165" s="413">
        <v>34</v>
      </c>
      <c r="S165" s="471">
        <f>L165-AF165</f>
        <v>50682.139263610239</v>
      </c>
      <c r="T165" s="416">
        <f>S165/AF165</f>
        <v>0.11055848940160194</v>
      </c>
      <c r="U165" s="473">
        <v>79.493275578205584</v>
      </c>
      <c r="V165" s="542"/>
      <c r="W165" s="397">
        <v>504</v>
      </c>
      <c r="X165" s="398" t="s">
        <v>188</v>
      </c>
      <c r="Y165" s="400">
        <v>1764</v>
      </c>
      <c r="Z165" s="400">
        <v>-255098.60381416243</v>
      </c>
      <c r="AA165" s="400">
        <v>749595.54293986352</v>
      </c>
      <c r="AB165" s="404">
        <f>SUM(Z165:AA165)</f>
        <v>494496.93912570109</v>
      </c>
      <c r="AC165" s="400">
        <v>381953.30608945538</v>
      </c>
      <c r="AD165" s="399">
        <f>AB165+AC165</f>
        <v>876450.24521515646</v>
      </c>
      <c r="AE165" s="401">
        <v>-418031</v>
      </c>
      <c r="AF165" s="411">
        <f>AD165+AE165</f>
        <v>458419.24521515646</v>
      </c>
      <c r="AG165" s="399">
        <v>-895036.94310000003</v>
      </c>
      <c r="AH165" s="399">
        <f>SUM(AF165:AG165)</f>
        <v>-436617.69788484357</v>
      </c>
      <c r="AI165" s="411">
        <f>AF165/Y165</f>
        <v>259.87485556414765</v>
      </c>
      <c r="AJ165" s="399">
        <f>AH165/Y165</f>
        <v>-247.51570174877753</v>
      </c>
      <c r="AK165" s="412">
        <v>1</v>
      </c>
      <c r="AL165" s="413">
        <v>34</v>
      </c>
    </row>
    <row r="166" spans="1:38">
      <c r="A166" s="397">
        <v>505</v>
      </c>
      <c r="B166" s="398" t="s">
        <v>189</v>
      </c>
      <c r="C166" s="420">
        <v>20957</v>
      </c>
      <c r="D166" s="460">
        <f>F166-E166</f>
        <v>8858976.7481552772</v>
      </c>
      <c r="E166" s="575">
        <v>2203216.8071285971</v>
      </c>
      <c r="F166" s="400">
        <v>11062193.555283874</v>
      </c>
      <c r="G166" s="400">
        <v>3745391.5055535142</v>
      </c>
      <c r="H166" s="404">
        <f>SUM(F166:G166)</f>
        <v>14807585.060837388</v>
      </c>
      <c r="I166" s="420">
        <v>1724493.8645294646</v>
      </c>
      <c r="J166" s="405">
        <f>SUM(H166:I166)</f>
        <v>16532078.925366852</v>
      </c>
      <c r="K166" s="430">
        <v>-2309614</v>
      </c>
      <c r="L166" s="414">
        <f>SUM(J166:K166)</f>
        <v>14222464.925366852</v>
      </c>
      <c r="M166" s="432">
        <v>-1626061.7984000007</v>
      </c>
      <c r="N166" s="405">
        <f>SUM(L166:M166)</f>
        <v>12596403.126966853</v>
      </c>
      <c r="O166" s="411">
        <f>L166/C166</f>
        <v>678.64985090265077</v>
      </c>
      <c r="P166" s="399">
        <f>N166/C166</f>
        <v>601.05946113312268</v>
      </c>
      <c r="Q166" s="412">
        <v>1</v>
      </c>
      <c r="R166" s="413">
        <v>35</v>
      </c>
      <c r="S166" s="471">
        <f>L166-AF166</f>
        <v>-218499.00461945869</v>
      </c>
      <c r="T166" s="416">
        <f>S166/AF166</f>
        <v>-1.513049999146877E-2</v>
      </c>
      <c r="U166" s="473">
        <v>-22.58531218258338</v>
      </c>
      <c r="V166" s="542"/>
      <c r="W166" s="397">
        <v>505</v>
      </c>
      <c r="X166" s="398" t="s">
        <v>189</v>
      </c>
      <c r="Y166" s="400">
        <v>20912</v>
      </c>
      <c r="Z166" s="400">
        <v>9824298.9318219349</v>
      </c>
      <c r="AA166" s="400">
        <v>3849164.0262180516</v>
      </c>
      <c r="AB166" s="404">
        <f>SUM(Z166:AA166)</f>
        <v>13673462.958039986</v>
      </c>
      <c r="AC166" s="400">
        <v>3077114.9719463256</v>
      </c>
      <c r="AD166" s="399">
        <f>AB166+AC166</f>
        <v>16750577.929986311</v>
      </c>
      <c r="AE166" s="401">
        <v>-2309614</v>
      </c>
      <c r="AF166" s="411">
        <f>AD166+AE166</f>
        <v>14440963.929986311</v>
      </c>
      <c r="AG166" s="399">
        <v>-1913878.8977000001</v>
      </c>
      <c r="AH166" s="399">
        <f>SUM(AF166:AG166)</f>
        <v>12527085.032286311</v>
      </c>
      <c r="AI166" s="411">
        <f>AF166/Y166</f>
        <v>690.55871891671347</v>
      </c>
      <c r="AJ166" s="399">
        <f>AH166/Y166</f>
        <v>599.03811363266595</v>
      </c>
      <c r="AK166" s="412">
        <v>1</v>
      </c>
      <c r="AL166" s="413">
        <v>35</v>
      </c>
    </row>
    <row r="167" spans="1:38">
      <c r="A167" s="397">
        <v>507</v>
      </c>
      <c r="B167" s="398" t="s">
        <v>595</v>
      </c>
      <c r="C167" s="420">
        <v>7099</v>
      </c>
      <c r="D167" s="460">
        <f>F167-E167</f>
        <v>-2190692.1175320037</v>
      </c>
      <c r="E167" s="575">
        <f>704630.06967+212664.788980879</f>
        <v>917294.858650879</v>
      </c>
      <c r="F167" s="400">
        <v>-1273397.2588811247</v>
      </c>
      <c r="G167" s="400">
        <v>1594960.2137526623</v>
      </c>
      <c r="H167" s="404">
        <f>SUM(F167:G167)</f>
        <v>321562.95487153763</v>
      </c>
      <c r="I167" s="420">
        <v>1116341.6749485827</v>
      </c>
      <c r="J167" s="405">
        <f>SUM(H167:I167)</f>
        <v>1437904.6298201203</v>
      </c>
      <c r="K167" s="430">
        <v>-344920</v>
      </c>
      <c r="L167" s="414">
        <f>SUM(J167:K167)</f>
        <v>1092984.6298201203</v>
      </c>
      <c r="M167" s="432">
        <v>59987.507799999963</v>
      </c>
      <c r="N167" s="405">
        <f>SUM(L167:M167)</f>
        <v>1152972.1376201203</v>
      </c>
      <c r="O167" s="411">
        <f>L167/C167</f>
        <v>153.96318211299061</v>
      </c>
      <c r="P167" s="399">
        <f>N167/C167</f>
        <v>162.41331703340194</v>
      </c>
      <c r="Q167" s="412">
        <v>10</v>
      </c>
      <c r="R167" s="412">
        <v>10</v>
      </c>
      <c r="S167" s="471">
        <f>L167-AF167</f>
        <v>142692.6280790153</v>
      </c>
      <c r="T167" s="416">
        <f>S167/AF167</f>
        <v>0.1501566127228019</v>
      </c>
      <c r="U167" s="473">
        <v>170.42571223944668</v>
      </c>
      <c r="V167" s="542"/>
      <c r="W167" s="397">
        <v>507</v>
      </c>
      <c r="X167" s="398" t="s">
        <v>190</v>
      </c>
      <c r="Y167" s="400">
        <v>5564</v>
      </c>
      <c r="Z167" s="400">
        <v>-1167807.3524786914</v>
      </c>
      <c r="AA167" s="400">
        <v>972036.42851637793</v>
      </c>
      <c r="AB167" s="404">
        <f>SUM(Z167:AA167)</f>
        <v>-195770.92396231345</v>
      </c>
      <c r="AC167" s="400">
        <v>1106543.9257034184</v>
      </c>
      <c r="AD167" s="399">
        <f>AB167+AC167</f>
        <v>910773.00174110499</v>
      </c>
      <c r="AE167" s="401">
        <v>39519</v>
      </c>
      <c r="AF167" s="411">
        <f>AD167+AE167</f>
        <v>950292.00174110499</v>
      </c>
      <c r="AG167" s="399">
        <v>46164.847700000013</v>
      </c>
      <c r="AH167" s="399">
        <f>SUM(AF167:AG167)</f>
        <v>996456.84944110503</v>
      </c>
      <c r="AI167" s="411">
        <f>AF167/Y167</f>
        <v>170.79295502176581</v>
      </c>
      <c r="AJ167" s="399">
        <f>AH167/Y167</f>
        <v>179.09001607496495</v>
      </c>
      <c r="AK167" s="412">
        <v>10</v>
      </c>
      <c r="AL167" s="412">
        <v>10</v>
      </c>
    </row>
    <row r="168" spans="1:38">
      <c r="A168" s="397">
        <v>508</v>
      </c>
      <c r="B168" s="398" t="s">
        <v>191</v>
      </c>
      <c r="C168" s="420">
        <v>9271</v>
      </c>
      <c r="D168" s="460">
        <f>F168-E168</f>
        <v>-2643018.7375327614</v>
      </c>
      <c r="E168" s="575">
        <v>1430198.6053944035</v>
      </c>
      <c r="F168" s="400">
        <v>-1212820.132138358</v>
      </c>
      <c r="G168" s="400">
        <v>1931626.3872831357</v>
      </c>
      <c r="H168" s="404">
        <f>SUM(F168:G168)</f>
        <v>718806.25514477771</v>
      </c>
      <c r="I168" s="420">
        <v>1028314.867099897</v>
      </c>
      <c r="J168" s="405">
        <f>SUM(H168:I168)</f>
        <v>1747121.1222446747</v>
      </c>
      <c r="K168" s="430">
        <v>-705796</v>
      </c>
      <c r="L168" s="414">
        <f>SUM(J168:K168)</f>
        <v>1041325.1222446747</v>
      </c>
      <c r="M168" s="432">
        <v>116937.81308999998</v>
      </c>
      <c r="N168" s="405">
        <f>SUM(L168:M168)</f>
        <v>1158262.9353346748</v>
      </c>
      <c r="O168" s="411">
        <f>L168/C168</f>
        <v>112.32069056678618</v>
      </c>
      <c r="P168" s="399">
        <f>N168/C168</f>
        <v>124.93398072858103</v>
      </c>
      <c r="Q168" s="412">
        <v>6</v>
      </c>
      <c r="R168" s="412">
        <v>6</v>
      </c>
      <c r="S168" s="471">
        <f>L168-AF168</f>
        <v>322342.00298339338</v>
      </c>
      <c r="T168" s="416">
        <f>S168/AF168</f>
        <v>0.44833041882065805</v>
      </c>
      <c r="U168" s="473">
        <v>45.937984747030313</v>
      </c>
      <c r="V168" s="542"/>
      <c r="W168" s="397">
        <v>508</v>
      </c>
      <c r="X168" s="398" t="s">
        <v>191</v>
      </c>
      <c r="Y168" s="400">
        <v>9360</v>
      </c>
      <c r="Z168" s="400">
        <v>-2592474.9391606101</v>
      </c>
      <c r="AA168" s="400">
        <v>2354897.9557672702</v>
      </c>
      <c r="AB168" s="404">
        <f>SUM(Z168:AA168)</f>
        <v>-237576.98339333991</v>
      </c>
      <c r="AC168" s="400">
        <v>1662356.1026546212</v>
      </c>
      <c r="AD168" s="399">
        <f>AB168+AC168</f>
        <v>1424779.1192612813</v>
      </c>
      <c r="AE168" s="401">
        <v>-705796</v>
      </c>
      <c r="AF168" s="411">
        <f>AD168+AE168</f>
        <v>718983.11926128133</v>
      </c>
      <c r="AG168" s="399">
        <v>117989.09179999999</v>
      </c>
      <c r="AH168" s="399">
        <f>SUM(AF168:AG168)</f>
        <v>836972.21106128138</v>
      </c>
      <c r="AI168" s="411">
        <f>AF168/Y168</f>
        <v>76.814435818512962</v>
      </c>
      <c r="AJ168" s="399">
        <f>AH168/Y168</f>
        <v>89.420108019367675</v>
      </c>
      <c r="AK168" s="412">
        <v>6</v>
      </c>
      <c r="AL168" s="412">
        <v>6</v>
      </c>
    </row>
    <row r="169" spans="1:38">
      <c r="A169" s="397">
        <v>529</v>
      </c>
      <c r="B169" s="398" t="s">
        <v>192</v>
      </c>
      <c r="C169" s="420">
        <v>19999</v>
      </c>
      <c r="D169" s="460">
        <f>F169-E169</f>
        <v>8423514.3276435919</v>
      </c>
      <c r="E169" s="575">
        <v>2429845.167906459</v>
      </c>
      <c r="F169" s="400">
        <v>10853359.495550051</v>
      </c>
      <c r="G169" s="400">
        <v>-561716.49586959556</v>
      </c>
      <c r="H169" s="404">
        <f>SUM(F169:G169)</f>
        <v>10291642.999680456</v>
      </c>
      <c r="I169" s="420">
        <v>1451194.1828255558</v>
      </c>
      <c r="J169" s="405">
        <f>SUM(H169:I169)</f>
        <v>11742837.182506012</v>
      </c>
      <c r="K169" s="430">
        <v>-988262</v>
      </c>
      <c r="L169" s="414">
        <f>SUM(J169:K169)</f>
        <v>10754575.182506012</v>
      </c>
      <c r="M169" s="432">
        <v>-45890.601079999993</v>
      </c>
      <c r="N169" s="405">
        <f>SUM(L169:M169)</f>
        <v>10708684.581426011</v>
      </c>
      <c r="O169" s="411">
        <f>L169/C169</f>
        <v>537.755646907646</v>
      </c>
      <c r="P169" s="399">
        <f>N169/C169</f>
        <v>535.46100212140664</v>
      </c>
      <c r="Q169" s="412">
        <v>2</v>
      </c>
      <c r="R169" s="412">
        <v>2</v>
      </c>
      <c r="S169" s="471">
        <f>L169-AF169</f>
        <v>1151034.9671392832</v>
      </c>
      <c r="T169" s="416">
        <f>S169/AF169</f>
        <v>0.11985527642165747</v>
      </c>
      <c r="U169" s="473">
        <v>46.363500975752402</v>
      </c>
      <c r="V169" s="542"/>
      <c r="W169" s="397">
        <v>529</v>
      </c>
      <c r="X169" s="398" t="s">
        <v>192</v>
      </c>
      <c r="Y169" s="400">
        <v>19850</v>
      </c>
      <c r="Z169" s="400">
        <v>8924686.2007599138</v>
      </c>
      <c r="AA169" s="400">
        <v>-634526.86247983784</v>
      </c>
      <c r="AB169" s="404">
        <f>SUM(Z169:AA169)</f>
        <v>8290159.3382800762</v>
      </c>
      <c r="AC169" s="400">
        <v>2301642.8770866529</v>
      </c>
      <c r="AD169" s="399">
        <f>AB169+AC169</f>
        <v>10591802.215366729</v>
      </c>
      <c r="AE169" s="401">
        <v>-988262</v>
      </c>
      <c r="AF169" s="411">
        <f>AD169+AE169</f>
        <v>9603540.2153667286</v>
      </c>
      <c r="AG169" s="399">
        <v>-212236.93740999987</v>
      </c>
      <c r="AH169" s="399">
        <f>SUM(AF169:AG169)</f>
        <v>9391303.2779567279</v>
      </c>
      <c r="AI169" s="411">
        <f>AF169/Y169</f>
        <v>483.80555241142207</v>
      </c>
      <c r="AJ169" s="399">
        <f>AH169/Y169</f>
        <v>473.11351526230368</v>
      </c>
      <c r="AK169" s="412">
        <v>2</v>
      </c>
      <c r="AL169" s="412">
        <v>2</v>
      </c>
    </row>
    <row r="170" spans="1:38">
      <c r="A170" s="397">
        <v>531</v>
      </c>
      <c r="B170" s="398" t="s">
        <v>193</v>
      </c>
      <c r="C170" s="420">
        <v>4966</v>
      </c>
      <c r="D170" s="460">
        <f>F170-E170</f>
        <v>-2026802.5972381784</v>
      </c>
      <c r="E170" s="575">
        <v>868033.18782753346</v>
      </c>
      <c r="F170" s="400">
        <v>-1158769.4094106448</v>
      </c>
      <c r="G170" s="400">
        <v>2113918.6509391982</v>
      </c>
      <c r="H170" s="404">
        <f>SUM(F170:G170)</f>
        <v>955149.24152855342</v>
      </c>
      <c r="I170" s="420">
        <v>532702.22956581763</v>
      </c>
      <c r="J170" s="405">
        <f>SUM(H170:I170)</f>
        <v>1487851.4710943711</v>
      </c>
      <c r="K170" s="430">
        <v>-286250</v>
      </c>
      <c r="L170" s="414">
        <f>SUM(J170:K170)</f>
        <v>1201601.4710943711</v>
      </c>
      <c r="M170" s="432">
        <v>-41713.856579999992</v>
      </c>
      <c r="N170" s="405">
        <f>SUM(L170:M170)</f>
        <v>1159887.6145143711</v>
      </c>
      <c r="O170" s="411">
        <f>L170/C170</f>
        <v>241.96566071171387</v>
      </c>
      <c r="P170" s="399">
        <f>N170/C170</f>
        <v>233.56577013982505</v>
      </c>
      <c r="Q170" s="412">
        <v>4</v>
      </c>
      <c r="R170" s="412">
        <v>4</v>
      </c>
      <c r="S170" s="471">
        <f>L170-AF170</f>
        <v>381893.09910229431</v>
      </c>
      <c r="T170" s="416">
        <f>S170/AF170</f>
        <v>0.46588898216838714</v>
      </c>
      <c r="U170" s="473">
        <v>57.267685950991137</v>
      </c>
      <c r="V170" s="542"/>
      <c r="W170" s="397">
        <v>531</v>
      </c>
      <c r="X170" s="398" t="s">
        <v>193</v>
      </c>
      <c r="Y170" s="400">
        <v>5072</v>
      </c>
      <c r="Z170" s="400">
        <v>-1970659.8102251659</v>
      </c>
      <c r="AA170" s="400">
        <v>2197489.3816848043</v>
      </c>
      <c r="AB170" s="404">
        <f>SUM(Z170:AA170)</f>
        <v>226829.57145963842</v>
      </c>
      <c r="AC170" s="400">
        <v>879128.80053243821</v>
      </c>
      <c r="AD170" s="399">
        <f>AB170+AC170</f>
        <v>1105958.3719920767</v>
      </c>
      <c r="AE170" s="401">
        <v>-286250</v>
      </c>
      <c r="AF170" s="411">
        <f>AD170+AE170</f>
        <v>819708.37199207675</v>
      </c>
      <c r="AG170" s="399">
        <v>38525.345590000012</v>
      </c>
      <c r="AH170" s="399">
        <f>SUM(AF170:AG170)</f>
        <v>858233.71758207679</v>
      </c>
      <c r="AI170" s="411">
        <f>AF170/Y170</f>
        <v>161.61442665458927</v>
      </c>
      <c r="AJ170" s="399">
        <f>AH170/Y170</f>
        <v>169.21011781981008</v>
      </c>
      <c r="AK170" s="412">
        <v>4</v>
      </c>
      <c r="AL170" s="412">
        <v>4</v>
      </c>
    </row>
    <row r="171" spans="1:38">
      <c r="A171" s="397">
        <v>535</v>
      </c>
      <c r="B171" s="398" t="s">
        <v>194</v>
      </c>
      <c r="C171" s="420">
        <v>10454</v>
      </c>
      <c r="D171" s="460">
        <f>F171-E171</f>
        <v>7854861.347631868</v>
      </c>
      <c r="E171" s="575">
        <v>987454.14944439207</v>
      </c>
      <c r="F171" s="400">
        <v>8842315.4970762599</v>
      </c>
      <c r="G171" s="400">
        <v>6598600.013930521</v>
      </c>
      <c r="H171" s="404">
        <f>SUM(F171:G171)</f>
        <v>15440915.51100678</v>
      </c>
      <c r="I171" s="420">
        <v>1191076.6172898414</v>
      </c>
      <c r="J171" s="405">
        <f>SUM(H171:I171)</f>
        <v>16631992.128296621</v>
      </c>
      <c r="K171" s="430">
        <v>-694140</v>
      </c>
      <c r="L171" s="414">
        <f>SUM(J171:K171)</f>
        <v>15937852.128296621</v>
      </c>
      <c r="M171" s="432">
        <v>-180824.66650999995</v>
      </c>
      <c r="N171" s="405">
        <f>SUM(L171:M171)</f>
        <v>15757027.46178662</v>
      </c>
      <c r="O171" s="411">
        <f>L171/C171</f>
        <v>1524.5697463455731</v>
      </c>
      <c r="P171" s="399">
        <f>N171/C171</f>
        <v>1507.2725714354908</v>
      </c>
      <c r="Q171" s="412">
        <v>17</v>
      </c>
      <c r="R171" s="412">
        <v>17</v>
      </c>
      <c r="S171" s="471">
        <f>L171-AF171</f>
        <v>312967.78281223215</v>
      </c>
      <c r="T171" s="416">
        <f>S171/AF171</f>
        <v>2.0030086360458742E-2</v>
      </c>
      <c r="U171" s="473">
        <v>19.899636610012521</v>
      </c>
      <c r="V171" s="542"/>
      <c r="W171" s="397">
        <v>535</v>
      </c>
      <c r="X171" s="398" t="s">
        <v>194</v>
      </c>
      <c r="Y171" s="400">
        <v>10419</v>
      </c>
      <c r="Z171" s="400">
        <v>7869620.0525463093</v>
      </c>
      <c r="AA171" s="400">
        <v>6452510.2409875169</v>
      </c>
      <c r="AB171" s="404">
        <f>SUM(Z171:AA171)</f>
        <v>14322130.293533826</v>
      </c>
      <c r="AC171" s="400">
        <v>1996894.0519505634</v>
      </c>
      <c r="AD171" s="399">
        <f>AB171+AC171</f>
        <v>16319024.345484389</v>
      </c>
      <c r="AE171" s="401">
        <v>-694140</v>
      </c>
      <c r="AF171" s="411">
        <f>AD171+AE171</f>
        <v>15624884.345484389</v>
      </c>
      <c r="AG171" s="399">
        <v>-65488.201500000025</v>
      </c>
      <c r="AH171" s="399">
        <f>SUM(AF171:AG171)</f>
        <v>15559396.143984389</v>
      </c>
      <c r="AI171" s="411">
        <f>AF171/Y171</f>
        <v>1499.6529749001238</v>
      </c>
      <c r="AJ171" s="399">
        <f>AH171/Y171</f>
        <v>1493.3675154990294</v>
      </c>
      <c r="AK171" s="412">
        <v>17</v>
      </c>
      <c r="AL171" s="412">
        <v>17</v>
      </c>
    </row>
    <row r="172" spans="1:38">
      <c r="A172" s="397">
        <v>536</v>
      </c>
      <c r="B172" s="398" t="s">
        <v>195</v>
      </c>
      <c r="C172" s="420">
        <v>35647</v>
      </c>
      <c r="D172" s="460">
        <f>F172-E172</f>
        <v>9394673.2422080748</v>
      </c>
      <c r="E172" s="575">
        <v>5019936.2874245057</v>
      </c>
      <c r="F172" s="400">
        <v>14414609.529632581</v>
      </c>
      <c r="G172" s="400">
        <v>6306834.3206473654</v>
      </c>
      <c r="H172" s="404">
        <f>SUM(F172:G172)</f>
        <v>20721443.850279946</v>
      </c>
      <c r="I172" s="420">
        <v>1984555.9332368174</v>
      </c>
      <c r="J172" s="405">
        <f>SUM(H172:I172)</f>
        <v>22705999.783516765</v>
      </c>
      <c r="K172" s="430">
        <v>-2057886</v>
      </c>
      <c r="L172" s="414">
        <f>SUM(J172:K172)</f>
        <v>20648113.783516765</v>
      </c>
      <c r="M172" s="432">
        <v>123716.74821999983</v>
      </c>
      <c r="N172" s="405">
        <f>SUM(L172:M172)</f>
        <v>20771830.531736765</v>
      </c>
      <c r="O172" s="411">
        <f>L172/C172</f>
        <v>579.23847121824463</v>
      </c>
      <c r="P172" s="399">
        <f>N172/C172</f>
        <v>582.70907879307561</v>
      </c>
      <c r="Q172" s="412">
        <v>6</v>
      </c>
      <c r="R172" s="412">
        <v>6</v>
      </c>
      <c r="S172" s="471">
        <f>L172-AF172</f>
        <v>1819619.7453267388</v>
      </c>
      <c r="T172" s="416">
        <f>S172/AF172</f>
        <v>9.6641810101008904E-2</v>
      </c>
      <c r="U172" s="473">
        <v>39.575461739944672</v>
      </c>
      <c r="V172" s="542"/>
      <c r="W172" s="397">
        <v>536</v>
      </c>
      <c r="X172" s="398" t="s">
        <v>195</v>
      </c>
      <c r="Y172" s="400">
        <v>35346</v>
      </c>
      <c r="Z172" s="400">
        <v>11037130.153648533</v>
      </c>
      <c r="AA172" s="400">
        <v>5605455.9076610524</v>
      </c>
      <c r="AB172" s="404">
        <f>SUM(Z172:AA172)</f>
        <v>16642586.061309585</v>
      </c>
      <c r="AC172" s="400">
        <v>4243793.9768804414</v>
      </c>
      <c r="AD172" s="399">
        <f>AB172+AC172</f>
        <v>20886380.038190026</v>
      </c>
      <c r="AE172" s="401">
        <v>-2057886</v>
      </c>
      <c r="AF172" s="411">
        <f>AD172+AE172</f>
        <v>18828494.038190026</v>
      </c>
      <c r="AG172" s="399">
        <v>-14639.09543999983</v>
      </c>
      <c r="AH172" s="399">
        <f>SUM(AF172:AG172)</f>
        <v>18813854.942750026</v>
      </c>
      <c r="AI172" s="411">
        <f>AF172/Y172</f>
        <v>532.69094206388354</v>
      </c>
      <c r="AJ172" s="399">
        <f>AH172/Y172</f>
        <v>532.27677651643819</v>
      </c>
      <c r="AK172" s="412">
        <v>6</v>
      </c>
      <c r="AL172" s="412">
        <v>6</v>
      </c>
    </row>
    <row r="173" spans="1:38">
      <c r="A173" s="397">
        <v>538</v>
      </c>
      <c r="B173" s="398" t="s">
        <v>196</v>
      </c>
      <c r="C173" s="420">
        <v>4695</v>
      </c>
      <c r="D173" s="460">
        <f>F173-E173</f>
        <v>2005294.9760497697</v>
      </c>
      <c r="E173" s="575">
        <v>419016.45643189747</v>
      </c>
      <c r="F173" s="400">
        <v>2424311.432481667</v>
      </c>
      <c r="G173" s="400">
        <v>1782472.1944673131</v>
      </c>
      <c r="H173" s="404">
        <f>SUM(F173:G173)</f>
        <v>4206783.6269489806</v>
      </c>
      <c r="I173" s="420">
        <v>424874.02134924236</v>
      </c>
      <c r="J173" s="405">
        <f>SUM(H173:I173)</f>
        <v>4631657.6482982226</v>
      </c>
      <c r="K173" s="430">
        <v>1103922</v>
      </c>
      <c r="L173" s="414">
        <f>SUM(J173:K173)</f>
        <v>5735579.6482982226</v>
      </c>
      <c r="M173" s="432">
        <v>-1629.7184200000193</v>
      </c>
      <c r="N173" s="405">
        <f>SUM(L173:M173)</f>
        <v>5733949.9298782228</v>
      </c>
      <c r="O173" s="411">
        <f>L173/C173</f>
        <v>1221.6357078377471</v>
      </c>
      <c r="P173" s="399">
        <f>N173/C173</f>
        <v>1221.2885899634127</v>
      </c>
      <c r="Q173" s="412">
        <v>2</v>
      </c>
      <c r="R173" s="412">
        <v>2</v>
      </c>
      <c r="S173" s="471">
        <f>L173-AF173</f>
        <v>-126433.14341425523</v>
      </c>
      <c r="T173" s="416">
        <f>S173/AF173</f>
        <v>-2.1568213497077708E-2</v>
      </c>
      <c r="U173" s="473">
        <v>-14.30569045401262</v>
      </c>
      <c r="V173" s="542"/>
      <c r="W173" s="397">
        <v>538</v>
      </c>
      <c r="X173" s="398" t="s">
        <v>196</v>
      </c>
      <c r="Y173" s="400">
        <v>4644</v>
      </c>
      <c r="Z173" s="400">
        <v>2086991.379463912</v>
      </c>
      <c r="AA173" s="400">
        <v>1892610.609176897</v>
      </c>
      <c r="AB173" s="404">
        <f>SUM(Z173:AA173)</f>
        <v>3979601.988640809</v>
      </c>
      <c r="AC173" s="400">
        <v>778488.80307166837</v>
      </c>
      <c r="AD173" s="399">
        <f>AB173+AC173</f>
        <v>4758090.7917124778</v>
      </c>
      <c r="AE173" s="401">
        <v>1103922</v>
      </c>
      <c r="AF173" s="411">
        <f>AD173+AE173</f>
        <v>5862012.7917124778</v>
      </c>
      <c r="AG173" s="399">
        <v>-83456.083500000008</v>
      </c>
      <c r="AH173" s="399">
        <f>SUM(AF173:AG173)</f>
        <v>5778556.7082124781</v>
      </c>
      <c r="AI173" s="411">
        <f>AF173/Y173</f>
        <v>1262.2766562688366</v>
      </c>
      <c r="AJ173" s="399">
        <f>AH173/Y173</f>
        <v>1244.3059233876997</v>
      </c>
      <c r="AK173" s="412">
        <v>2</v>
      </c>
      <c r="AL173" s="412">
        <v>2</v>
      </c>
    </row>
    <row r="174" spans="1:38">
      <c r="A174" s="397">
        <v>541</v>
      </c>
      <c r="B174" s="398" t="s">
        <v>197</v>
      </c>
      <c r="C174" s="420">
        <v>9130</v>
      </c>
      <c r="D174" s="460">
        <f>F174-E174</f>
        <v>4893694.8616584772</v>
      </c>
      <c r="E174" s="575">
        <v>1424181.0962242708</v>
      </c>
      <c r="F174" s="400">
        <v>6317875.957882748</v>
      </c>
      <c r="G174" s="400">
        <v>4629339.5874962397</v>
      </c>
      <c r="H174" s="404">
        <f>SUM(F174:G174)</f>
        <v>10947215.545378987</v>
      </c>
      <c r="I174" s="420">
        <v>1462022.8183782715</v>
      </c>
      <c r="J174" s="405">
        <f>SUM(H174:I174)</f>
        <v>12409238.363757258</v>
      </c>
      <c r="K174" s="430">
        <v>-548376</v>
      </c>
      <c r="L174" s="414">
        <f>SUM(J174:K174)</f>
        <v>11860862.363757258</v>
      </c>
      <c r="M174" s="432">
        <v>-53262.161089999994</v>
      </c>
      <c r="N174" s="405">
        <f>SUM(L174:M174)</f>
        <v>11807600.202667259</v>
      </c>
      <c r="O174" s="411">
        <f>L174/C174</f>
        <v>1299.1086926349681</v>
      </c>
      <c r="P174" s="399">
        <f>N174/C174</f>
        <v>1293.2749400511784</v>
      </c>
      <c r="Q174" s="412">
        <v>12</v>
      </c>
      <c r="R174" s="412">
        <v>12</v>
      </c>
      <c r="S174" s="471">
        <f>L174-AF174</f>
        <v>585089.49084292166</v>
      </c>
      <c r="T174" s="416">
        <f>S174/AF174</f>
        <v>5.1889080902682232E-2</v>
      </c>
      <c r="U174" s="473">
        <v>38.660704192727962</v>
      </c>
      <c r="V174" s="542"/>
      <c r="W174" s="397">
        <v>541</v>
      </c>
      <c r="X174" s="398" t="s">
        <v>197</v>
      </c>
      <c r="Y174" s="400">
        <v>9243</v>
      </c>
      <c r="Z174" s="400">
        <v>5225686.824980828</v>
      </c>
      <c r="AA174" s="400">
        <v>4567844.1577191809</v>
      </c>
      <c r="AB174" s="404">
        <f>SUM(Z174:AA174)</f>
        <v>9793530.9827000089</v>
      </c>
      <c r="AC174" s="400">
        <v>2030617.8902143268</v>
      </c>
      <c r="AD174" s="399">
        <f>AB174+AC174</f>
        <v>11824148.872914337</v>
      </c>
      <c r="AE174" s="401">
        <v>-548376</v>
      </c>
      <c r="AF174" s="411">
        <f>AD174+AE174</f>
        <v>11275772.872914337</v>
      </c>
      <c r="AG174" s="399">
        <v>-10350.445710000029</v>
      </c>
      <c r="AH174" s="399">
        <f>SUM(AF174:AG174)</f>
        <v>11265422.427204337</v>
      </c>
      <c r="AI174" s="411">
        <f>AF174/Y174</f>
        <v>1219.9256597332399</v>
      </c>
      <c r="AJ174" s="399">
        <f>AH174/Y174</f>
        <v>1218.8058452022435</v>
      </c>
      <c r="AK174" s="412">
        <v>12</v>
      </c>
      <c r="AL174" s="412">
        <v>12</v>
      </c>
    </row>
    <row r="175" spans="1:38">
      <c r="A175" s="397">
        <v>543</v>
      </c>
      <c r="B175" s="398" t="s">
        <v>198</v>
      </c>
      <c r="C175" s="420">
        <v>44785</v>
      </c>
      <c r="D175" s="460">
        <f>F175-E175</f>
        <v>32438891.668369811</v>
      </c>
      <c r="E175" s="575">
        <v>4721440.4139897106</v>
      </c>
      <c r="F175" s="400">
        <v>37160332.082359523</v>
      </c>
      <c r="G175" s="400">
        <v>-189170.70336456905</v>
      </c>
      <c r="H175" s="404">
        <f>SUM(F175:G175)</f>
        <v>36971161.378994957</v>
      </c>
      <c r="I175" s="420">
        <v>2656732.6410357924</v>
      </c>
      <c r="J175" s="405">
        <f>SUM(H175:I175)</f>
        <v>39627894.020030752</v>
      </c>
      <c r="K175" s="430">
        <v>-8131819</v>
      </c>
      <c r="L175" s="414">
        <f>SUM(J175:K175)</f>
        <v>31496075.020030752</v>
      </c>
      <c r="M175" s="432">
        <v>-363885.86149000004</v>
      </c>
      <c r="N175" s="405">
        <f>SUM(L175:M175)</f>
        <v>31132189.158540752</v>
      </c>
      <c r="O175" s="411">
        <f>L175/C175</f>
        <v>703.27285966352019</v>
      </c>
      <c r="P175" s="399">
        <f>N175/C175</f>
        <v>695.14768691617178</v>
      </c>
      <c r="Q175" s="412">
        <v>1</v>
      </c>
      <c r="R175" s="413">
        <v>35</v>
      </c>
      <c r="S175" s="471">
        <f>L175-AF175</f>
        <v>470575.20966868103</v>
      </c>
      <c r="T175" s="416">
        <f>S175/AF175</f>
        <v>1.5167369181640571E-2</v>
      </c>
      <c r="U175" s="473">
        <v>-5.2121034470795848</v>
      </c>
      <c r="V175" s="542"/>
      <c r="W175" s="397">
        <v>543</v>
      </c>
      <c r="X175" s="398" t="s">
        <v>198</v>
      </c>
      <c r="Y175" s="400">
        <v>44458</v>
      </c>
      <c r="Z175" s="400">
        <v>34211929.189195633</v>
      </c>
      <c r="AA175" s="400">
        <v>-198832.6306909867</v>
      </c>
      <c r="AB175" s="404">
        <f>SUM(Z175:AA175)</f>
        <v>34013096.558504649</v>
      </c>
      <c r="AC175" s="400">
        <v>5144222.2518574186</v>
      </c>
      <c r="AD175" s="399">
        <f>AB175+AC175</f>
        <v>39157318.810362071</v>
      </c>
      <c r="AE175" s="401">
        <v>-8131819</v>
      </c>
      <c r="AF175" s="411">
        <f>AD175+AE175</f>
        <v>31025499.810362071</v>
      </c>
      <c r="AG175" s="399">
        <v>-281235.18041999999</v>
      </c>
      <c r="AH175" s="399">
        <f>SUM(AF175:AG175)</f>
        <v>30744264.629942071</v>
      </c>
      <c r="AI175" s="411">
        <f>AF175/Y175</f>
        <v>697.86089815920809</v>
      </c>
      <c r="AJ175" s="399">
        <f>AH175/Y175</f>
        <v>691.53503598772033</v>
      </c>
      <c r="AK175" s="412">
        <v>1</v>
      </c>
      <c r="AL175" s="413">
        <v>35</v>
      </c>
    </row>
    <row r="176" spans="1:38">
      <c r="A176" s="397">
        <v>545</v>
      </c>
      <c r="B176" s="398" t="s">
        <v>199</v>
      </c>
      <c r="C176" s="420">
        <v>9621</v>
      </c>
      <c r="D176" s="460">
        <f>F176-E176</f>
        <v>11329605.171956422</v>
      </c>
      <c r="E176" s="575">
        <v>975306.44973491749</v>
      </c>
      <c r="F176" s="400">
        <v>12304911.621691339</v>
      </c>
      <c r="G176" s="400">
        <v>3285078.140177255</v>
      </c>
      <c r="H176" s="404">
        <f>SUM(F176:G176)</f>
        <v>15589989.761868594</v>
      </c>
      <c r="I176" s="420">
        <v>1511683.778457378</v>
      </c>
      <c r="J176" s="405">
        <f>SUM(H176:I176)</f>
        <v>17101673.540325973</v>
      </c>
      <c r="K176" s="430">
        <v>372114</v>
      </c>
      <c r="L176" s="414">
        <f>SUM(J176:K176)</f>
        <v>17473787.540325973</v>
      </c>
      <c r="M176" s="432">
        <v>82819.326980000027</v>
      </c>
      <c r="N176" s="405">
        <f>SUM(L176:M176)</f>
        <v>17556606.867305972</v>
      </c>
      <c r="O176" s="411">
        <f>L176/C176</f>
        <v>1816.2132356642733</v>
      </c>
      <c r="P176" s="399">
        <f>N176/C176</f>
        <v>1824.821418491422</v>
      </c>
      <c r="Q176" s="412">
        <v>15</v>
      </c>
      <c r="R176" s="412">
        <v>15</v>
      </c>
      <c r="S176" s="471">
        <f>L176-AF176</f>
        <v>619091.49482093751</v>
      </c>
      <c r="T176" s="416">
        <f>S176/AF176</f>
        <v>3.6731098155047569E-2</v>
      </c>
      <c r="U176" s="473">
        <v>13.408282333608668</v>
      </c>
      <c r="V176" s="542"/>
      <c r="W176" s="397">
        <v>545</v>
      </c>
      <c r="X176" s="398" t="s">
        <v>199</v>
      </c>
      <c r="Y176" s="400">
        <v>9584</v>
      </c>
      <c r="Z176" s="400">
        <v>11189256.765390776</v>
      </c>
      <c r="AA176" s="400">
        <v>3119934.886978758</v>
      </c>
      <c r="AB176" s="404">
        <f>SUM(Z176:AA176)</f>
        <v>14309191.652369535</v>
      </c>
      <c r="AC176" s="400">
        <v>2173390.3931355006</v>
      </c>
      <c r="AD176" s="399">
        <f>AB176+AC176</f>
        <v>16482582.045505036</v>
      </c>
      <c r="AE176" s="401">
        <v>372114</v>
      </c>
      <c r="AF176" s="411">
        <f>AD176+AE176</f>
        <v>16854696.045505036</v>
      </c>
      <c r="AG176" s="399">
        <v>14342.782999999996</v>
      </c>
      <c r="AH176" s="399">
        <f>SUM(AF176:AG176)</f>
        <v>16869038.828505035</v>
      </c>
      <c r="AI176" s="411">
        <f>AF176/Y176</f>
        <v>1758.62855232732</v>
      </c>
      <c r="AJ176" s="399">
        <f>AH176/Y176</f>
        <v>1760.1250864466856</v>
      </c>
      <c r="AK176" s="412">
        <v>15</v>
      </c>
      <c r="AL176" s="412">
        <v>15</v>
      </c>
    </row>
    <row r="177" spans="1:38">
      <c r="A177" s="397">
        <v>560</v>
      </c>
      <c r="B177" s="398" t="s">
        <v>200</v>
      </c>
      <c r="C177" s="420">
        <v>15669</v>
      </c>
      <c r="D177" s="460">
        <f>F177-E177</f>
        <v>3939445.7906955057</v>
      </c>
      <c r="E177" s="575">
        <v>1923298.792385817</v>
      </c>
      <c r="F177" s="400">
        <v>5862744.5830813227</v>
      </c>
      <c r="G177" s="400">
        <v>6622080.3975777691</v>
      </c>
      <c r="H177" s="404">
        <f>SUM(F177:G177)</f>
        <v>12484824.980659092</v>
      </c>
      <c r="I177" s="420">
        <v>1725272.0522359279</v>
      </c>
      <c r="J177" s="405">
        <f>SUM(H177:I177)</f>
        <v>14210097.032895019</v>
      </c>
      <c r="K177" s="430">
        <v>-1723629</v>
      </c>
      <c r="L177" s="414">
        <f>SUM(J177:K177)</f>
        <v>12486468.032895019</v>
      </c>
      <c r="M177" s="432">
        <v>337304.42903999973</v>
      </c>
      <c r="N177" s="405">
        <f>SUM(L177:M177)</f>
        <v>12823772.461935019</v>
      </c>
      <c r="O177" s="411">
        <f>L177/C177</f>
        <v>796.88991211277164</v>
      </c>
      <c r="P177" s="399">
        <f>N177/C177</f>
        <v>818.41677592284248</v>
      </c>
      <c r="Q177" s="412">
        <v>7</v>
      </c>
      <c r="R177" s="412">
        <v>7</v>
      </c>
      <c r="S177" s="471">
        <f>L177-AF177</f>
        <v>957972.29170564376</v>
      </c>
      <c r="T177" s="416">
        <f>S177/AF177</f>
        <v>8.3096035528986659E-2</v>
      </c>
      <c r="U177" s="473">
        <v>51.523745763005763</v>
      </c>
      <c r="V177" s="542"/>
      <c r="W177" s="397">
        <v>560</v>
      </c>
      <c r="X177" s="398" t="s">
        <v>200</v>
      </c>
      <c r="Y177" s="400">
        <v>15735</v>
      </c>
      <c r="Z177" s="400">
        <v>4380477.5946529452</v>
      </c>
      <c r="AA177" s="400">
        <v>6119155.5578805432</v>
      </c>
      <c r="AB177" s="404">
        <f>SUM(Z177:AA177)</f>
        <v>10499633.152533488</v>
      </c>
      <c r="AC177" s="400">
        <v>2752491.5886558881</v>
      </c>
      <c r="AD177" s="399">
        <f>AB177+AC177</f>
        <v>13252124.741189376</v>
      </c>
      <c r="AE177" s="401">
        <v>-1723629</v>
      </c>
      <c r="AF177" s="411">
        <f>AD177+AE177</f>
        <v>11528495.741189376</v>
      </c>
      <c r="AG177" s="399">
        <v>501324.39749000082</v>
      </c>
      <c r="AH177" s="399">
        <f>SUM(AF177:AG177)</f>
        <v>12029820.138679376</v>
      </c>
      <c r="AI177" s="411">
        <f>AF177/Y177</f>
        <v>732.66576048232446</v>
      </c>
      <c r="AJ177" s="399">
        <f>AH177/Y177</f>
        <v>764.52622425671279</v>
      </c>
      <c r="AK177" s="412">
        <v>7</v>
      </c>
      <c r="AL177" s="412">
        <v>7</v>
      </c>
    </row>
    <row r="178" spans="1:38">
      <c r="A178" s="397">
        <v>561</v>
      </c>
      <c r="B178" s="398" t="s">
        <v>201</v>
      </c>
      <c r="C178" s="420">
        <v>1315</v>
      </c>
      <c r="D178" s="460">
        <f>F178-E178</f>
        <v>1336516.53580201</v>
      </c>
      <c r="E178" s="575">
        <v>191580.0450058952</v>
      </c>
      <c r="F178" s="400">
        <v>1528096.5808079052</v>
      </c>
      <c r="G178" s="400">
        <v>443044.92124670645</v>
      </c>
      <c r="H178" s="404">
        <f>SUM(F178:G178)</f>
        <v>1971141.5020546117</v>
      </c>
      <c r="I178" s="420">
        <v>256104.07618257817</v>
      </c>
      <c r="J178" s="405">
        <f>SUM(H178:I178)</f>
        <v>2227245.5782371899</v>
      </c>
      <c r="K178" s="430">
        <v>-272606</v>
      </c>
      <c r="L178" s="414">
        <f>SUM(J178:K178)</f>
        <v>1954639.5782371899</v>
      </c>
      <c r="M178" s="432">
        <v>-763909.23161999998</v>
      </c>
      <c r="N178" s="405">
        <f>SUM(L178:M178)</f>
        <v>1190730.3466171899</v>
      </c>
      <c r="O178" s="411">
        <f>L178/C178</f>
        <v>1486.4179302183954</v>
      </c>
      <c r="P178" s="399">
        <f>N178/C178</f>
        <v>905.49836244653227</v>
      </c>
      <c r="Q178" s="412">
        <v>2</v>
      </c>
      <c r="R178" s="412">
        <v>2</v>
      </c>
      <c r="S178" s="471">
        <f>L178-AF178</f>
        <v>146494.46276897006</v>
      </c>
      <c r="T178" s="416">
        <f>S178/AF178</f>
        <v>8.1019195592072407E-2</v>
      </c>
      <c r="U178" s="473">
        <v>94.230780246028417</v>
      </c>
      <c r="V178" s="542"/>
      <c r="W178" s="397">
        <v>561</v>
      </c>
      <c r="X178" s="398" t="s">
        <v>201</v>
      </c>
      <c r="Y178" s="400">
        <v>1317</v>
      </c>
      <c r="Z178" s="400">
        <v>1303892.5857224278</v>
      </c>
      <c r="AA178" s="400">
        <v>436774.38299178809</v>
      </c>
      <c r="AB178" s="404">
        <f>SUM(Z178:AA178)</f>
        <v>1740666.9687142158</v>
      </c>
      <c r="AC178" s="400">
        <v>340084.14675400406</v>
      </c>
      <c r="AD178" s="399">
        <f>AB178+AC178</f>
        <v>2080751.1154682199</v>
      </c>
      <c r="AE178" s="401">
        <v>-272606</v>
      </c>
      <c r="AF178" s="411">
        <f>AD178+AE178</f>
        <v>1808145.1154682199</v>
      </c>
      <c r="AG178" s="399">
        <v>-627299.74000000011</v>
      </c>
      <c r="AH178" s="399">
        <f>SUM(AF178:AG178)</f>
        <v>1180845.3754682196</v>
      </c>
      <c r="AI178" s="411">
        <f>AF178/Y178</f>
        <v>1372.9271947366894</v>
      </c>
      <c r="AJ178" s="399">
        <f>AH178/Y178</f>
        <v>896.61759716645383</v>
      </c>
      <c r="AK178" s="412">
        <v>2</v>
      </c>
      <c r="AL178" s="412">
        <v>2</v>
      </c>
    </row>
    <row r="179" spans="1:38">
      <c r="A179" s="397">
        <v>562</v>
      </c>
      <c r="B179" s="398" t="s">
        <v>202</v>
      </c>
      <c r="C179" s="420">
        <v>8839</v>
      </c>
      <c r="D179" s="460">
        <f>F179-E179</f>
        <v>585649.74887265137</v>
      </c>
      <c r="E179" s="575">
        <v>970691.96023251268</v>
      </c>
      <c r="F179" s="400">
        <v>1556341.709105164</v>
      </c>
      <c r="G179" s="400">
        <v>3382640.9958232911</v>
      </c>
      <c r="H179" s="404">
        <f>SUM(F179:G179)</f>
        <v>4938982.7049284549</v>
      </c>
      <c r="I179" s="420">
        <v>1060062.2630919507</v>
      </c>
      <c r="J179" s="405">
        <f>SUM(H179:I179)</f>
        <v>5999044.9680204056</v>
      </c>
      <c r="K179" s="430">
        <v>-368067</v>
      </c>
      <c r="L179" s="414">
        <f>SUM(J179:K179)</f>
        <v>5630977.9680204056</v>
      </c>
      <c r="M179" s="432">
        <v>-205785.83731999999</v>
      </c>
      <c r="N179" s="405">
        <f>SUM(L179:M179)</f>
        <v>5425192.1307004057</v>
      </c>
      <c r="O179" s="411">
        <f>L179/C179</f>
        <v>637.06052359094986</v>
      </c>
      <c r="P179" s="399">
        <f>N179/C179</f>
        <v>613.77894905536891</v>
      </c>
      <c r="Q179" s="412">
        <v>6</v>
      </c>
      <c r="R179" s="412">
        <v>6</v>
      </c>
      <c r="S179" s="471">
        <f>L179-AF179</f>
        <v>117652.36562580056</v>
      </c>
      <c r="T179" s="416">
        <f>S179/AF179</f>
        <v>2.1339636747501466E-2</v>
      </c>
      <c r="U179" s="473">
        <v>28.660621377086159</v>
      </c>
      <c r="V179" s="542"/>
      <c r="W179" s="397">
        <v>562</v>
      </c>
      <c r="X179" s="398" t="s">
        <v>202</v>
      </c>
      <c r="Y179" s="400">
        <v>8935</v>
      </c>
      <c r="Z179" s="400">
        <v>942246.22389995854</v>
      </c>
      <c r="AA179" s="400">
        <v>3280420.7878165888</v>
      </c>
      <c r="AB179" s="404">
        <f>SUM(Z179:AA179)</f>
        <v>4222667.0117165474</v>
      </c>
      <c r="AC179" s="400">
        <v>1658725.5906780572</v>
      </c>
      <c r="AD179" s="399">
        <f>AB179+AC179</f>
        <v>5881392.6023946051</v>
      </c>
      <c r="AE179" s="401">
        <v>-368067</v>
      </c>
      <c r="AF179" s="411">
        <f>AD179+AE179</f>
        <v>5513325.6023946051</v>
      </c>
      <c r="AG179" s="399">
        <v>-107602.92047666659</v>
      </c>
      <c r="AH179" s="399">
        <f>SUM(AF179:AG179)</f>
        <v>5405722.6819179384</v>
      </c>
      <c r="AI179" s="411">
        <f>AF179/Y179</f>
        <v>617.04819276940179</v>
      </c>
      <c r="AJ179" s="399">
        <f>AH179/Y179</f>
        <v>605.00533653250568</v>
      </c>
      <c r="AK179" s="412">
        <v>6</v>
      </c>
      <c r="AL179" s="412">
        <v>6</v>
      </c>
    </row>
    <row r="180" spans="1:38">
      <c r="A180" s="397">
        <v>563</v>
      </c>
      <c r="B180" s="398" t="s">
        <v>203</v>
      </c>
      <c r="C180" s="420">
        <v>6978</v>
      </c>
      <c r="D180" s="460">
        <f>F180-E180</f>
        <v>647492.21965315996</v>
      </c>
      <c r="E180" s="575">
        <v>804953.79346151219</v>
      </c>
      <c r="F180" s="400">
        <v>1452446.0131146722</v>
      </c>
      <c r="G180" s="400">
        <v>3300738.6291025989</v>
      </c>
      <c r="H180" s="404">
        <f>SUM(F180:G180)</f>
        <v>4753184.642217271</v>
      </c>
      <c r="I180" s="420">
        <v>758604.12389413116</v>
      </c>
      <c r="J180" s="405">
        <f>SUM(H180:I180)</f>
        <v>5511788.7661114018</v>
      </c>
      <c r="K180" s="430">
        <v>-298574</v>
      </c>
      <c r="L180" s="414">
        <f>SUM(J180:K180)</f>
        <v>5213214.7661114018</v>
      </c>
      <c r="M180" s="432">
        <v>113323.74699999997</v>
      </c>
      <c r="N180" s="405">
        <f>SUM(L180:M180)</f>
        <v>5326538.5131114013</v>
      </c>
      <c r="O180" s="411">
        <f>L180/C180</f>
        <v>747.09297307414761</v>
      </c>
      <c r="P180" s="399">
        <f>N180/C180</f>
        <v>763.33312025098905</v>
      </c>
      <c r="Q180" s="412">
        <v>17</v>
      </c>
      <c r="R180" s="412">
        <v>17</v>
      </c>
      <c r="S180" s="471">
        <f>L180-AF180</f>
        <v>-352132.42826725915</v>
      </c>
      <c r="T180" s="416">
        <f>S180/AF180</f>
        <v>-6.3272319941320876E-2</v>
      </c>
      <c r="U180" s="473">
        <v>-38.118523815975436</v>
      </c>
      <c r="V180" s="542"/>
      <c r="W180" s="397">
        <v>563</v>
      </c>
      <c r="X180" s="398" t="s">
        <v>203</v>
      </c>
      <c r="Y180" s="400">
        <v>7025</v>
      </c>
      <c r="Z180" s="400">
        <v>1078672.6484638159</v>
      </c>
      <c r="AA180" s="400">
        <v>3488074.9075481249</v>
      </c>
      <c r="AB180" s="404">
        <f>SUM(Z180:AA180)</f>
        <v>4566747.5560119413</v>
      </c>
      <c r="AC180" s="400">
        <v>1297173.6383667197</v>
      </c>
      <c r="AD180" s="399">
        <f>AB180+AC180</f>
        <v>5863921.194378661</v>
      </c>
      <c r="AE180" s="401">
        <v>-298574</v>
      </c>
      <c r="AF180" s="411">
        <f>AD180+AE180</f>
        <v>5565347.194378661</v>
      </c>
      <c r="AG180" s="399">
        <v>12482.949599999964</v>
      </c>
      <c r="AH180" s="399">
        <f>SUM(AF180:AG180)</f>
        <v>5577830.1439786609</v>
      </c>
      <c r="AI180" s="411">
        <f>AF180/Y180</f>
        <v>792.2202411926919</v>
      </c>
      <c r="AJ180" s="399">
        <f>AH180/Y180</f>
        <v>793.99717352009407</v>
      </c>
      <c r="AK180" s="412">
        <v>17</v>
      </c>
      <c r="AL180" s="412">
        <v>17</v>
      </c>
    </row>
    <row r="181" spans="1:38">
      <c r="A181" s="397">
        <v>564</v>
      </c>
      <c r="B181" s="398" t="s">
        <v>204</v>
      </c>
      <c r="C181" s="420">
        <v>214633</v>
      </c>
      <c r="D181" s="460">
        <f>F181-E181</f>
        <v>45496792.480255783</v>
      </c>
      <c r="E181" s="575">
        <v>32533508.440103527</v>
      </c>
      <c r="F181" s="400">
        <v>78030300.920359313</v>
      </c>
      <c r="G181" s="400">
        <v>35252143.999021351</v>
      </c>
      <c r="H181" s="404">
        <f>SUM(F181:G181)</f>
        <v>113282444.91938066</v>
      </c>
      <c r="I181" s="420">
        <v>17116093.453777634</v>
      </c>
      <c r="J181" s="405">
        <f>SUM(H181:I181)</f>
        <v>130398538.37315831</v>
      </c>
      <c r="K181" s="430">
        <v>805867</v>
      </c>
      <c r="L181" s="414">
        <f>SUM(J181:K181)</f>
        <v>131204405.37315831</v>
      </c>
      <c r="M181" s="432">
        <v>-14022551.211120008</v>
      </c>
      <c r="N181" s="405">
        <f>SUM(L181:M181)</f>
        <v>117181854.1620383</v>
      </c>
      <c r="O181" s="411">
        <f>L181/C181</f>
        <v>611.29651718588616</v>
      </c>
      <c r="P181" s="399">
        <f>N181/C181</f>
        <v>545.96382737993827</v>
      </c>
      <c r="Q181" s="412">
        <v>17</v>
      </c>
      <c r="R181" s="412">
        <v>17</v>
      </c>
      <c r="S181" s="471">
        <f>L181-AF181</f>
        <v>15567183.127011195</v>
      </c>
      <c r="T181" s="416">
        <f>S181/AF181</f>
        <v>0.13462086709307716</v>
      </c>
      <c r="U181" s="473">
        <v>68.25179482304884</v>
      </c>
      <c r="V181" s="542"/>
      <c r="W181" s="397">
        <v>564</v>
      </c>
      <c r="X181" s="398" t="s">
        <v>204</v>
      </c>
      <c r="Y181" s="400">
        <v>211848</v>
      </c>
      <c r="Z181" s="400">
        <v>50163108.511512704</v>
      </c>
      <c r="AA181" s="400">
        <v>35268957.532213382</v>
      </c>
      <c r="AB181" s="404">
        <f>SUM(Z181:AA181)</f>
        <v>85432066.043726087</v>
      </c>
      <c r="AC181" s="400">
        <v>29399289.202421021</v>
      </c>
      <c r="AD181" s="399">
        <f>AB181+AC181</f>
        <v>114831355.24614711</v>
      </c>
      <c r="AE181" s="401">
        <v>805867</v>
      </c>
      <c r="AF181" s="411">
        <f>AD181+AE181</f>
        <v>115637222.24614711</v>
      </c>
      <c r="AG181" s="399">
        <v>-13715021.453910001</v>
      </c>
      <c r="AH181" s="399">
        <f>SUM(AF181:AG181)</f>
        <v>101922200.7922371</v>
      </c>
      <c r="AI181" s="411">
        <f>AF181/Y181</f>
        <v>545.84995962268749</v>
      </c>
      <c r="AJ181" s="399">
        <f>AH181/Y181</f>
        <v>481.11004490123628</v>
      </c>
      <c r="AK181" s="412">
        <v>17</v>
      </c>
      <c r="AL181" s="412">
        <v>17</v>
      </c>
    </row>
    <row r="182" spans="1:38">
      <c r="A182" s="397">
        <v>576</v>
      </c>
      <c r="B182" s="398" t="s">
        <v>205</v>
      </c>
      <c r="C182" s="420">
        <v>2726</v>
      </c>
      <c r="D182" s="460">
        <f>F182-E182</f>
        <v>357977.14194168081</v>
      </c>
      <c r="E182" s="575">
        <v>350674.25129479845</v>
      </c>
      <c r="F182" s="400">
        <v>708651.39323647926</v>
      </c>
      <c r="G182" s="400">
        <v>852699.15372170706</v>
      </c>
      <c r="H182" s="404">
        <f>SUM(F182:G182)</f>
        <v>1561350.5469581862</v>
      </c>
      <c r="I182" s="420">
        <v>485142.51899181324</v>
      </c>
      <c r="J182" s="405">
        <f>SUM(H182:I182)</f>
        <v>2046493.0659499995</v>
      </c>
      <c r="K182" s="430">
        <v>-239266</v>
      </c>
      <c r="L182" s="414">
        <f>SUM(J182:K182)</f>
        <v>1807227.0659499995</v>
      </c>
      <c r="M182" s="432">
        <v>-47409.990400000002</v>
      </c>
      <c r="N182" s="405">
        <f>SUM(L182:M182)</f>
        <v>1759817.0755499995</v>
      </c>
      <c r="O182" s="411">
        <f>L182/C182</f>
        <v>662.95930519075546</v>
      </c>
      <c r="P182" s="399">
        <f>N182/C182</f>
        <v>645.5675258804107</v>
      </c>
      <c r="Q182" s="412">
        <v>7</v>
      </c>
      <c r="R182" s="412">
        <v>7</v>
      </c>
      <c r="S182" s="471">
        <f>L182-AF182</f>
        <v>203713.78092487785</v>
      </c>
      <c r="T182" s="416">
        <f>S182/AF182</f>
        <v>0.12704215351835163</v>
      </c>
      <c r="U182" s="473">
        <v>117.19621900374261</v>
      </c>
      <c r="V182" s="542"/>
      <c r="W182" s="397">
        <v>576</v>
      </c>
      <c r="X182" s="398" t="s">
        <v>205</v>
      </c>
      <c r="Y182" s="400">
        <v>2750</v>
      </c>
      <c r="Z182" s="400">
        <v>440947.07743233733</v>
      </c>
      <c r="AA182" s="400">
        <v>786039.56098853913</v>
      </c>
      <c r="AB182" s="404">
        <f>SUM(Z182:AA182)</f>
        <v>1226986.6384208766</v>
      </c>
      <c r="AC182" s="400">
        <v>615792.64660424495</v>
      </c>
      <c r="AD182" s="399">
        <f>AB182+AC182</f>
        <v>1842779.2850251216</v>
      </c>
      <c r="AE182" s="401">
        <v>-239266</v>
      </c>
      <c r="AF182" s="411">
        <f>AD182+AE182</f>
        <v>1603513.2850251216</v>
      </c>
      <c r="AG182" s="399">
        <v>-44052.833500000008</v>
      </c>
      <c r="AH182" s="399">
        <f>SUM(AF182:AG182)</f>
        <v>1559460.4515251217</v>
      </c>
      <c r="AI182" s="411">
        <f>AF182/Y182</f>
        <v>583.09574000913517</v>
      </c>
      <c r="AJ182" s="399">
        <f>AH182/Y182</f>
        <v>567.07652782731702</v>
      </c>
      <c r="AK182" s="412">
        <v>7</v>
      </c>
      <c r="AL182" s="412">
        <v>7</v>
      </c>
    </row>
    <row r="183" spans="1:38">
      <c r="A183" s="397">
        <v>577</v>
      </c>
      <c r="B183" s="398" t="s">
        <v>206</v>
      </c>
      <c r="C183" s="420">
        <v>11236</v>
      </c>
      <c r="D183" s="460">
        <f>F183-E183</f>
        <v>5222502.5826775953</v>
      </c>
      <c r="E183" s="575">
        <v>1395683.4134788611</v>
      </c>
      <c r="F183" s="400">
        <v>6618185.9961564569</v>
      </c>
      <c r="G183" s="400">
        <v>2406615.4069339097</v>
      </c>
      <c r="H183" s="404">
        <f>SUM(F183:G183)</f>
        <v>9024801.4030903671</v>
      </c>
      <c r="I183" s="420">
        <v>839924.30279719026</v>
      </c>
      <c r="J183" s="405">
        <f>SUM(H183:I183)</f>
        <v>9864725.7058875579</v>
      </c>
      <c r="K183" s="430">
        <v>540450</v>
      </c>
      <c r="L183" s="414">
        <f>SUM(J183:K183)</f>
        <v>10405175.705887558</v>
      </c>
      <c r="M183" s="432">
        <v>111118.7411300001</v>
      </c>
      <c r="N183" s="405">
        <f>SUM(L183:M183)</f>
        <v>10516294.447017558</v>
      </c>
      <c r="O183" s="411">
        <f>L183/C183</f>
        <v>926.05693359625832</v>
      </c>
      <c r="P183" s="399">
        <f>N183/C183</f>
        <v>935.94646199871465</v>
      </c>
      <c r="Q183" s="412">
        <v>2</v>
      </c>
      <c r="R183" s="412">
        <v>2</v>
      </c>
      <c r="S183" s="471">
        <f>L183-AF183</f>
        <v>608170.36642777175</v>
      </c>
      <c r="T183" s="416">
        <f>S183/AF183</f>
        <v>6.2077170048914831E-2</v>
      </c>
      <c r="U183" s="473">
        <v>22.219116692017792</v>
      </c>
      <c r="V183" s="542"/>
      <c r="W183" s="397">
        <v>577</v>
      </c>
      <c r="X183" s="398" t="s">
        <v>206</v>
      </c>
      <c r="Y183" s="400">
        <v>11138</v>
      </c>
      <c r="Z183" s="400">
        <v>5307695.9945122609</v>
      </c>
      <c r="AA183" s="400">
        <v>2375117.9126870902</v>
      </c>
      <c r="AB183" s="404">
        <f>SUM(Z183:AA183)</f>
        <v>7682813.9071993511</v>
      </c>
      <c r="AC183" s="400">
        <v>1573741.4322604346</v>
      </c>
      <c r="AD183" s="399">
        <f>AB183+AC183</f>
        <v>9256555.3394597862</v>
      </c>
      <c r="AE183" s="401">
        <v>540450</v>
      </c>
      <c r="AF183" s="411">
        <f>AD183+AE183</f>
        <v>9797005.3394597862</v>
      </c>
      <c r="AG183" s="399">
        <v>-24351.208500000066</v>
      </c>
      <c r="AH183" s="399">
        <f>SUM(AF183:AG183)</f>
        <v>9772654.1309597865</v>
      </c>
      <c r="AI183" s="411">
        <f>AF183/Y183</f>
        <v>879.60184408868611</v>
      </c>
      <c r="AJ183" s="399">
        <f>AH183/Y183</f>
        <v>877.41552621294545</v>
      </c>
      <c r="AK183" s="412">
        <v>2</v>
      </c>
      <c r="AL183" s="412">
        <v>2</v>
      </c>
    </row>
    <row r="184" spans="1:38">
      <c r="A184" s="397">
        <v>578</v>
      </c>
      <c r="B184" s="398" t="s">
        <v>207</v>
      </c>
      <c r="C184" s="420">
        <v>3037</v>
      </c>
      <c r="D184" s="460">
        <f>F184-E184</f>
        <v>-233359.02723258542</v>
      </c>
      <c r="E184" s="575">
        <v>472973.61932996294</v>
      </c>
      <c r="F184" s="400">
        <v>239614.59209737752</v>
      </c>
      <c r="G184" s="400">
        <v>1748795.0699863127</v>
      </c>
      <c r="H184" s="404">
        <f>SUM(F184:G184)</f>
        <v>1988409.6620836901</v>
      </c>
      <c r="I184" s="420">
        <v>464128.56365547585</v>
      </c>
      <c r="J184" s="405">
        <f>SUM(H184:I184)</f>
        <v>2452538.2257391661</v>
      </c>
      <c r="K184" s="430">
        <v>47625</v>
      </c>
      <c r="L184" s="414">
        <f>SUM(J184:K184)</f>
        <v>2500163.2257391661</v>
      </c>
      <c r="M184" s="432">
        <v>231716.32808000001</v>
      </c>
      <c r="N184" s="405">
        <f>SUM(L184:M184)</f>
        <v>2731879.553819166</v>
      </c>
      <c r="O184" s="411">
        <f>L184/C184</f>
        <v>823.23451621309391</v>
      </c>
      <c r="P184" s="399">
        <f>N184/C184</f>
        <v>899.5322864073645</v>
      </c>
      <c r="Q184" s="412">
        <v>18</v>
      </c>
      <c r="R184" s="412">
        <v>18</v>
      </c>
      <c r="S184" s="471">
        <f>L184-AF184</f>
        <v>416393.92612662725</v>
      </c>
      <c r="T184" s="416">
        <f>S184/AF184</f>
        <v>0.19982726792455027</v>
      </c>
      <c r="U184" s="473">
        <v>199.20074297437691</v>
      </c>
      <c r="V184" s="542"/>
      <c r="W184" s="397">
        <v>578</v>
      </c>
      <c r="X184" s="398" t="s">
        <v>207</v>
      </c>
      <c r="Y184" s="400">
        <v>3100</v>
      </c>
      <c r="Z184" s="400">
        <v>-309783.95991963928</v>
      </c>
      <c r="AA184" s="400">
        <v>1681732.3514559427</v>
      </c>
      <c r="AB184" s="404">
        <f>SUM(Z184:AA184)</f>
        <v>1371948.3915363033</v>
      </c>
      <c r="AC184" s="400">
        <v>664195.90807623544</v>
      </c>
      <c r="AD184" s="399">
        <f>AB184+AC184</f>
        <v>2036144.2996125389</v>
      </c>
      <c r="AE184" s="401">
        <v>47625</v>
      </c>
      <c r="AF184" s="411">
        <f>AD184+AE184</f>
        <v>2083769.2996125389</v>
      </c>
      <c r="AG184" s="399">
        <v>377246.71549999999</v>
      </c>
      <c r="AH184" s="399">
        <f>SUM(AF184:AG184)</f>
        <v>2461016.0151125388</v>
      </c>
      <c r="AI184" s="411">
        <f>AF184/Y184</f>
        <v>672.18364503630289</v>
      </c>
      <c r="AJ184" s="399">
        <f>AH184/Y184</f>
        <v>793.87613390727063</v>
      </c>
      <c r="AK184" s="412">
        <v>18</v>
      </c>
      <c r="AL184" s="412">
        <v>18</v>
      </c>
    </row>
    <row r="185" spans="1:38">
      <c r="A185" s="397">
        <v>580</v>
      </c>
      <c r="B185" s="398" t="s">
        <v>208</v>
      </c>
      <c r="C185" s="420">
        <v>4366</v>
      </c>
      <c r="D185" s="460">
        <f>F185-E185</f>
        <v>-907418.46265006403</v>
      </c>
      <c r="E185" s="575">
        <v>509485.45733147277</v>
      </c>
      <c r="F185" s="400">
        <v>-397933.00531859125</v>
      </c>
      <c r="G185" s="400">
        <v>2220342.3730982859</v>
      </c>
      <c r="H185" s="404">
        <f>SUM(F185:G185)</f>
        <v>1822409.3677796945</v>
      </c>
      <c r="I185" s="420">
        <v>761934.22961061308</v>
      </c>
      <c r="J185" s="405">
        <f>SUM(H185:I185)</f>
        <v>2584343.5973903076</v>
      </c>
      <c r="K185" s="430">
        <v>-349932</v>
      </c>
      <c r="L185" s="414">
        <f>SUM(J185:K185)</f>
        <v>2234411.5973903076</v>
      </c>
      <c r="M185" s="432">
        <v>22223.433000000005</v>
      </c>
      <c r="N185" s="405">
        <f>SUM(L185:M185)</f>
        <v>2256635.0303903078</v>
      </c>
      <c r="O185" s="411">
        <f>L185/C185</f>
        <v>511.77544603534301</v>
      </c>
      <c r="P185" s="399">
        <f>N185/C185</f>
        <v>516.86555895334584</v>
      </c>
      <c r="Q185" s="412">
        <v>9</v>
      </c>
      <c r="R185" s="412">
        <v>9</v>
      </c>
      <c r="S185" s="471">
        <f>L185-AF185</f>
        <v>530688.48473157571</v>
      </c>
      <c r="T185" s="416">
        <f>S185/AF185</f>
        <v>0.31148751859297952</v>
      </c>
      <c r="U185" s="473">
        <v>2.8762512022337887</v>
      </c>
      <c r="V185" s="542"/>
      <c r="W185" s="397">
        <v>580</v>
      </c>
      <c r="X185" s="398" t="s">
        <v>208</v>
      </c>
      <c r="Y185" s="400">
        <v>4438</v>
      </c>
      <c r="Z185" s="400">
        <v>-990733.41048092826</v>
      </c>
      <c r="AA185" s="400">
        <v>2018922.5981847316</v>
      </c>
      <c r="AB185" s="404">
        <f>SUM(Z185:AA185)</f>
        <v>1028189.1877038033</v>
      </c>
      <c r="AC185" s="400">
        <v>1025465.9249549286</v>
      </c>
      <c r="AD185" s="399">
        <f>AB185+AC185</f>
        <v>2053655.1126587319</v>
      </c>
      <c r="AE185" s="401">
        <v>-349932</v>
      </c>
      <c r="AF185" s="411">
        <f>AD185+AE185</f>
        <v>1703723.1126587319</v>
      </c>
      <c r="AG185" s="399">
        <v>69428.526500000007</v>
      </c>
      <c r="AH185" s="399">
        <f>SUM(AF185:AG185)</f>
        <v>1773151.6391587318</v>
      </c>
      <c r="AI185" s="411">
        <f>AF185/Y185</f>
        <v>383.89434715158444</v>
      </c>
      <c r="AJ185" s="399">
        <f>AH185/Y185</f>
        <v>399.53844956258041</v>
      </c>
      <c r="AK185" s="412">
        <v>9</v>
      </c>
      <c r="AL185" s="412">
        <v>9</v>
      </c>
    </row>
    <row r="186" spans="1:38">
      <c r="A186" s="397">
        <v>581</v>
      </c>
      <c r="B186" s="398" t="s">
        <v>209</v>
      </c>
      <c r="C186" s="420">
        <v>6123</v>
      </c>
      <c r="D186" s="460">
        <f>F186-E186</f>
        <v>29250.529264284531</v>
      </c>
      <c r="E186" s="575">
        <v>1069897.9619382818</v>
      </c>
      <c r="F186" s="400">
        <v>1099148.4912025663</v>
      </c>
      <c r="G186" s="400">
        <v>2264842.1527326019</v>
      </c>
      <c r="H186" s="404">
        <f>SUM(F186:G186)</f>
        <v>3363990.6439351682</v>
      </c>
      <c r="I186" s="420">
        <v>805246.54460611218</v>
      </c>
      <c r="J186" s="405">
        <f>SUM(H186:I186)</f>
        <v>4169237.1885412801</v>
      </c>
      <c r="K186" s="430">
        <v>-449372</v>
      </c>
      <c r="L186" s="414">
        <f>SUM(J186:K186)</f>
        <v>3719865.1885412801</v>
      </c>
      <c r="M186" s="432">
        <v>68404.041999999958</v>
      </c>
      <c r="N186" s="405">
        <f>SUM(L186:M186)</f>
        <v>3788269.23054128</v>
      </c>
      <c r="O186" s="411">
        <f>L186/C186</f>
        <v>607.5233036977429</v>
      </c>
      <c r="P186" s="399">
        <f>N186/C186</f>
        <v>618.6949584421493</v>
      </c>
      <c r="Q186" s="412">
        <v>6</v>
      </c>
      <c r="R186" s="412">
        <v>6</v>
      </c>
      <c r="S186" s="471">
        <f>L186-AF186</f>
        <v>592078.10285941139</v>
      </c>
      <c r="T186" s="416">
        <f>S186/AF186</f>
        <v>0.18929616583231601</v>
      </c>
      <c r="U186" s="473">
        <v>105.91506864447541</v>
      </c>
      <c r="V186" s="542"/>
      <c r="W186" s="397">
        <v>581</v>
      </c>
      <c r="X186" s="398" t="s">
        <v>209</v>
      </c>
      <c r="Y186" s="400">
        <v>6240</v>
      </c>
      <c r="Z186" s="400">
        <v>160937.14788590395</v>
      </c>
      <c r="AA186" s="400">
        <v>2191744.4437877815</v>
      </c>
      <c r="AB186" s="404">
        <f>SUM(Z186:AA186)</f>
        <v>2352681.5916736852</v>
      </c>
      <c r="AC186" s="400">
        <v>1224477.4940081832</v>
      </c>
      <c r="AD186" s="399">
        <f>AB186+AC186</f>
        <v>3577159.0856818687</v>
      </c>
      <c r="AE186" s="401">
        <v>-449372</v>
      </c>
      <c r="AF186" s="411">
        <f>AD186+AE186</f>
        <v>3127787.0856818687</v>
      </c>
      <c r="AG186" s="399">
        <v>107649.679</v>
      </c>
      <c r="AH186" s="399">
        <f>SUM(AF186:AG186)</f>
        <v>3235436.7646818687</v>
      </c>
      <c r="AI186" s="411">
        <f>AF186/Y186</f>
        <v>501.24793039773539</v>
      </c>
      <c r="AJ186" s="399">
        <f>AH186/Y186</f>
        <v>518.49948151953026</v>
      </c>
      <c r="AK186" s="412">
        <v>6</v>
      </c>
      <c r="AL186" s="412">
        <v>6</v>
      </c>
    </row>
    <row r="187" spans="1:38">
      <c r="A187" s="397">
        <v>583</v>
      </c>
      <c r="B187" s="398" t="s">
        <v>210</v>
      </c>
      <c r="C187" s="420">
        <v>912</v>
      </c>
      <c r="D187" s="460">
        <f>F187-E187</f>
        <v>389567.83470623661</v>
      </c>
      <c r="E187" s="575">
        <v>125057.37840115574</v>
      </c>
      <c r="F187" s="400">
        <v>514625.21310739237</v>
      </c>
      <c r="G187" s="400">
        <v>97747.273843880175</v>
      </c>
      <c r="H187" s="404">
        <f>SUM(F187:G187)</f>
        <v>612372.48695127259</v>
      </c>
      <c r="I187" s="420">
        <v>130820.12209057904</v>
      </c>
      <c r="J187" s="405">
        <f>SUM(H187:I187)</f>
        <v>743192.6090418516</v>
      </c>
      <c r="K187" s="430">
        <v>-233224</v>
      </c>
      <c r="L187" s="414">
        <f>SUM(J187:K187)</f>
        <v>509968.6090418516</v>
      </c>
      <c r="M187" s="432">
        <v>59410.644220000002</v>
      </c>
      <c r="N187" s="405">
        <f>SUM(L187:M187)</f>
        <v>569379.25326185161</v>
      </c>
      <c r="O187" s="411">
        <f>L187/C187</f>
        <v>559.17610640553903</v>
      </c>
      <c r="P187" s="399">
        <f>N187/C187</f>
        <v>624.31935664676712</v>
      </c>
      <c r="Q187" s="412">
        <v>19</v>
      </c>
      <c r="R187" s="412">
        <v>19</v>
      </c>
      <c r="S187" s="471">
        <f>L187-AF187</f>
        <v>-117748.44143695128</v>
      </c>
      <c r="T187" s="416">
        <f>S187/AF187</f>
        <v>-0.18758203452835392</v>
      </c>
      <c r="U187" s="473">
        <v>-53.648544990102437</v>
      </c>
      <c r="V187" s="542"/>
      <c r="W187" s="397">
        <v>583</v>
      </c>
      <c r="X187" s="398" t="s">
        <v>210</v>
      </c>
      <c r="Y187" s="400">
        <v>947</v>
      </c>
      <c r="Z187" s="400">
        <v>631881.38624366792</v>
      </c>
      <c r="AA187" s="400">
        <v>37541.577134502841</v>
      </c>
      <c r="AB187" s="404">
        <f>SUM(Z187:AA187)</f>
        <v>669422.96337817074</v>
      </c>
      <c r="AC187" s="400">
        <v>191518.08710063214</v>
      </c>
      <c r="AD187" s="399">
        <f>AB187+AC187</f>
        <v>860941.05047880288</v>
      </c>
      <c r="AE187" s="401">
        <v>-233224</v>
      </c>
      <c r="AF187" s="411">
        <f>AD187+AE187</f>
        <v>627717.05047880288</v>
      </c>
      <c r="AG187" s="399">
        <v>149653.5435</v>
      </c>
      <c r="AH187" s="399">
        <f>SUM(AF187:AG187)</f>
        <v>777370.59397880291</v>
      </c>
      <c r="AI187" s="411">
        <f>AF187/Y187</f>
        <v>662.8479941698024</v>
      </c>
      <c r="AJ187" s="399">
        <f>AH187/Y187</f>
        <v>820.87707917508226</v>
      </c>
      <c r="AK187" s="412">
        <v>19</v>
      </c>
      <c r="AL187" s="412">
        <v>19</v>
      </c>
    </row>
    <row r="188" spans="1:38">
      <c r="A188" s="397">
        <v>584</v>
      </c>
      <c r="B188" s="398" t="s">
        <v>211</v>
      </c>
      <c r="C188" s="420">
        <v>2578</v>
      </c>
      <c r="D188" s="460">
        <f>F188-E188</f>
        <v>2562321.1135213133</v>
      </c>
      <c r="E188" s="575">
        <v>268210.20611354546</v>
      </c>
      <c r="F188" s="400">
        <v>2830531.3196348585</v>
      </c>
      <c r="G188" s="400">
        <v>1891268.0710448385</v>
      </c>
      <c r="H188" s="404">
        <f>SUM(F188:G188)</f>
        <v>4721799.3906796966</v>
      </c>
      <c r="I188" s="420">
        <v>384800.65599519282</v>
      </c>
      <c r="J188" s="405">
        <f>SUM(H188:I188)</f>
        <v>5106600.0466748895</v>
      </c>
      <c r="K188" s="430">
        <v>217382</v>
      </c>
      <c r="L188" s="414">
        <f>SUM(J188:K188)</f>
        <v>5323982.0466748895</v>
      </c>
      <c r="M188" s="432">
        <v>23704.995200000001</v>
      </c>
      <c r="N188" s="405">
        <f>SUM(L188:M188)</f>
        <v>5347687.0418748893</v>
      </c>
      <c r="O188" s="411">
        <f>L188/C188</f>
        <v>2065.1598319142317</v>
      </c>
      <c r="P188" s="399">
        <f>N188/C188</f>
        <v>2074.3549425426258</v>
      </c>
      <c r="Q188" s="412">
        <v>16</v>
      </c>
      <c r="R188" s="412">
        <v>16</v>
      </c>
      <c r="S188" s="471">
        <f>L188-AF188</f>
        <v>-75719.605411121622</v>
      </c>
      <c r="T188" s="416">
        <f>S188/AF188</f>
        <v>-1.4022923911336777E-2</v>
      </c>
      <c r="U188" s="473">
        <v>34.711680534649759</v>
      </c>
      <c r="V188" s="542"/>
      <c r="W188" s="397">
        <v>584</v>
      </c>
      <c r="X188" s="398" t="s">
        <v>211</v>
      </c>
      <c r="Y188" s="400">
        <v>2653</v>
      </c>
      <c r="Z188" s="400">
        <v>2813703.6948795007</v>
      </c>
      <c r="AA188" s="400">
        <v>1820969.3542463663</v>
      </c>
      <c r="AB188" s="404">
        <f>SUM(Z188:AA188)</f>
        <v>4634673.049125867</v>
      </c>
      <c r="AC188" s="400">
        <v>547646.60296014382</v>
      </c>
      <c r="AD188" s="399">
        <f>AB188+AC188</f>
        <v>5182319.6520860111</v>
      </c>
      <c r="AE188" s="401">
        <v>217382</v>
      </c>
      <c r="AF188" s="411">
        <f>AD188+AE188</f>
        <v>5399701.6520860111</v>
      </c>
      <c r="AG188" s="399">
        <v>12609.04</v>
      </c>
      <c r="AH188" s="399">
        <f>SUM(AF188:AG188)</f>
        <v>5412310.6920860112</v>
      </c>
      <c r="AI188" s="411">
        <f>AF188/Y188</f>
        <v>2035.3191300738829</v>
      </c>
      <c r="AJ188" s="399">
        <f>AH188/Y188</f>
        <v>2040.0718779065251</v>
      </c>
      <c r="AK188" s="412">
        <v>16</v>
      </c>
      <c r="AL188" s="412">
        <v>16</v>
      </c>
    </row>
    <row r="189" spans="1:38">
      <c r="A189" s="397">
        <v>588</v>
      </c>
      <c r="B189" s="398" t="s">
        <v>596</v>
      </c>
      <c r="C189" s="420"/>
      <c r="D189" s="460"/>
      <c r="E189" s="575"/>
      <c r="F189" s="400"/>
      <c r="G189" s="400"/>
      <c r="H189" s="404"/>
      <c r="I189" s="420"/>
      <c r="J189" s="405"/>
      <c r="K189" s="430"/>
      <c r="L189" s="414"/>
      <c r="M189" s="432"/>
      <c r="N189" s="405"/>
      <c r="O189" s="411"/>
      <c r="P189" s="399"/>
      <c r="Q189" s="412"/>
      <c r="R189" s="412"/>
      <c r="S189" s="471"/>
      <c r="T189" s="416"/>
      <c r="U189" s="473"/>
      <c r="V189" s="542"/>
      <c r="W189" s="397">
        <v>588</v>
      </c>
      <c r="X189" s="398" t="s">
        <v>212</v>
      </c>
      <c r="Y189" s="400">
        <v>1600</v>
      </c>
      <c r="Z189" s="400">
        <v>-987357.84460379137</v>
      </c>
      <c r="AA189" s="400">
        <v>441902.08535899949</v>
      </c>
      <c r="AB189" s="404">
        <f>SUM(Z189:AA189)</f>
        <v>-545455.75924479193</v>
      </c>
      <c r="AC189" s="400">
        <v>380138.47448730201</v>
      </c>
      <c r="AD189" s="399">
        <v>-168463.88050365297</v>
      </c>
      <c r="AE189" s="401">
        <v>-384439</v>
      </c>
      <c r="AF189" s="411">
        <v>-557411.88050365297</v>
      </c>
      <c r="AG189" s="399">
        <v>-10623.116200000004</v>
      </c>
      <c r="AH189" s="399">
        <v>-567466.94950365298</v>
      </c>
      <c r="AI189" s="411">
        <v>-348.38242531478312</v>
      </c>
      <c r="AJ189" s="399">
        <v>-354.66684343978312</v>
      </c>
      <c r="AK189" s="412">
        <v>10</v>
      </c>
      <c r="AL189" s="412">
        <v>10</v>
      </c>
    </row>
    <row r="190" spans="1:38">
      <c r="A190" s="397">
        <v>592</v>
      </c>
      <c r="B190" s="398" t="s">
        <v>213</v>
      </c>
      <c r="C190" s="420">
        <v>3596</v>
      </c>
      <c r="D190" s="460">
        <f>F190-E190</f>
        <v>890891.15002321173</v>
      </c>
      <c r="E190" s="575">
        <v>541163.58287817379</v>
      </c>
      <c r="F190" s="400">
        <v>1432054.7329013855</v>
      </c>
      <c r="G190" s="400">
        <v>1721113.910114601</v>
      </c>
      <c r="H190" s="404">
        <f>SUM(F190:G190)</f>
        <v>3153168.6430159863</v>
      </c>
      <c r="I190" s="420">
        <v>395032.66715588805</v>
      </c>
      <c r="J190" s="405">
        <f>SUM(H190:I190)</f>
        <v>3548201.3101718742</v>
      </c>
      <c r="K190" s="430">
        <v>-56034</v>
      </c>
      <c r="L190" s="414">
        <f>SUM(J190:K190)</f>
        <v>3492167.3101718742</v>
      </c>
      <c r="M190" s="432">
        <v>136525.95672999998</v>
      </c>
      <c r="N190" s="405">
        <f>SUM(L190:M190)</f>
        <v>3628693.266901874</v>
      </c>
      <c r="O190" s="411">
        <f>L190/C190</f>
        <v>971.12550338483709</v>
      </c>
      <c r="P190" s="399">
        <f>N190/C190</f>
        <v>1009.0915647669283</v>
      </c>
      <c r="Q190" s="412">
        <v>13</v>
      </c>
      <c r="R190" s="412">
        <v>13</v>
      </c>
      <c r="S190" s="471">
        <f>L190-AF190</f>
        <v>312607.40576482099</v>
      </c>
      <c r="T190" s="416">
        <f>S190/AF190</f>
        <v>9.8317822328659099E-2</v>
      </c>
      <c r="U190" s="473">
        <v>127.63981476275444</v>
      </c>
      <c r="V190" s="542"/>
      <c r="W190" s="397">
        <v>592</v>
      </c>
      <c r="X190" s="398" t="s">
        <v>213</v>
      </c>
      <c r="Y190" s="400">
        <v>3651</v>
      </c>
      <c r="Z190" s="400">
        <v>1136634.2925108655</v>
      </c>
      <c r="AA190" s="400">
        <v>1425204.221694584</v>
      </c>
      <c r="AB190" s="404">
        <f>SUM(Z190:AA190)</f>
        <v>2561838.5142054493</v>
      </c>
      <c r="AC190" s="400">
        <v>673755.39020160388</v>
      </c>
      <c r="AD190" s="399">
        <f>AB190+AC190</f>
        <v>3235593.9044070533</v>
      </c>
      <c r="AE190" s="401">
        <v>-56034</v>
      </c>
      <c r="AF190" s="411">
        <f>AD190+AE190</f>
        <v>3179559.9044070533</v>
      </c>
      <c r="AG190" s="399">
        <v>134522.69549999997</v>
      </c>
      <c r="AH190" s="399">
        <f>SUM(AF190:AG190)</f>
        <v>3314082.5999070532</v>
      </c>
      <c r="AI190" s="411">
        <f>AF190/Y190</f>
        <v>870.87370704109924</v>
      </c>
      <c r="AJ190" s="399">
        <f>AH190/Y190</f>
        <v>907.71914541414765</v>
      </c>
      <c r="AK190" s="412">
        <v>13</v>
      </c>
      <c r="AL190" s="412">
        <v>13</v>
      </c>
    </row>
    <row r="191" spans="1:38">
      <c r="A191" s="397">
        <v>593</v>
      </c>
      <c r="B191" s="398" t="s">
        <v>214</v>
      </c>
      <c r="C191" s="420">
        <v>17050</v>
      </c>
      <c r="D191" s="460">
        <f>F191-E191</f>
        <v>-5272695.2498056944</v>
      </c>
      <c r="E191" s="575">
        <v>2724175.147279493</v>
      </c>
      <c r="F191" s="400">
        <v>-2548520.1025262009</v>
      </c>
      <c r="G191" s="400">
        <v>6820851.7399078179</v>
      </c>
      <c r="H191" s="404">
        <f>SUM(F191:G191)</f>
        <v>4272331.637381617</v>
      </c>
      <c r="I191" s="420">
        <v>2168746.0143515416</v>
      </c>
      <c r="J191" s="405">
        <f>SUM(H191:I191)</f>
        <v>6441077.6517331582</v>
      </c>
      <c r="K191" s="430">
        <v>-1802328</v>
      </c>
      <c r="L191" s="414">
        <f>SUM(J191:K191)</f>
        <v>4638749.6517331582</v>
      </c>
      <c r="M191" s="432">
        <v>-26223.650940000021</v>
      </c>
      <c r="N191" s="405">
        <f>SUM(L191:M191)</f>
        <v>4612526.0007931581</v>
      </c>
      <c r="O191" s="411">
        <f>L191/C191</f>
        <v>272.06742825414415</v>
      </c>
      <c r="P191" s="399">
        <f>N191/C191</f>
        <v>270.52938421074242</v>
      </c>
      <c r="Q191" s="412">
        <v>10</v>
      </c>
      <c r="R191" s="412">
        <v>10</v>
      </c>
      <c r="S191" s="471">
        <f>L191-AF191</f>
        <v>2224557.0399092752</v>
      </c>
      <c r="T191" s="416">
        <f>S191/AF191</f>
        <v>0.9214496925448955</v>
      </c>
      <c r="U191" s="473">
        <v>134.15675514461611</v>
      </c>
      <c r="V191" s="542"/>
      <c r="W191" s="397">
        <v>593</v>
      </c>
      <c r="X191" s="398" t="s">
        <v>214</v>
      </c>
      <c r="Y191" s="400">
        <v>17077</v>
      </c>
      <c r="Z191" s="400">
        <v>-5374106.9367533233</v>
      </c>
      <c r="AA191" s="400">
        <v>6268444.1043851022</v>
      </c>
      <c r="AB191" s="404">
        <f>SUM(Z191:AA191)</f>
        <v>894337.16763177887</v>
      </c>
      <c r="AC191" s="400">
        <v>3322183.4441921045</v>
      </c>
      <c r="AD191" s="399">
        <f>AB191+AC191</f>
        <v>4216520.6118238829</v>
      </c>
      <c r="AE191" s="401">
        <v>-1802328</v>
      </c>
      <c r="AF191" s="411">
        <f>AD191+AE191</f>
        <v>2414192.6118238829</v>
      </c>
      <c r="AG191" s="399">
        <v>-260754.94719999994</v>
      </c>
      <c r="AH191" s="399">
        <f>SUM(AF191:AG191)</f>
        <v>2153437.6646238831</v>
      </c>
      <c r="AI191" s="411">
        <f>AF191/Y191</f>
        <v>141.37100262481016</v>
      </c>
      <c r="AJ191" s="399">
        <f>AH191/Y191</f>
        <v>126.10163756068883</v>
      </c>
      <c r="AK191" s="412">
        <v>10</v>
      </c>
      <c r="AL191" s="412">
        <v>10</v>
      </c>
    </row>
    <row r="192" spans="1:38">
      <c r="A192" s="397">
        <v>595</v>
      </c>
      <c r="B192" s="398" t="s">
        <v>215</v>
      </c>
      <c r="C192" s="420">
        <v>4073</v>
      </c>
      <c r="D192" s="460">
        <f>F192-E192</f>
        <v>1911445.1728475224</v>
      </c>
      <c r="E192" s="575">
        <v>420367.69633776986</v>
      </c>
      <c r="F192" s="400">
        <v>2331812.8691852922</v>
      </c>
      <c r="G192" s="400">
        <v>2445107.7073877403</v>
      </c>
      <c r="H192" s="404">
        <f>SUM(F192:G192)</f>
        <v>4776920.5765730329</v>
      </c>
      <c r="I192" s="420">
        <v>741706.25903257914</v>
      </c>
      <c r="J192" s="405">
        <f>SUM(H192:I192)</f>
        <v>5518626.835605612</v>
      </c>
      <c r="K192" s="430">
        <v>24246</v>
      </c>
      <c r="L192" s="414">
        <f>SUM(J192:K192)</f>
        <v>5542872.835605612</v>
      </c>
      <c r="M192" s="432">
        <v>72596.5478</v>
      </c>
      <c r="N192" s="405">
        <f>SUM(L192:M192)</f>
        <v>5615469.3834056119</v>
      </c>
      <c r="O192" s="411">
        <f>L192/C192</f>
        <v>1360.8821103868431</v>
      </c>
      <c r="P192" s="399">
        <f>N192/C192</f>
        <v>1378.7059620440982</v>
      </c>
      <c r="Q192" s="412">
        <v>11</v>
      </c>
      <c r="R192" s="412">
        <v>11</v>
      </c>
      <c r="S192" s="471">
        <f>L192-AF192</f>
        <v>-66167.585787473246</v>
      </c>
      <c r="T192" s="416">
        <f>S192/AF192</f>
        <v>-1.1796596354540013E-2</v>
      </c>
      <c r="U192" s="473">
        <v>50.612484746703103</v>
      </c>
      <c r="V192" s="542"/>
      <c r="W192" s="397">
        <v>595</v>
      </c>
      <c r="X192" s="398" t="s">
        <v>215</v>
      </c>
      <c r="Y192" s="400">
        <v>4140</v>
      </c>
      <c r="Z192" s="400">
        <v>2338605.1409419039</v>
      </c>
      <c r="AA192" s="400">
        <v>2280686.9865767313</v>
      </c>
      <c r="AB192" s="404">
        <f>SUM(Z192:AA192)</f>
        <v>4619292.1275186352</v>
      </c>
      <c r="AC192" s="400">
        <v>965502.29387445038</v>
      </c>
      <c r="AD192" s="399">
        <f>AB192+AC192</f>
        <v>5584794.4213930853</v>
      </c>
      <c r="AE192" s="401">
        <v>24246</v>
      </c>
      <c r="AF192" s="411">
        <f>AD192+AE192</f>
        <v>5609040.4213930853</v>
      </c>
      <c r="AG192" s="399">
        <v>137438.53600000005</v>
      </c>
      <c r="AH192" s="399">
        <f>SUM(AF192:AG192)</f>
        <v>5746478.9573930856</v>
      </c>
      <c r="AI192" s="411">
        <f>AF192/Y192</f>
        <v>1354.8406814959144</v>
      </c>
      <c r="AJ192" s="399">
        <f>AH192/Y192</f>
        <v>1388.0383955055763</v>
      </c>
      <c r="AK192" s="412">
        <v>11</v>
      </c>
      <c r="AL192" s="412">
        <v>11</v>
      </c>
    </row>
    <row r="193" spans="1:38">
      <c r="A193" s="397">
        <v>598</v>
      </c>
      <c r="B193" s="398" t="s">
        <v>216</v>
      </c>
      <c r="C193" s="420">
        <v>19475</v>
      </c>
      <c r="D193" s="460">
        <f>F193-E193</f>
        <v>-1130267.6505451989</v>
      </c>
      <c r="E193" s="575">
        <v>3419900.7516503842</v>
      </c>
      <c r="F193" s="400">
        <v>2289633.1011051852</v>
      </c>
      <c r="G193" s="400">
        <v>1502561.509120015</v>
      </c>
      <c r="H193" s="404">
        <f>SUM(F193:G193)</f>
        <v>3792194.6102252002</v>
      </c>
      <c r="I193" s="420">
        <v>1730684.605277091</v>
      </c>
      <c r="J193" s="405">
        <f>SUM(H193:I193)</f>
        <v>5522879.215502291</v>
      </c>
      <c r="K193" s="430">
        <v>3070648</v>
      </c>
      <c r="L193" s="414">
        <f>SUM(J193:K193)</f>
        <v>8593527.2155022919</v>
      </c>
      <c r="M193" s="432">
        <v>979460.77042000019</v>
      </c>
      <c r="N193" s="405">
        <f>SUM(L193:M193)</f>
        <v>9572987.9859222919</v>
      </c>
      <c r="O193" s="411">
        <f>L193/C193</f>
        <v>441.25942056494438</v>
      </c>
      <c r="P193" s="399">
        <f>N193/C193</f>
        <v>491.55265653002783</v>
      </c>
      <c r="Q193" s="412">
        <v>15</v>
      </c>
      <c r="R193" s="412">
        <v>15</v>
      </c>
      <c r="S193" s="471">
        <f>L193-AF193</f>
        <v>3076369.7799512194</v>
      </c>
      <c r="T193" s="416">
        <f>S193/AF193</f>
        <v>0.55760050639989411</v>
      </c>
      <c r="U193" s="473">
        <v>133.00913936653797</v>
      </c>
      <c r="V193" s="542"/>
      <c r="W193" s="397">
        <v>598</v>
      </c>
      <c r="X193" s="398" t="s">
        <v>216</v>
      </c>
      <c r="Y193" s="400">
        <v>19207</v>
      </c>
      <c r="Z193" s="400">
        <v>-2139742.4023477379</v>
      </c>
      <c r="AA193" s="400">
        <v>1509816.7851735575</v>
      </c>
      <c r="AB193" s="404">
        <f>SUM(Z193:AA193)</f>
        <v>-629925.61717418046</v>
      </c>
      <c r="AC193" s="400">
        <v>3076435.0527252527</v>
      </c>
      <c r="AD193" s="399">
        <f>AB193+AC193</f>
        <v>2446509.4355510725</v>
      </c>
      <c r="AE193" s="401">
        <v>3070648</v>
      </c>
      <c r="AF193" s="411">
        <f>AD193+AE193</f>
        <v>5517157.4355510725</v>
      </c>
      <c r="AG193" s="399">
        <v>819666.40649999992</v>
      </c>
      <c r="AH193" s="399">
        <f>SUM(AF193:AG193)</f>
        <v>6336823.842051072</v>
      </c>
      <c r="AI193" s="411">
        <f>AF193/Y193</f>
        <v>287.24722421778898</v>
      </c>
      <c r="AJ193" s="399">
        <f>AH193/Y193</f>
        <v>329.92262415010526</v>
      </c>
      <c r="AK193" s="412">
        <v>15</v>
      </c>
      <c r="AL193" s="412">
        <v>15</v>
      </c>
    </row>
    <row r="194" spans="1:38">
      <c r="A194" s="397">
        <v>599</v>
      </c>
      <c r="B194" s="398" t="s">
        <v>217</v>
      </c>
      <c r="C194" s="420">
        <v>11225</v>
      </c>
      <c r="D194" s="460">
        <f>F194-E194</f>
        <v>9259056.5933080576</v>
      </c>
      <c r="E194" s="575">
        <v>741172.84653159371</v>
      </c>
      <c r="F194" s="400">
        <v>10000229.439839652</v>
      </c>
      <c r="G194" s="400">
        <v>4916559.0293114837</v>
      </c>
      <c r="H194" s="404">
        <f>SUM(F194:G194)</f>
        <v>14916788.469151136</v>
      </c>
      <c r="I194" s="420">
        <v>1179677.4086964517</v>
      </c>
      <c r="J194" s="405">
        <f>SUM(H194:I194)</f>
        <v>16096465.877847588</v>
      </c>
      <c r="K194" s="430">
        <v>-1057316</v>
      </c>
      <c r="L194" s="414">
        <f>SUM(J194:K194)</f>
        <v>15039149.877847588</v>
      </c>
      <c r="M194" s="432">
        <v>-395725.26361999998</v>
      </c>
      <c r="N194" s="405">
        <f>SUM(L194:M194)</f>
        <v>14643424.614227587</v>
      </c>
      <c r="O194" s="411">
        <f>L194/C194</f>
        <v>1339.7906349975578</v>
      </c>
      <c r="P194" s="399">
        <f>N194/C194</f>
        <v>1304.5367139623686</v>
      </c>
      <c r="Q194" s="412">
        <v>15</v>
      </c>
      <c r="R194" s="412">
        <v>15</v>
      </c>
      <c r="S194" s="471">
        <f>L194-AF194</f>
        <v>-270428.44516343437</v>
      </c>
      <c r="T194" s="416">
        <f>S194/AF194</f>
        <v>-1.7664003505372033E-2</v>
      </c>
      <c r="U194" s="473">
        <v>-30.115578747617747</v>
      </c>
      <c r="V194" s="542"/>
      <c r="W194" s="397">
        <v>599</v>
      </c>
      <c r="X194" s="398" t="s">
        <v>217</v>
      </c>
      <c r="Y194" s="400">
        <v>11206</v>
      </c>
      <c r="Z194" s="400">
        <v>9532728.8272897489</v>
      </c>
      <c r="AA194" s="400">
        <v>4793569.6578630488</v>
      </c>
      <c r="AB194" s="404">
        <f>SUM(Z194:AA194)</f>
        <v>14326298.485152798</v>
      </c>
      <c r="AC194" s="400">
        <v>2040595.8378582234</v>
      </c>
      <c r="AD194" s="399">
        <f>AB194+AC194</f>
        <v>16366894.323011022</v>
      </c>
      <c r="AE194" s="401">
        <v>-1057316</v>
      </c>
      <c r="AF194" s="411">
        <f>AD194+AE194</f>
        <v>15309578.323011022</v>
      </c>
      <c r="AG194" s="399">
        <v>-494983.62650000013</v>
      </c>
      <c r="AH194" s="399">
        <f>SUM(AF194:AG194)</f>
        <v>14814594.696511023</v>
      </c>
      <c r="AI194" s="411">
        <f>AF194/Y194</f>
        <v>1366.1947459406588</v>
      </c>
      <c r="AJ194" s="399">
        <f>AH194/Y194</f>
        <v>1322.0234424871517</v>
      </c>
      <c r="AK194" s="412">
        <v>15</v>
      </c>
      <c r="AL194" s="412">
        <v>15</v>
      </c>
    </row>
    <row r="195" spans="1:38">
      <c r="A195" s="397">
        <v>601</v>
      </c>
      <c r="B195" s="398" t="s">
        <v>218</v>
      </c>
      <c r="C195" s="420">
        <v>3739</v>
      </c>
      <c r="D195" s="460">
        <f>F195-E195</f>
        <v>2459749.911161385</v>
      </c>
      <c r="E195" s="575">
        <v>556272.09140242124</v>
      </c>
      <c r="F195" s="400">
        <v>3016022.0025638063</v>
      </c>
      <c r="G195" s="400">
        <v>1394922.3494171344</v>
      </c>
      <c r="H195" s="404">
        <f>SUM(F195:G195)</f>
        <v>4410944.3519809404</v>
      </c>
      <c r="I195" s="420">
        <v>642657.24724067468</v>
      </c>
      <c r="J195" s="405">
        <f>SUM(H195:I195)</f>
        <v>5053601.5992216151</v>
      </c>
      <c r="K195" s="430">
        <v>269352</v>
      </c>
      <c r="L195" s="414">
        <f>SUM(J195:K195)</f>
        <v>5322953.5992216151</v>
      </c>
      <c r="M195" s="432">
        <v>-45854.350090000007</v>
      </c>
      <c r="N195" s="405">
        <f>SUM(L195:M195)</f>
        <v>5277099.2491316153</v>
      </c>
      <c r="O195" s="411">
        <f>L195/C195</f>
        <v>1423.6302752665458</v>
      </c>
      <c r="P195" s="399">
        <f>N195/C195</f>
        <v>1411.3664747610633</v>
      </c>
      <c r="Q195" s="412">
        <v>13</v>
      </c>
      <c r="R195" s="412">
        <v>13</v>
      </c>
      <c r="S195" s="471">
        <f>L195-AF195</f>
        <v>78221.419406279922</v>
      </c>
      <c r="T195" s="416">
        <f>S195/AF195</f>
        <v>1.4914282888899403E-2</v>
      </c>
      <c r="U195" s="473">
        <v>89.4600924752433</v>
      </c>
      <c r="V195" s="542"/>
      <c r="W195" s="397">
        <v>601</v>
      </c>
      <c r="X195" s="398" t="s">
        <v>218</v>
      </c>
      <c r="Y195" s="400">
        <v>3786</v>
      </c>
      <c r="Z195" s="400">
        <v>2577651.3826056318</v>
      </c>
      <c r="AA195" s="400">
        <v>1539874.3496339608</v>
      </c>
      <c r="AB195" s="404">
        <f>SUM(Z195:AA195)</f>
        <v>4117525.7322395928</v>
      </c>
      <c r="AC195" s="400">
        <v>857854.44757574226</v>
      </c>
      <c r="AD195" s="399">
        <f>AB195+AC195</f>
        <v>4975380.1798153352</v>
      </c>
      <c r="AE195" s="401">
        <v>269352</v>
      </c>
      <c r="AF195" s="411">
        <f>AD195+AE195</f>
        <v>5244732.1798153352</v>
      </c>
      <c r="AG195" s="399">
        <v>-54486.814100000003</v>
      </c>
      <c r="AH195" s="399">
        <f>SUM(AF195:AG195)</f>
        <v>5190245.3657153351</v>
      </c>
      <c r="AI195" s="411">
        <f>AF195/Y195</f>
        <v>1385.296402486882</v>
      </c>
      <c r="AJ195" s="399">
        <f>AH195/Y195</f>
        <v>1370.9047453025184</v>
      </c>
      <c r="AK195" s="412">
        <v>13</v>
      </c>
      <c r="AL195" s="412">
        <v>13</v>
      </c>
    </row>
    <row r="196" spans="1:38">
      <c r="A196" s="397">
        <v>604</v>
      </c>
      <c r="B196" s="398" t="s">
        <v>219</v>
      </c>
      <c r="C196" s="420">
        <v>20763</v>
      </c>
      <c r="D196" s="460">
        <f>F196-E196</f>
        <v>15366073.464088222</v>
      </c>
      <c r="E196" s="575">
        <v>2452935.1398529285</v>
      </c>
      <c r="F196" s="400">
        <v>17819008.60394115</v>
      </c>
      <c r="G196" s="400">
        <v>-488609.27033656603</v>
      </c>
      <c r="H196" s="404">
        <f>SUM(F196:G196)</f>
        <v>17330399.333604585</v>
      </c>
      <c r="I196" s="420">
        <v>933585.56476083258</v>
      </c>
      <c r="J196" s="405">
        <f>SUM(H196:I196)</f>
        <v>18263984.898365419</v>
      </c>
      <c r="K196" s="430">
        <v>-2654730</v>
      </c>
      <c r="L196" s="414">
        <f>SUM(J196:K196)</f>
        <v>15609254.898365419</v>
      </c>
      <c r="M196" s="432">
        <v>-708443.64079000009</v>
      </c>
      <c r="N196" s="405">
        <f>SUM(L196:M196)</f>
        <v>14900811.257575419</v>
      </c>
      <c r="O196" s="411">
        <f>L196/C196</f>
        <v>751.78225200430666</v>
      </c>
      <c r="P196" s="399">
        <f>N196/C196</f>
        <v>717.66176648728117</v>
      </c>
      <c r="Q196" s="412">
        <v>6</v>
      </c>
      <c r="R196" s="412">
        <v>6</v>
      </c>
      <c r="S196" s="471">
        <f>L196-AF196</f>
        <v>95978.215881619602</v>
      </c>
      <c r="T196" s="416">
        <f>S196/AF196</f>
        <v>6.1868435563964116E-3</v>
      </c>
      <c r="U196" s="473">
        <v>-16.998982862837465</v>
      </c>
      <c r="V196" s="542"/>
      <c r="W196" s="397">
        <v>604</v>
      </c>
      <c r="X196" s="398" t="s">
        <v>219</v>
      </c>
      <c r="Y196" s="400">
        <v>20405</v>
      </c>
      <c r="Z196" s="400">
        <v>16452036.679893414</v>
      </c>
      <c r="AA196" s="400">
        <v>-403690.54200171522</v>
      </c>
      <c r="AB196" s="404">
        <f>SUM(Z196:AA196)</f>
        <v>16048346.137891699</v>
      </c>
      <c r="AC196" s="400">
        <v>2119660.5445921016</v>
      </c>
      <c r="AD196" s="399">
        <f>AB196+AC196</f>
        <v>18168006.6824838</v>
      </c>
      <c r="AE196" s="401">
        <v>-2654730</v>
      </c>
      <c r="AF196" s="411">
        <f>AD196+AE196</f>
        <v>15513276.6824838</v>
      </c>
      <c r="AG196" s="399">
        <v>-736090.53712000023</v>
      </c>
      <c r="AH196" s="399">
        <f>SUM(AF196:AG196)</f>
        <v>14777186.1453638</v>
      </c>
      <c r="AI196" s="411">
        <f>AF196/Y196</f>
        <v>760.26839904355791</v>
      </c>
      <c r="AJ196" s="399">
        <f>AH196/Y196</f>
        <v>724.19437125037007</v>
      </c>
      <c r="AK196" s="412">
        <v>6</v>
      </c>
      <c r="AL196" s="412">
        <v>6</v>
      </c>
    </row>
    <row r="197" spans="1:38">
      <c r="A197" s="397">
        <v>607</v>
      </c>
      <c r="B197" s="398" t="s">
        <v>220</v>
      </c>
      <c r="C197" s="420">
        <v>4064</v>
      </c>
      <c r="D197" s="460">
        <f>F197-E197</f>
        <v>-224387.84992799326</v>
      </c>
      <c r="E197" s="575">
        <v>574261.69508870947</v>
      </c>
      <c r="F197" s="400">
        <v>349873.84516071621</v>
      </c>
      <c r="G197" s="400">
        <v>2461786.1767609389</v>
      </c>
      <c r="H197" s="404">
        <f>SUM(F197:G197)</f>
        <v>2811660.0219216552</v>
      </c>
      <c r="I197" s="420">
        <v>711675.68918198172</v>
      </c>
      <c r="J197" s="405">
        <f>SUM(H197:I197)</f>
        <v>3523335.7111036368</v>
      </c>
      <c r="K197" s="430">
        <v>-650142</v>
      </c>
      <c r="L197" s="414">
        <f>SUM(J197:K197)</f>
        <v>2873193.7111036368</v>
      </c>
      <c r="M197" s="432">
        <v>-22770.350109999999</v>
      </c>
      <c r="N197" s="405">
        <f>SUM(L197:M197)</f>
        <v>2850423.3609936368</v>
      </c>
      <c r="O197" s="411">
        <f>L197/C197</f>
        <v>706.9866415117217</v>
      </c>
      <c r="P197" s="399">
        <f>N197/C197</f>
        <v>701.3837010318988</v>
      </c>
      <c r="Q197" s="412">
        <v>12</v>
      </c>
      <c r="R197" s="412">
        <v>12</v>
      </c>
      <c r="S197" s="471">
        <f>L197-AF197</f>
        <v>203861.6585274227</v>
      </c>
      <c r="T197" s="416">
        <f>S197/AF197</f>
        <v>7.6371786841083561E-2</v>
      </c>
      <c r="U197" s="473">
        <v>88.883813599531436</v>
      </c>
      <c r="V197" s="542"/>
      <c r="W197" s="397">
        <v>607</v>
      </c>
      <c r="X197" s="398" t="s">
        <v>220</v>
      </c>
      <c r="Y197" s="400">
        <v>4084</v>
      </c>
      <c r="Z197" s="400">
        <v>-147685.69085301342</v>
      </c>
      <c r="AA197" s="400">
        <v>2534276.3673792565</v>
      </c>
      <c r="AB197" s="404">
        <f>SUM(Z197:AA197)</f>
        <v>2386590.6765262429</v>
      </c>
      <c r="AC197" s="400">
        <v>932883.37604997109</v>
      </c>
      <c r="AD197" s="399">
        <f>AB197+AC197</f>
        <v>3319474.0525762141</v>
      </c>
      <c r="AE197" s="401">
        <v>-650142</v>
      </c>
      <c r="AF197" s="411">
        <f>AD197+AE197</f>
        <v>2669332.0525762141</v>
      </c>
      <c r="AG197" s="399">
        <v>-48860.029999999984</v>
      </c>
      <c r="AH197" s="399">
        <f>SUM(AF197:AG197)</f>
        <v>2620472.0225762143</v>
      </c>
      <c r="AI197" s="411">
        <f>AF197/Y197</f>
        <v>653.60726066998382</v>
      </c>
      <c r="AJ197" s="399">
        <f>AH197/Y197</f>
        <v>641.64349230563528</v>
      </c>
      <c r="AK197" s="412">
        <v>12</v>
      </c>
      <c r="AL197" s="412">
        <v>12</v>
      </c>
    </row>
    <row r="198" spans="1:38">
      <c r="A198" s="397">
        <v>608</v>
      </c>
      <c r="B198" s="398" t="s">
        <v>221</v>
      </c>
      <c r="C198" s="420">
        <v>1943</v>
      </c>
      <c r="D198" s="460">
        <f>F198-E198</f>
        <v>-195511.96868379245</v>
      </c>
      <c r="E198" s="575">
        <v>252018.88638457726</v>
      </c>
      <c r="F198" s="400">
        <v>56506.917700784805</v>
      </c>
      <c r="G198" s="400">
        <v>1006889.3311280058</v>
      </c>
      <c r="H198" s="404">
        <f>SUM(F198:G198)</f>
        <v>1063396.2488287906</v>
      </c>
      <c r="I198" s="420">
        <v>275303.81752427155</v>
      </c>
      <c r="J198" s="405">
        <f>SUM(H198:I198)</f>
        <v>1338700.0663530622</v>
      </c>
      <c r="K198" s="430">
        <v>445554</v>
      </c>
      <c r="L198" s="414">
        <f>SUM(J198:K198)</f>
        <v>1784254.0663530622</v>
      </c>
      <c r="M198" s="432">
        <v>0</v>
      </c>
      <c r="N198" s="405">
        <f>SUM(L198:M198)</f>
        <v>1784254.0663530622</v>
      </c>
      <c r="O198" s="411">
        <f>L198/C198</f>
        <v>918.29854161248693</v>
      </c>
      <c r="P198" s="399">
        <f>N198/C198</f>
        <v>918.29854161248693</v>
      </c>
      <c r="Q198" s="412">
        <v>4</v>
      </c>
      <c r="R198" s="412">
        <v>4</v>
      </c>
      <c r="S198" s="471">
        <f>L198-AF198</f>
        <v>104824.04510090756</v>
      </c>
      <c r="T198" s="416">
        <f>S198/AF198</f>
        <v>6.2416441158264238E-2</v>
      </c>
      <c r="U198" s="473">
        <v>101.78109031266547</v>
      </c>
      <c r="V198" s="542"/>
      <c r="W198" s="397">
        <v>608</v>
      </c>
      <c r="X198" s="398" t="s">
        <v>221</v>
      </c>
      <c r="Y198" s="400">
        <v>1980</v>
      </c>
      <c r="Z198" s="400">
        <v>-82774.187090068823</v>
      </c>
      <c r="AA198" s="400">
        <v>903365.75059115712</v>
      </c>
      <c r="AB198" s="404">
        <f>SUM(Z198:AA198)</f>
        <v>820591.5635010883</v>
      </c>
      <c r="AC198" s="400">
        <v>413284.45775106637</v>
      </c>
      <c r="AD198" s="399">
        <f>AB198+AC198</f>
        <v>1233876.0212521546</v>
      </c>
      <c r="AE198" s="401">
        <v>445554</v>
      </c>
      <c r="AF198" s="411">
        <f>AD198+AE198</f>
        <v>1679430.0212521546</v>
      </c>
      <c r="AG198" s="399">
        <v>-3152.2599999999948</v>
      </c>
      <c r="AH198" s="399">
        <f>SUM(AF198:AG198)</f>
        <v>1676277.7612521546</v>
      </c>
      <c r="AI198" s="411">
        <f>AF198/Y198</f>
        <v>848.19698043038113</v>
      </c>
      <c r="AJ198" s="399">
        <f>AH198/Y198</f>
        <v>846.60492992533057</v>
      </c>
      <c r="AK198" s="412">
        <v>4</v>
      </c>
      <c r="AL198" s="412">
        <v>4</v>
      </c>
    </row>
    <row r="199" spans="1:38">
      <c r="A199" s="397">
        <v>609</v>
      </c>
      <c r="B199" s="398" t="s">
        <v>222</v>
      </c>
      <c r="C199" s="420">
        <v>83106</v>
      </c>
      <c r="D199" s="460">
        <f>F199-E199</f>
        <v>-18179680.363323625</v>
      </c>
      <c r="E199" s="575">
        <v>13744739.727040224</v>
      </c>
      <c r="F199" s="400">
        <v>-4434940.6362834014</v>
      </c>
      <c r="G199" s="400">
        <v>21560428.374902017</v>
      </c>
      <c r="H199" s="404">
        <f>SUM(F199:G199)</f>
        <v>17125487.738618616</v>
      </c>
      <c r="I199" s="420">
        <v>8302878.5981981605</v>
      </c>
      <c r="J199" s="405">
        <f>SUM(H199:I199)</f>
        <v>25428366.336816777</v>
      </c>
      <c r="K199" s="430">
        <v>-4878825</v>
      </c>
      <c r="L199" s="414">
        <f>SUM(J199:K199)</f>
        <v>20549541.336816777</v>
      </c>
      <c r="M199" s="432">
        <v>-2908699.0549699995</v>
      </c>
      <c r="N199" s="405">
        <f>SUM(L199:M199)</f>
        <v>17640842.281846777</v>
      </c>
      <c r="O199" s="411">
        <f>L199/C199</f>
        <v>247.26904599928739</v>
      </c>
      <c r="P199" s="399">
        <f>N199/C199</f>
        <v>212.26917769892398</v>
      </c>
      <c r="Q199" s="412">
        <v>4</v>
      </c>
      <c r="R199" s="412">
        <v>4</v>
      </c>
      <c r="S199" s="471">
        <f>L199-AF199</f>
        <v>6535331.4981688894</v>
      </c>
      <c r="T199" s="416">
        <f>S199/AF199</f>
        <v>0.46633606699294494</v>
      </c>
      <c r="U199" s="473">
        <v>97.627596259770769</v>
      </c>
      <c r="V199" s="542"/>
      <c r="W199" s="397">
        <v>609</v>
      </c>
      <c r="X199" s="398" t="s">
        <v>222</v>
      </c>
      <c r="Y199" s="400">
        <v>83205</v>
      </c>
      <c r="Z199" s="400">
        <v>-17335908.210549518</v>
      </c>
      <c r="AA199" s="400">
        <v>22686581.203463353</v>
      </c>
      <c r="AB199" s="404">
        <f>SUM(Z199:AA199)</f>
        <v>5350672.9929138348</v>
      </c>
      <c r="AC199" s="400">
        <v>13542361.845734052</v>
      </c>
      <c r="AD199" s="399">
        <f>AB199+AC199</f>
        <v>18893034.838647887</v>
      </c>
      <c r="AE199" s="401">
        <v>-4878825</v>
      </c>
      <c r="AF199" s="411">
        <f>AD199+AE199</f>
        <v>14014209.838647887</v>
      </c>
      <c r="AG199" s="399">
        <v>-2918215.7279100004</v>
      </c>
      <c r="AH199" s="399">
        <f>SUM(AF199:AG199)</f>
        <v>11095994.110737886</v>
      </c>
      <c r="AI199" s="411">
        <f>AF199/Y199</f>
        <v>168.42990010994396</v>
      </c>
      <c r="AJ199" s="399">
        <f>AH199/Y199</f>
        <v>133.35729957019274</v>
      </c>
      <c r="AK199" s="412">
        <v>4</v>
      </c>
      <c r="AL199" s="412">
        <v>4</v>
      </c>
    </row>
    <row r="200" spans="1:38">
      <c r="A200" s="397">
        <v>611</v>
      </c>
      <c r="B200" s="398" t="s">
        <v>223</v>
      </c>
      <c r="C200" s="420">
        <v>4973</v>
      </c>
      <c r="D200" s="460">
        <f>F200-E200</f>
        <v>2712734.7146714991</v>
      </c>
      <c r="E200" s="575">
        <v>450369.32897588203</v>
      </c>
      <c r="F200" s="400">
        <v>3163104.043647381</v>
      </c>
      <c r="G200" s="400">
        <v>1131113.6802843525</v>
      </c>
      <c r="H200" s="404">
        <f>SUM(F200:G200)</f>
        <v>4294217.7239317335</v>
      </c>
      <c r="I200" s="420">
        <v>399029.7061257516</v>
      </c>
      <c r="J200" s="405">
        <f>SUM(H200:I200)</f>
        <v>4693247.4300574847</v>
      </c>
      <c r="K200" s="430">
        <v>-1346495</v>
      </c>
      <c r="L200" s="414">
        <f>SUM(J200:K200)</f>
        <v>3346752.4300574847</v>
      </c>
      <c r="M200" s="432">
        <v>19648.036580000015</v>
      </c>
      <c r="N200" s="405">
        <f>SUM(L200:M200)</f>
        <v>3366400.4666374847</v>
      </c>
      <c r="O200" s="411">
        <f>L200/C200</f>
        <v>672.98460286697866</v>
      </c>
      <c r="P200" s="399">
        <f>N200/C200</f>
        <v>676.93554527196557</v>
      </c>
      <c r="Q200" s="412">
        <v>1</v>
      </c>
      <c r="R200" s="413">
        <v>35</v>
      </c>
      <c r="S200" s="471">
        <f>L200-AF200</f>
        <v>-333251.58627497777</v>
      </c>
      <c r="T200" s="416">
        <f>S200/AF200</f>
        <v>-9.0557397436511616E-2</v>
      </c>
      <c r="U200" s="473">
        <v>-67.085891994467829</v>
      </c>
      <c r="V200" s="542"/>
      <c r="W200" s="397">
        <v>611</v>
      </c>
      <c r="X200" s="398" t="s">
        <v>223</v>
      </c>
      <c r="Y200" s="400">
        <v>5011</v>
      </c>
      <c r="Z200" s="400">
        <v>3179278.222573305</v>
      </c>
      <c r="AA200" s="400">
        <v>1127579.3538515638</v>
      </c>
      <c r="AB200" s="404">
        <f>SUM(Z200:AA200)</f>
        <v>4306857.5764248688</v>
      </c>
      <c r="AC200" s="400">
        <v>719641.43990759377</v>
      </c>
      <c r="AD200" s="399">
        <f>AB200+AC200</f>
        <v>5026499.0163324624</v>
      </c>
      <c r="AE200" s="401">
        <v>-1346495</v>
      </c>
      <c r="AF200" s="411">
        <f>AD200+AE200</f>
        <v>3680004.0163324624</v>
      </c>
      <c r="AG200" s="399">
        <v>120069.58339999994</v>
      </c>
      <c r="AH200" s="399">
        <f>SUM(AF200:AG200)</f>
        <v>3800073.5997324623</v>
      </c>
      <c r="AI200" s="411">
        <f>AF200/Y200</f>
        <v>734.38515592346084</v>
      </c>
      <c r="AJ200" s="399">
        <f>AH200/Y200</f>
        <v>758.34635795898271</v>
      </c>
      <c r="AK200" s="412">
        <v>1</v>
      </c>
      <c r="AL200" s="413">
        <v>35</v>
      </c>
    </row>
    <row r="201" spans="1:38">
      <c r="A201" s="397">
        <v>614</v>
      </c>
      <c r="B201" s="398" t="s">
        <v>224</v>
      </c>
      <c r="C201" s="420">
        <v>2923</v>
      </c>
      <c r="D201" s="460">
        <f>F201-E201</f>
        <v>786028.57065899111</v>
      </c>
      <c r="E201" s="575">
        <v>474184.15569974325</v>
      </c>
      <c r="F201" s="400">
        <v>1260212.7263587343</v>
      </c>
      <c r="G201" s="400">
        <v>1469944.0738123546</v>
      </c>
      <c r="H201" s="404">
        <f>SUM(F201:G201)</f>
        <v>2730156.8001710889</v>
      </c>
      <c r="I201" s="420">
        <v>604003.98509200918</v>
      </c>
      <c r="J201" s="405">
        <f>SUM(H201:I201)</f>
        <v>3334160.7852630978</v>
      </c>
      <c r="K201" s="430">
        <v>92684</v>
      </c>
      <c r="L201" s="414">
        <f>SUM(J201:K201)</f>
        <v>3426844.7852630978</v>
      </c>
      <c r="M201" s="432">
        <v>-5201.229000000003</v>
      </c>
      <c r="N201" s="405">
        <f>SUM(L201:M201)</f>
        <v>3421643.556263098</v>
      </c>
      <c r="O201" s="411">
        <f>L201/C201</f>
        <v>1172.372488971296</v>
      </c>
      <c r="P201" s="399">
        <f>N201/C201</f>
        <v>1170.5930743288054</v>
      </c>
      <c r="Q201" s="412">
        <v>19</v>
      </c>
      <c r="R201" s="412">
        <v>19</v>
      </c>
      <c r="S201" s="471">
        <f>L201-AF201</f>
        <v>192885.69925224828</v>
      </c>
      <c r="T201" s="416">
        <f>S201/AF201</f>
        <v>5.9643827928007737E-2</v>
      </c>
      <c r="U201" s="473">
        <v>165.00978803670819</v>
      </c>
      <c r="V201" s="542"/>
      <c r="W201" s="397">
        <v>614</v>
      </c>
      <c r="X201" s="398" t="s">
        <v>224</v>
      </c>
      <c r="Y201" s="400">
        <v>2999</v>
      </c>
      <c r="Z201" s="400">
        <v>855634.25284885406</v>
      </c>
      <c r="AA201" s="400">
        <v>1516639.8992714647</v>
      </c>
      <c r="AB201" s="404">
        <f>SUM(Z201:AA201)</f>
        <v>2372274.1521203187</v>
      </c>
      <c r="AC201" s="400">
        <v>769000.93389053084</v>
      </c>
      <c r="AD201" s="399">
        <f>AB201+AC201</f>
        <v>3141275.0860108496</v>
      </c>
      <c r="AE201" s="401">
        <v>92684</v>
      </c>
      <c r="AF201" s="411">
        <f>AD201+AE201</f>
        <v>3233959.0860108496</v>
      </c>
      <c r="AG201" s="399">
        <v>-12609.04</v>
      </c>
      <c r="AH201" s="399">
        <f>SUM(AF201:AG201)</f>
        <v>3221350.0460108495</v>
      </c>
      <c r="AI201" s="411">
        <f>AF201/Y201</f>
        <v>1078.3458106071523</v>
      </c>
      <c r="AJ201" s="399">
        <f>AH201/Y201</f>
        <v>1074.1413958022172</v>
      </c>
      <c r="AK201" s="412">
        <v>19</v>
      </c>
      <c r="AL201" s="412">
        <v>19</v>
      </c>
    </row>
    <row r="202" spans="1:38">
      <c r="A202" s="397">
        <v>615</v>
      </c>
      <c r="B202" s="398" t="s">
        <v>225</v>
      </c>
      <c r="C202" s="420">
        <v>7479</v>
      </c>
      <c r="D202" s="460">
        <f>F202-E202</f>
        <v>9756359.3498463072</v>
      </c>
      <c r="E202" s="575">
        <v>1264207.6853279113</v>
      </c>
      <c r="F202" s="400">
        <v>11020567.035174219</v>
      </c>
      <c r="G202" s="400">
        <v>3977799.7576365513</v>
      </c>
      <c r="H202" s="404">
        <f>SUM(F202:G202)</f>
        <v>14998366.79281077</v>
      </c>
      <c r="I202" s="420">
        <v>1112623.2746747392</v>
      </c>
      <c r="J202" s="405">
        <f>SUM(H202:I202)</f>
        <v>16110990.067485509</v>
      </c>
      <c r="K202" s="430">
        <v>164914</v>
      </c>
      <c r="L202" s="414">
        <f>SUM(J202:K202)</f>
        <v>16275904.067485509</v>
      </c>
      <c r="M202" s="432">
        <v>112820.96153000002</v>
      </c>
      <c r="N202" s="405">
        <f>SUM(L202:M202)</f>
        <v>16388725.029015509</v>
      </c>
      <c r="O202" s="411">
        <f>L202/C202</f>
        <v>2176.2139413672294</v>
      </c>
      <c r="P202" s="399">
        <f>N202/C202</f>
        <v>2191.2989743301923</v>
      </c>
      <c r="Q202" s="412">
        <v>17</v>
      </c>
      <c r="R202" s="412">
        <v>17</v>
      </c>
      <c r="S202" s="471">
        <f>L202-AF202</f>
        <v>861306.49591960572</v>
      </c>
      <c r="T202" s="416">
        <f>S202/AF202</f>
        <v>5.5876028674818605E-2</v>
      </c>
      <c r="U202" s="473">
        <v>150.11775261773187</v>
      </c>
      <c r="V202" s="542"/>
      <c r="W202" s="397">
        <v>615</v>
      </c>
      <c r="X202" s="398" t="s">
        <v>225</v>
      </c>
      <c r="Y202" s="400">
        <v>7603</v>
      </c>
      <c r="Z202" s="400">
        <v>10027457.405657804</v>
      </c>
      <c r="AA202" s="400">
        <v>3665159.1393682896</v>
      </c>
      <c r="AB202" s="404">
        <f>SUM(Z202:AA202)</f>
        <v>13692616.545026094</v>
      </c>
      <c r="AC202" s="400">
        <v>1557067.0265398102</v>
      </c>
      <c r="AD202" s="399">
        <f>AB202+AC202</f>
        <v>15249683.571565904</v>
      </c>
      <c r="AE202" s="401">
        <v>164914</v>
      </c>
      <c r="AF202" s="411">
        <f>AD202+AE202</f>
        <v>15414597.571565904</v>
      </c>
      <c r="AG202" s="399">
        <v>10260.606299999985</v>
      </c>
      <c r="AH202" s="399">
        <f>SUM(AF202:AG202)</f>
        <v>15424858.177865904</v>
      </c>
      <c r="AI202" s="411">
        <f>AF202/Y202</f>
        <v>2027.4362188038806</v>
      </c>
      <c r="AJ202" s="399">
        <f>AH202/Y202</f>
        <v>2028.7857658642515</v>
      </c>
      <c r="AK202" s="412">
        <v>17</v>
      </c>
      <c r="AL202" s="412">
        <v>17</v>
      </c>
    </row>
    <row r="203" spans="1:38">
      <c r="A203" s="397">
        <v>616</v>
      </c>
      <c r="B203" s="398" t="s">
        <v>226</v>
      </c>
      <c r="C203" s="420">
        <v>1781</v>
      </c>
      <c r="D203" s="460">
        <f>F203-E203</f>
        <v>-153451.28331954576</v>
      </c>
      <c r="E203" s="575">
        <v>217427.26416426318</v>
      </c>
      <c r="F203" s="400">
        <v>63975.980844717415</v>
      </c>
      <c r="G203" s="400">
        <v>823345.94266835332</v>
      </c>
      <c r="H203" s="404">
        <f>SUM(F203:G203)</f>
        <v>887321.92351307068</v>
      </c>
      <c r="I203" s="420">
        <v>253592.95207585779</v>
      </c>
      <c r="J203" s="405">
        <f>SUM(H203:I203)</f>
        <v>1140914.8755889283</v>
      </c>
      <c r="K203" s="430">
        <v>-495448</v>
      </c>
      <c r="L203" s="414">
        <f>SUM(J203:K203)</f>
        <v>645466.87558892835</v>
      </c>
      <c r="M203" s="432">
        <v>-721446.7132900001</v>
      </c>
      <c r="N203" s="405">
        <f>SUM(L203:M203)</f>
        <v>-75979.837701071752</v>
      </c>
      <c r="O203" s="411">
        <f>L203/C203</f>
        <v>362.41823446879749</v>
      </c>
      <c r="P203" s="399">
        <f>N203/C203</f>
        <v>-42.661335037098119</v>
      </c>
      <c r="Q203" s="412">
        <v>1</v>
      </c>
      <c r="R203" s="413">
        <v>34</v>
      </c>
      <c r="S203" s="471">
        <f>L203-AF203</f>
        <v>71144.141951688332</v>
      </c>
      <c r="T203" s="416">
        <f>S203/AF203</f>
        <v>0.12387484907854121</v>
      </c>
      <c r="U203" s="473">
        <v>-19.998191524774825</v>
      </c>
      <c r="V203" s="542"/>
      <c r="W203" s="397">
        <v>616</v>
      </c>
      <c r="X203" s="398" t="s">
        <v>226</v>
      </c>
      <c r="Y203" s="400">
        <v>1807</v>
      </c>
      <c r="Z203" s="400">
        <v>-90090.854950302222</v>
      </c>
      <c r="AA203" s="400">
        <v>779712.87489525776</v>
      </c>
      <c r="AB203" s="404">
        <f>SUM(Z203:AA203)</f>
        <v>689622.01994495559</v>
      </c>
      <c r="AC203" s="400">
        <v>380148.71369228436</v>
      </c>
      <c r="AD203" s="399">
        <f>AB203+AC203</f>
        <v>1069770.73363724</v>
      </c>
      <c r="AE203" s="401">
        <v>-495448</v>
      </c>
      <c r="AF203" s="411">
        <f>AD203+AE203</f>
        <v>574322.73363724002</v>
      </c>
      <c r="AG203" s="399">
        <v>-694915.71700000006</v>
      </c>
      <c r="AH203" s="399">
        <f>SUM(AF203:AG203)</f>
        <v>-120592.98336276005</v>
      </c>
      <c r="AI203" s="411">
        <f>AF203/Y203</f>
        <v>317.83217135431101</v>
      </c>
      <c r="AJ203" s="399">
        <f>AH203/Y203</f>
        <v>-66.736570759690125</v>
      </c>
      <c r="AK203" s="412">
        <v>1</v>
      </c>
      <c r="AL203" s="413">
        <v>34</v>
      </c>
    </row>
    <row r="204" spans="1:38">
      <c r="A204" s="397">
        <v>619</v>
      </c>
      <c r="B204" s="398" t="s">
        <v>227</v>
      </c>
      <c r="C204" s="420">
        <v>2650</v>
      </c>
      <c r="D204" s="460">
        <f>F204-E204</f>
        <v>915279.17409013445</v>
      </c>
      <c r="E204" s="575">
        <v>379395.14468535688</v>
      </c>
      <c r="F204" s="400">
        <v>1294674.3187754913</v>
      </c>
      <c r="G204" s="400">
        <v>1666752.5873783091</v>
      </c>
      <c r="H204" s="404">
        <f>SUM(F204:G204)</f>
        <v>2961426.9061538004</v>
      </c>
      <c r="I204" s="420">
        <v>538352.62980728957</v>
      </c>
      <c r="J204" s="405">
        <f>SUM(H204:I204)</f>
        <v>3499779.5359610901</v>
      </c>
      <c r="K204" s="430">
        <v>71171</v>
      </c>
      <c r="L204" s="414">
        <f>SUM(J204:K204)</f>
        <v>3570950.5359610901</v>
      </c>
      <c r="M204" s="432">
        <v>117043.41380000001</v>
      </c>
      <c r="N204" s="405">
        <f>SUM(L204:M204)</f>
        <v>3687993.9497610903</v>
      </c>
      <c r="O204" s="411">
        <f>L204/C204</f>
        <v>1347.5285041362604</v>
      </c>
      <c r="P204" s="399">
        <f>N204/C204</f>
        <v>1391.6958300985248</v>
      </c>
      <c r="Q204" s="412">
        <v>6</v>
      </c>
      <c r="R204" s="412">
        <v>6</v>
      </c>
      <c r="S204" s="471">
        <f>L204-AF204</f>
        <v>154828.664474383</v>
      </c>
      <c r="T204" s="416">
        <f>S204/AF204</f>
        <v>4.5322933519055357E-2</v>
      </c>
      <c r="U204" s="473">
        <v>68.065221694724414</v>
      </c>
      <c r="V204" s="542"/>
      <c r="W204" s="397">
        <v>619</v>
      </c>
      <c r="X204" s="398" t="s">
        <v>227</v>
      </c>
      <c r="Y204" s="400">
        <v>2675</v>
      </c>
      <c r="Z204" s="400">
        <v>1095628.0857051713</v>
      </c>
      <c r="AA204" s="400">
        <v>1560511.2675316883</v>
      </c>
      <c r="AB204" s="404">
        <f>SUM(Z204:AA204)</f>
        <v>2656139.3532368597</v>
      </c>
      <c r="AC204" s="400">
        <v>688811.51824984758</v>
      </c>
      <c r="AD204" s="399">
        <f>AB204+AC204</f>
        <v>3344950.8714867071</v>
      </c>
      <c r="AE204" s="401">
        <v>71171</v>
      </c>
      <c r="AF204" s="411">
        <f>AD204+AE204</f>
        <v>3416121.8714867071</v>
      </c>
      <c r="AG204" s="399">
        <v>219239.68300000002</v>
      </c>
      <c r="AH204" s="399">
        <f>SUM(AF204:AG204)</f>
        <v>3635361.5544867073</v>
      </c>
      <c r="AI204" s="411">
        <f>AF204/Y204</f>
        <v>1277.0549052286756</v>
      </c>
      <c r="AJ204" s="399">
        <f>AH204/Y204</f>
        <v>1359.0136652286756</v>
      </c>
      <c r="AK204" s="412">
        <v>6</v>
      </c>
      <c r="AL204" s="412">
        <v>6</v>
      </c>
    </row>
    <row r="205" spans="1:38">
      <c r="A205" s="397">
        <v>620</v>
      </c>
      <c r="B205" s="398" t="s">
        <v>228</v>
      </c>
      <c r="C205" s="420">
        <v>2359</v>
      </c>
      <c r="D205" s="460">
        <f>F205-E205</f>
        <v>2439325.1573811108</v>
      </c>
      <c r="E205" s="575">
        <v>468499.70861810964</v>
      </c>
      <c r="F205" s="400">
        <v>2907824.8659992204</v>
      </c>
      <c r="G205" s="400">
        <v>957260.36457264819</v>
      </c>
      <c r="H205" s="404">
        <f>SUM(F205:G205)</f>
        <v>3865085.2305718688</v>
      </c>
      <c r="I205" s="420">
        <v>473708.22518068325</v>
      </c>
      <c r="J205" s="405">
        <f>SUM(H205:I205)</f>
        <v>4338793.4557525525</v>
      </c>
      <c r="K205" s="430">
        <v>83849</v>
      </c>
      <c r="L205" s="414">
        <f>SUM(J205:K205)</f>
        <v>4422642.4557525525</v>
      </c>
      <c r="M205" s="432">
        <v>-29557.165889999997</v>
      </c>
      <c r="N205" s="405">
        <f>SUM(L205:M205)</f>
        <v>4393085.2898625527</v>
      </c>
      <c r="O205" s="411">
        <f>L205/C205</f>
        <v>1874.7954454228709</v>
      </c>
      <c r="P205" s="399">
        <f>N205/C205</f>
        <v>1862.2659134644141</v>
      </c>
      <c r="Q205" s="412">
        <v>18</v>
      </c>
      <c r="R205" s="412">
        <v>18</v>
      </c>
      <c r="S205" s="471">
        <f>L205-AF205</f>
        <v>664542.54597211909</v>
      </c>
      <c r="T205" s="416">
        <f>S205/AF205</f>
        <v>0.17682939834639599</v>
      </c>
      <c r="U205" s="473">
        <v>354.60992334674961</v>
      </c>
      <c r="V205" s="542"/>
      <c r="W205" s="397">
        <v>620</v>
      </c>
      <c r="X205" s="398" t="s">
        <v>228</v>
      </c>
      <c r="Y205" s="400">
        <v>2380</v>
      </c>
      <c r="Z205" s="400">
        <v>2287524.8755971836</v>
      </c>
      <c r="AA205" s="400">
        <v>795721.41825120139</v>
      </c>
      <c r="AB205" s="404">
        <f>SUM(Z205:AA205)</f>
        <v>3083246.2938483851</v>
      </c>
      <c r="AC205" s="400">
        <v>591004.61593204807</v>
      </c>
      <c r="AD205" s="399">
        <f>AB205+AC205</f>
        <v>3674250.9097804334</v>
      </c>
      <c r="AE205" s="401">
        <v>83849</v>
      </c>
      <c r="AF205" s="411">
        <f>AD205+AE205</f>
        <v>3758099.9097804334</v>
      </c>
      <c r="AG205" s="399">
        <v>-36172.183500000006</v>
      </c>
      <c r="AH205" s="399">
        <f>SUM(AF205:AG205)</f>
        <v>3721927.7262804336</v>
      </c>
      <c r="AI205" s="411">
        <f>AF205/Y205</f>
        <v>1579.0335755379972</v>
      </c>
      <c r="AJ205" s="399">
        <f>AH205/Y205</f>
        <v>1563.8351791094258</v>
      </c>
      <c r="AK205" s="412">
        <v>18</v>
      </c>
      <c r="AL205" s="412">
        <v>18</v>
      </c>
    </row>
    <row r="206" spans="1:38">
      <c r="A206" s="397">
        <v>623</v>
      </c>
      <c r="B206" s="398" t="s">
        <v>229</v>
      </c>
      <c r="C206" s="420">
        <v>2108</v>
      </c>
      <c r="D206" s="460">
        <f>F206-E206</f>
        <v>1308115.1152253128</v>
      </c>
      <c r="E206" s="575">
        <v>208174.31100062039</v>
      </c>
      <c r="F206" s="400">
        <v>1516289.4262259332</v>
      </c>
      <c r="G206" s="400">
        <v>-48702.697074826778</v>
      </c>
      <c r="H206" s="404">
        <f>SUM(F206:G206)</f>
        <v>1467586.7291511064</v>
      </c>
      <c r="I206" s="420">
        <v>397022.13454298698</v>
      </c>
      <c r="J206" s="405">
        <f>SUM(H206:I206)</f>
        <v>1864608.8636940934</v>
      </c>
      <c r="K206" s="430">
        <v>-516181</v>
      </c>
      <c r="L206" s="414">
        <f>SUM(J206:K206)</f>
        <v>1348427.8636940934</v>
      </c>
      <c r="M206" s="432">
        <v>-54891.879509999999</v>
      </c>
      <c r="N206" s="405">
        <f>SUM(L206:M206)</f>
        <v>1293535.9841840933</v>
      </c>
      <c r="O206" s="411">
        <f>L206/C206</f>
        <v>639.67166209397226</v>
      </c>
      <c r="P206" s="399">
        <f>N206/C206</f>
        <v>613.63187105507268</v>
      </c>
      <c r="Q206" s="412">
        <v>10</v>
      </c>
      <c r="R206" s="412">
        <v>10</v>
      </c>
      <c r="S206" s="471">
        <f>L206-AF206</f>
        <v>44368.129128947621</v>
      </c>
      <c r="T206" s="416">
        <f>S206/AF206</f>
        <v>3.4023080348955563E-2</v>
      </c>
      <c r="U206" s="473">
        <v>17.137917265205715</v>
      </c>
      <c r="V206" s="542"/>
      <c r="W206" s="397">
        <v>623</v>
      </c>
      <c r="X206" s="398" t="s">
        <v>229</v>
      </c>
      <c r="Y206" s="400">
        <v>2107</v>
      </c>
      <c r="Z206" s="400">
        <v>1417190.0045791981</v>
      </c>
      <c r="AA206" s="400">
        <v>-71486.339083328654</v>
      </c>
      <c r="AB206" s="404">
        <f>SUM(Z206:AA206)</f>
        <v>1345703.6654958695</v>
      </c>
      <c r="AC206" s="400">
        <v>474537.06906927645</v>
      </c>
      <c r="AD206" s="399">
        <f>AB206+AC206</f>
        <v>1820240.7345651458</v>
      </c>
      <c r="AE206" s="401">
        <v>-516181</v>
      </c>
      <c r="AF206" s="411">
        <f>AD206+AE206</f>
        <v>1304059.7345651458</v>
      </c>
      <c r="AG206" s="399">
        <v>-69349.72</v>
      </c>
      <c r="AH206" s="399">
        <f>SUM(AF206:AG206)</f>
        <v>1234710.0145651458</v>
      </c>
      <c r="AI206" s="411">
        <f>AF206/Y206</f>
        <v>618.91776676086658</v>
      </c>
      <c r="AJ206" s="399">
        <f>AH206/Y206</f>
        <v>586.00380378032548</v>
      </c>
      <c r="AK206" s="412">
        <v>10</v>
      </c>
      <c r="AL206" s="412">
        <v>10</v>
      </c>
    </row>
    <row r="207" spans="1:38">
      <c r="A207" s="397">
        <v>624</v>
      </c>
      <c r="B207" s="398" t="s">
        <v>230</v>
      </c>
      <c r="C207" s="420">
        <v>5065</v>
      </c>
      <c r="D207" s="460">
        <f>F207-E207</f>
        <v>2937530.4083571229</v>
      </c>
      <c r="E207" s="575">
        <v>601801.18066098937</v>
      </c>
      <c r="F207" s="400">
        <v>3539331.589018112</v>
      </c>
      <c r="G207" s="400">
        <v>938213.90814115712</v>
      </c>
      <c r="H207" s="404">
        <f>SUM(F207:G207)</f>
        <v>4477545.4971592687</v>
      </c>
      <c r="I207" s="420">
        <v>430280.65829648782</v>
      </c>
      <c r="J207" s="405">
        <f>SUM(H207:I207)</f>
        <v>4907826.1554557569</v>
      </c>
      <c r="K207" s="430">
        <v>-839758</v>
      </c>
      <c r="L207" s="414">
        <f>SUM(J207:K207)</f>
        <v>4068068.1554557569</v>
      </c>
      <c r="M207" s="432">
        <v>-180340.79459999999</v>
      </c>
      <c r="N207" s="405">
        <f>SUM(L207:M207)</f>
        <v>3887727.3608557568</v>
      </c>
      <c r="O207" s="411">
        <f>L207/C207</f>
        <v>803.1723900208799</v>
      </c>
      <c r="P207" s="399">
        <f>N207/C207</f>
        <v>767.56709987280487</v>
      </c>
      <c r="Q207" s="412">
        <v>8</v>
      </c>
      <c r="R207" s="412">
        <v>8</v>
      </c>
      <c r="S207" s="471">
        <f>L207-AF207</f>
        <v>78071.494980413467</v>
      </c>
      <c r="T207" s="416">
        <f>S207/AF207</f>
        <v>1.9566807098809078E-2</v>
      </c>
      <c r="U207" s="473">
        <v>24.833684552310388</v>
      </c>
      <c r="V207" s="542"/>
      <c r="W207" s="397">
        <v>624</v>
      </c>
      <c r="X207" s="398" t="s">
        <v>230</v>
      </c>
      <c r="Y207" s="400">
        <v>5117</v>
      </c>
      <c r="Z207" s="400">
        <v>3035078.780480288</v>
      </c>
      <c r="AA207" s="400">
        <v>1080031.7538383401</v>
      </c>
      <c r="AB207" s="404">
        <f>SUM(Z207:AA207)</f>
        <v>4115110.5343186278</v>
      </c>
      <c r="AC207" s="400">
        <v>714644.12615671521</v>
      </c>
      <c r="AD207" s="399">
        <f>AB207+AC207</f>
        <v>4829754.6604753435</v>
      </c>
      <c r="AE207" s="401">
        <v>-839758</v>
      </c>
      <c r="AF207" s="411">
        <f>AD207+AE207</f>
        <v>3989996.6604753435</v>
      </c>
      <c r="AG207" s="399">
        <v>-103000.09549999997</v>
      </c>
      <c r="AH207" s="399">
        <f>SUM(AF207:AG207)</f>
        <v>3886996.5649753436</v>
      </c>
      <c r="AI207" s="411">
        <f>AF207/Y207</f>
        <v>779.75310933659239</v>
      </c>
      <c r="AJ207" s="399">
        <f>AH207/Y207</f>
        <v>759.62410884802489</v>
      </c>
      <c r="AK207" s="412">
        <v>8</v>
      </c>
      <c r="AL207" s="412">
        <v>8</v>
      </c>
    </row>
    <row r="208" spans="1:38">
      <c r="A208" s="397">
        <v>625</v>
      </c>
      <c r="B208" s="398" t="s">
        <v>231</v>
      </c>
      <c r="C208" s="420">
        <v>2980</v>
      </c>
      <c r="D208" s="460">
        <f>F208-E208</f>
        <v>2824340.6783060818</v>
      </c>
      <c r="E208" s="575">
        <v>336609.83067553083</v>
      </c>
      <c r="F208" s="400">
        <v>3160950.5089816125</v>
      </c>
      <c r="G208" s="400">
        <v>639346.58866207162</v>
      </c>
      <c r="H208" s="404">
        <f>SUM(F208:G208)</f>
        <v>3800297.0976436841</v>
      </c>
      <c r="I208" s="420">
        <v>389430.70773148828</v>
      </c>
      <c r="J208" s="405">
        <f>SUM(H208:I208)</f>
        <v>4189727.8053751723</v>
      </c>
      <c r="K208" s="430">
        <v>299998</v>
      </c>
      <c r="L208" s="414">
        <f>SUM(J208:K208)</f>
        <v>4489725.8053751718</v>
      </c>
      <c r="M208" s="432">
        <v>-60744.050200000012</v>
      </c>
      <c r="N208" s="405">
        <f>SUM(L208:M208)</f>
        <v>4428981.7551751714</v>
      </c>
      <c r="O208" s="411">
        <f>L208/C208</f>
        <v>1506.6193977769033</v>
      </c>
      <c r="P208" s="399">
        <f>N208/C208</f>
        <v>1486.2354883138159</v>
      </c>
      <c r="Q208" s="412">
        <v>17</v>
      </c>
      <c r="R208" s="412">
        <v>17</v>
      </c>
      <c r="S208" s="471">
        <f>L208-AF208</f>
        <v>63807.30701014027</v>
      </c>
      <c r="T208" s="416">
        <f>S208/AF208</f>
        <v>1.4416737911850655E-2</v>
      </c>
      <c r="U208" s="473">
        <v>0.54225197944424508</v>
      </c>
      <c r="V208" s="542"/>
      <c r="W208" s="397">
        <v>625</v>
      </c>
      <c r="X208" s="398" t="s">
        <v>231</v>
      </c>
      <c r="Y208" s="400">
        <v>2991</v>
      </c>
      <c r="Z208" s="400">
        <v>2987253.5644520526</v>
      </c>
      <c r="AA208" s="400">
        <v>581409.5257253584</v>
      </c>
      <c r="AB208" s="404">
        <f>SUM(Z208:AA208)</f>
        <v>3568663.0901774112</v>
      </c>
      <c r="AC208" s="400">
        <v>557257.40818761988</v>
      </c>
      <c r="AD208" s="399">
        <f>AB208+AC208</f>
        <v>4125920.4983650311</v>
      </c>
      <c r="AE208" s="401">
        <v>299998</v>
      </c>
      <c r="AF208" s="411">
        <f>AD208+AE208</f>
        <v>4425918.4983650316</v>
      </c>
      <c r="AG208" s="399">
        <v>-4570.7769999999873</v>
      </c>
      <c r="AH208" s="399">
        <f>SUM(AF208:AG208)</f>
        <v>4421347.7213650318</v>
      </c>
      <c r="AI208" s="411">
        <f>AF208/Y208</f>
        <v>1479.7454023286632</v>
      </c>
      <c r="AJ208" s="399">
        <f>AH208/Y208</f>
        <v>1478.2172254647382</v>
      </c>
      <c r="AK208" s="412">
        <v>17</v>
      </c>
      <c r="AL208" s="412">
        <v>17</v>
      </c>
    </row>
    <row r="209" spans="1:38">
      <c r="A209" s="397">
        <v>626</v>
      </c>
      <c r="B209" s="398" t="s">
        <v>232</v>
      </c>
      <c r="C209" s="420">
        <v>4756</v>
      </c>
      <c r="D209" s="460">
        <f>F209-E209</f>
        <v>308575.96235342394</v>
      </c>
      <c r="E209" s="575">
        <v>733445.45745792706</v>
      </c>
      <c r="F209" s="400">
        <v>1042021.419811351</v>
      </c>
      <c r="G209" s="400">
        <v>2282675.8316454887</v>
      </c>
      <c r="H209" s="404">
        <f>SUM(F209:G209)</f>
        <v>3324697.25145684</v>
      </c>
      <c r="I209" s="420">
        <v>685861.36446665041</v>
      </c>
      <c r="J209" s="405">
        <f>SUM(H209:I209)</f>
        <v>4010558.6159234904</v>
      </c>
      <c r="K209" s="430">
        <v>-173956</v>
      </c>
      <c r="L209" s="414">
        <f>SUM(J209:K209)</f>
        <v>3836602.6159234904</v>
      </c>
      <c r="M209" s="432">
        <v>-13408.137910000019</v>
      </c>
      <c r="N209" s="405">
        <f>SUM(L209:M209)</f>
        <v>3823194.4780134903</v>
      </c>
      <c r="O209" s="411">
        <f>L209/C209</f>
        <v>806.68684102680618</v>
      </c>
      <c r="P209" s="399">
        <f>N209/C209</f>
        <v>803.86763625178514</v>
      </c>
      <c r="Q209" s="412">
        <v>17</v>
      </c>
      <c r="R209" s="412">
        <v>17</v>
      </c>
      <c r="S209" s="471">
        <f>L209-AF209</f>
        <v>1220816.354314615</v>
      </c>
      <c r="T209" s="416">
        <f>S209/AF209</f>
        <v>0.46671105060538665</v>
      </c>
      <c r="U209" s="473">
        <v>286.62394721536657</v>
      </c>
      <c r="V209" s="542"/>
      <c r="W209" s="397">
        <v>626</v>
      </c>
      <c r="X209" s="398" t="s">
        <v>232</v>
      </c>
      <c r="Y209" s="400">
        <v>4835</v>
      </c>
      <c r="Z209" s="400">
        <v>228751.15208917297</v>
      </c>
      <c r="AA209" s="400">
        <v>1603048.7071316787</v>
      </c>
      <c r="AB209" s="404">
        <f>SUM(Z209:AA209)</f>
        <v>1831799.8592208517</v>
      </c>
      <c r="AC209" s="400">
        <v>957942.40238802379</v>
      </c>
      <c r="AD209" s="399">
        <f>AB209+AC209</f>
        <v>2789742.2616088754</v>
      </c>
      <c r="AE209" s="401">
        <v>-173956</v>
      </c>
      <c r="AF209" s="411">
        <f>AD209+AE209</f>
        <v>2615786.2616088754</v>
      </c>
      <c r="AG209" s="399">
        <v>-6383.3265000000029</v>
      </c>
      <c r="AH209" s="399">
        <f>SUM(AF209:AG209)</f>
        <v>2609402.9351088754</v>
      </c>
      <c r="AI209" s="411">
        <f>AF209/Y209</f>
        <v>541.01060219418309</v>
      </c>
      <c r="AJ209" s="399">
        <f>AH209/Y209</f>
        <v>539.69036920555845</v>
      </c>
      <c r="AK209" s="412">
        <v>17</v>
      </c>
      <c r="AL209" s="412">
        <v>17</v>
      </c>
    </row>
    <row r="210" spans="1:38">
      <c r="A210" s="397">
        <v>630</v>
      </c>
      <c r="B210" s="398" t="s">
        <v>233</v>
      </c>
      <c r="C210" s="420">
        <v>1646</v>
      </c>
      <c r="D210" s="460">
        <f>F210-E210</f>
        <v>1926062.6099407088</v>
      </c>
      <c r="E210" s="575">
        <v>151249.76345324301</v>
      </c>
      <c r="F210" s="400">
        <v>2077312.3733939519</v>
      </c>
      <c r="G210" s="400">
        <v>785755.55072267761</v>
      </c>
      <c r="H210" s="404">
        <f>SUM(F210:G210)</f>
        <v>2863067.9241166296</v>
      </c>
      <c r="I210" s="420">
        <v>192885.78793238977</v>
      </c>
      <c r="J210" s="405">
        <f>SUM(H210:I210)</f>
        <v>3055953.7120490195</v>
      </c>
      <c r="K210" s="430">
        <v>-178590</v>
      </c>
      <c r="L210" s="414">
        <f>SUM(J210:K210)</f>
        <v>2877363.7120490195</v>
      </c>
      <c r="M210" s="432">
        <v>177935.62021999998</v>
      </c>
      <c r="N210" s="405">
        <f>SUM(L210:M210)</f>
        <v>3055299.3322690194</v>
      </c>
      <c r="O210" s="411">
        <f>L210/C210</f>
        <v>1748.0946002727944</v>
      </c>
      <c r="P210" s="399">
        <f>N210/C210</f>
        <v>1856.1964351573629</v>
      </c>
      <c r="Q210" s="412">
        <v>17</v>
      </c>
      <c r="R210" s="412">
        <v>17</v>
      </c>
      <c r="S210" s="471">
        <f>L210-AF210</f>
        <v>327299.38254014961</v>
      </c>
      <c r="T210" s="416">
        <f>S210/AF210</f>
        <v>0.12834946113033388</v>
      </c>
      <c r="U210" s="473">
        <v>66.892620651875859</v>
      </c>
      <c r="V210" s="542"/>
      <c r="W210" s="397">
        <v>630</v>
      </c>
      <c r="X210" s="398" t="s">
        <v>233</v>
      </c>
      <c r="Y210" s="400">
        <v>1635</v>
      </c>
      <c r="Z210" s="400">
        <v>1875064.4383255248</v>
      </c>
      <c r="AA210" s="400">
        <v>558549.9367131202</v>
      </c>
      <c r="AB210" s="404">
        <f>SUM(Z210:AA210)</f>
        <v>2433614.3750386452</v>
      </c>
      <c r="AC210" s="400">
        <v>295039.95447022474</v>
      </c>
      <c r="AD210" s="399">
        <f>AB210+AC210</f>
        <v>2728654.3295088699</v>
      </c>
      <c r="AE210" s="401">
        <v>-178590</v>
      </c>
      <c r="AF210" s="411">
        <f>AD210+AE210</f>
        <v>2550064.3295088699</v>
      </c>
      <c r="AG210" s="399">
        <v>190711.72999999998</v>
      </c>
      <c r="AH210" s="399">
        <f>SUM(AF210:AG210)</f>
        <v>2740776.0595088699</v>
      </c>
      <c r="AI210" s="411">
        <f>AF210/Y210</f>
        <v>1559.6723727882995</v>
      </c>
      <c r="AJ210" s="399">
        <f>AH210/Y210</f>
        <v>1676.3156327271377</v>
      </c>
      <c r="AK210" s="412">
        <v>17</v>
      </c>
      <c r="AL210" s="412">
        <v>17</v>
      </c>
    </row>
    <row r="211" spans="1:38">
      <c r="A211" s="397">
        <v>631</v>
      </c>
      <c r="B211" s="398" t="s">
        <v>234</v>
      </c>
      <c r="C211" s="420">
        <v>1930</v>
      </c>
      <c r="D211" s="460">
        <f>F211-E211</f>
        <v>611007.49179064762</v>
      </c>
      <c r="E211" s="575">
        <v>249393.09040319064</v>
      </c>
      <c r="F211" s="400">
        <v>860400.5821938382</v>
      </c>
      <c r="G211" s="400">
        <v>679550.70300285053</v>
      </c>
      <c r="H211" s="404">
        <f>SUM(F211:G211)</f>
        <v>1539951.2851966887</v>
      </c>
      <c r="I211" s="420">
        <v>190737.84798615909</v>
      </c>
      <c r="J211" s="405">
        <f>SUM(H211:I211)</f>
        <v>1730689.1331828479</v>
      </c>
      <c r="K211" s="430">
        <v>-528445</v>
      </c>
      <c r="L211" s="414">
        <f>SUM(J211:K211)</f>
        <v>1202244.1331828479</v>
      </c>
      <c r="M211" s="432">
        <v>-714585.81940000004</v>
      </c>
      <c r="N211" s="405">
        <f>SUM(L211:M211)</f>
        <v>487658.31378284784</v>
      </c>
      <c r="O211" s="411">
        <f>L211/C211</f>
        <v>622.92442133826319</v>
      </c>
      <c r="P211" s="399">
        <f>N211/C211</f>
        <v>252.67270144189007</v>
      </c>
      <c r="Q211" s="412">
        <v>2</v>
      </c>
      <c r="R211" s="412">
        <v>2</v>
      </c>
      <c r="S211" s="471">
        <f>L211-AF211</f>
        <v>255818.80889888294</v>
      </c>
      <c r="T211" s="416">
        <f>S211/AF211</f>
        <v>0.27030004622121373</v>
      </c>
      <c r="U211" s="473">
        <v>122.39632589609965</v>
      </c>
      <c r="V211" s="542"/>
      <c r="W211" s="397">
        <v>631</v>
      </c>
      <c r="X211" s="398" t="s">
        <v>234</v>
      </c>
      <c r="Y211" s="400">
        <v>1963</v>
      </c>
      <c r="Z211" s="400">
        <v>548526.60717185878</v>
      </c>
      <c r="AA211" s="400">
        <v>593093.59426144965</v>
      </c>
      <c r="AB211" s="404">
        <f>SUM(Z211:AA211)</f>
        <v>1141620.2014333084</v>
      </c>
      <c r="AC211" s="400">
        <v>333250.12285065651</v>
      </c>
      <c r="AD211" s="399">
        <f>AB211+AC211</f>
        <v>1474870.3242839649</v>
      </c>
      <c r="AE211" s="401">
        <v>-528445</v>
      </c>
      <c r="AF211" s="411">
        <f>AD211+AE211</f>
        <v>946425.32428396493</v>
      </c>
      <c r="AG211" s="399">
        <v>-736320.65210000006</v>
      </c>
      <c r="AH211" s="399">
        <f>SUM(AF211:AG211)</f>
        <v>210104.67218396487</v>
      </c>
      <c r="AI211" s="411">
        <f>AF211/Y211</f>
        <v>482.13210610492354</v>
      </c>
      <c r="AJ211" s="399">
        <f>AH211/Y211</f>
        <v>107.0324361609602</v>
      </c>
      <c r="AK211" s="412">
        <v>2</v>
      </c>
      <c r="AL211" s="412">
        <v>2</v>
      </c>
    </row>
    <row r="212" spans="1:38">
      <c r="A212" s="397">
        <v>635</v>
      </c>
      <c r="B212" s="398" t="s">
        <v>235</v>
      </c>
      <c r="C212" s="420">
        <v>6337</v>
      </c>
      <c r="D212" s="460">
        <f>F212-E212</f>
        <v>609010.93532763084</v>
      </c>
      <c r="E212" s="575">
        <v>815834.17937836435</v>
      </c>
      <c r="F212" s="400">
        <v>1424845.1147059952</v>
      </c>
      <c r="G212" s="400">
        <v>2207730.3500640588</v>
      </c>
      <c r="H212" s="404">
        <f>SUM(F212:G212)</f>
        <v>3632575.464770054</v>
      </c>
      <c r="I212" s="420">
        <v>821984.06107010157</v>
      </c>
      <c r="J212" s="405">
        <f>SUM(H212:I212)</f>
        <v>4454559.5258401558</v>
      </c>
      <c r="K212" s="430">
        <v>-564738</v>
      </c>
      <c r="L212" s="414">
        <f>SUM(J212:K212)</f>
        <v>3889821.5258401558</v>
      </c>
      <c r="M212" s="432">
        <v>-436367.3518</v>
      </c>
      <c r="N212" s="405">
        <f>SUM(L212:M212)</f>
        <v>3453454.174040156</v>
      </c>
      <c r="O212" s="411">
        <f>L212/C212</f>
        <v>613.82697267479182</v>
      </c>
      <c r="P212" s="399">
        <f>N212/C212</f>
        <v>544.96673095157894</v>
      </c>
      <c r="Q212" s="412">
        <v>6</v>
      </c>
      <c r="R212" s="412">
        <v>6</v>
      </c>
      <c r="S212" s="471">
        <f>L212-AF212</f>
        <v>255388.83237023558</v>
      </c>
      <c r="T212" s="416">
        <f>S212/AF212</f>
        <v>7.0269242522801242E-2</v>
      </c>
      <c r="U212" s="473">
        <v>41.666812335488089</v>
      </c>
      <c r="V212" s="542"/>
      <c r="W212" s="397">
        <v>635</v>
      </c>
      <c r="X212" s="398" t="s">
        <v>235</v>
      </c>
      <c r="Y212" s="400">
        <v>6347</v>
      </c>
      <c r="Z212" s="400">
        <v>640905.57954303036</v>
      </c>
      <c r="AA212" s="400">
        <v>2319522.1496603829</v>
      </c>
      <c r="AB212" s="404">
        <f>SUM(Z212:AA212)</f>
        <v>2960427.7292034132</v>
      </c>
      <c r="AC212" s="400">
        <v>1238742.9642665072</v>
      </c>
      <c r="AD212" s="399">
        <f>AB212+AC212</f>
        <v>4199170.6934699202</v>
      </c>
      <c r="AE212" s="401">
        <v>-564738</v>
      </c>
      <c r="AF212" s="411">
        <f>AD212+AE212</f>
        <v>3634432.6934699202</v>
      </c>
      <c r="AG212" s="399">
        <v>-499696.2551999999</v>
      </c>
      <c r="AH212" s="399">
        <f>SUM(AF212:AG212)</f>
        <v>3134736.4382699202</v>
      </c>
      <c r="AI212" s="411">
        <f>AF212/Y212</f>
        <v>572.62213541356869</v>
      </c>
      <c r="AJ212" s="399">
        <f>AH212/Y212</f>
        <v>493.89261671181981</v>
      </c>
      <c r="AK212" s="412">
        <v>6</v>
      </c>
      <c r="AL212" s="412">
        <v>6</v>
      </c>
    </row>
    <row r="213" spans="1:38">
      <c r="A213" s="397">
        <v>636</v>
      </c>
      <c r="B213" s="398" t="s">
        <v>236</v>
      </c>
      <c r="C213" s="420">
        <v>8130</v>
      </c>
      <c r="D213" s="460">
        <f>F213-E213</f>
        <v>4232877.8752446305</v>
      </c>
      <c r="E213" s="575">
        <v>841803.36482660379</v>
      </c>
      <c r="F213" s="400">
        <v>5074681.2400712343</v>
      </c>
      <c r="G213" s="400">
        <v>3575897.6765855784</v>
      </c>
      <c r="H213" s="404">
        <f>SUM(F213:G213)</f>
        <v>8650578.9166568127</v>
      </c>
      <c r="I213" s="420">
        <v>1199514.161604349</v>
      </c>
      <c r="J213" s="405">
        <f>SUM(H213:I213)</f>
        <v>9850093.0782611612</v>
      </c>
      <c r="K213" s="430">
        <v>-689852</v>
      </c>
      <c r="L213" s="414">
        <f>SUM(J213:K213)</f>
        <v>9160241.0782611612</v>
      </c>
      <c r="M213" s="432">
        <v>777820.1549999998</v>
      </c>
      <c r="N213" s="405">
        <f>SUM(L213:M213)</f>
        <v>9938061.2332611606</v>
      </c>
      <c r="O213" s="411">
        <f>L213/C213</f>
        <v>1126.7209198353212</v>
      </c>
      <c r="P213" s="399">
        <f>N213/C213</f>
        <v>1222.3937556286789</v>
      </c>
      <c r="Q213" s="412">
        <v>2</v>
      </c>
      <c r="R213" s="412">
        <v>2</v>
      </c>
      <c r="S213" s="471">
        <f>L213-AF213</f>
        <v>-231955.2172271926</v>
      </c>
      <c r="T213" s="416">
        <f>S213/AF213</f>
        <v>-2.4696589586677919E-2</v>
      </c>
      <c r="U213" s="473">
        <v>-53.813521407925919</v>
      </c>
      <c r="V213" s="542"/>
      <c r="W213" s="397">
        <v>636</v>
      </c>
      <c r="X213" s="398" t="s">
        <v>236</v>
      </c>
      <c r="Y213" s="400">
        <v>8154</v>
      </c>
      <c r="Z213" s="400">
        <v>4601948.360474918</v>
      </c>
      <c r="AA213" s="400">
        <v>3741617.3530154377</v>
      </c>
      <c r="AB213" s="404">
        <f>SUM(Z213:AA213)</f>
        <v>8343565.7134903558</v>
      </c>
      <c r="AC213" s="400">
        <v>1738482.5819979981</v>
      </c>
      <c r="AD213" s="399">
        <f>AB213+AC213</f>
        <v>10082048.295488354</v>
      </c>
      <c r="AE213" s="401">
        <v>-689852</v>
      </c>
      <c r="AF213" s="411">
        <f>AD213+AE213</f>
        <v>9392196.2954883538</v>
      </c>
      <c r="AG213" s="399">
        <v>695546.16899999999</v>
      </c>
      <c r="AH213" s="399">
        <f>SUM(AF213:AG213)</f>
        <v>10087742.464488354</v>
      </c>
      <c r="AI213" s="411">
        <f>AF213/Y213</f>
        <v>1151.8513975335238</v>
      </c>
      <c r="AJ213" s="399">
        <f>AH213/Y213</f>
        <v>1237.1526201236636</v>
      </c>
      <c r="AK213" s="412">
        <v>2</v>
      </c>
      <c r="AL213" s="412">
        <v>2</v>
      </c>
    </row>
    <row r="214" spans="1:38">
      <c r="A214" s="397">
        <v>638</v>
      </c>
      <c r="B214" s="398" t="s">
        <v>237</v>
      </c>
      <c r="C214" s="420">
        <v>51289</v>
      </c>
      <c r="D214" s="460">
        <f>F214-E214</f>
        <v>40384325.582540907</v>
      </c>
      <c r="E214" s="575">
        <v>6148505.9366031718</v>
      </c>
      <c r="F214" s="400">
        <v>46532831.519144081</v>
      </c>
      <c r="G214" s="400">
        <v>-1348238.963000674</v>
      </c>
      <c r="H214" s="404">
        <f>SUM(F214:G214)</f>
        <v>45184592.556143403</v>
      </c>
      <c r="I214" s="420">
        <v>4765052.2260088604</v>
      </c>
      <c r="J214" s="405">
        <f>SUM(H214:I214)</f>
        <v>49949644.782152265</v>
      </c>
      <c r="K214" s="430">
        <v>-1368123</v>
      </c>
      <c r="L214" s="414">
        <f>SUM(J214:K214)</f>
        <v>48581521.782152265</v>
      </c>
      <c r="M214" s="432">
        <v>-742932.51744999946</v>
      </c>
      <c r="N214" s="405">
        <f>SUM(L214:M214)</f>
        <v>47838589.264702268</v>
      </c>
      <c r="O214" s="411">
        <f>L214/C214</f>
        <v>947.21132761707702</v>
      </c>
      <c r="P214" s="399">
        <f>N214/C214</f>
        <v>932.72610627429401</v>
      </c>
      <c r="Q214" s="412">
        <v>1</v>
      </c>
      <c r="R214" s="413">
        <v>34</v>
      </c>
      <c r="S214" s="471">
        <f>L214-AF214</f>
        <v>2123081.4287332669</v>
      </c>
      <c r="T214" s="416">
        <f>S214/AF214</f>
        <v>4.5698508442869497E-2</v>
      </c>
      <c r="U214" s="473">
        <v>34.93935712932614</v>
      </c>
      <c r="V214" s="542"/>
      <c r="W214" s="397">
        <v>638</v>
      </c>
      <c r="X214" s="398" t="s">
        <v>237</v>
      </c>
      <c r="Y214" s="400">
        <v>51232</v>
      </c>
      <c r="Z214" s="400">
        <v>43948594.709349841</v>
      </c>
      <c r="AA214" s="400">
        <v>-3446951.8996120552</v>
      </c>
      <c r="AB214" s="404">
        <f>SUM(Z214:AA214)</f>
        <v>40501642.809737787</v>
      </c>
      <c r="AC214" s="400">
        <v>7324920.5436812136</v>
      </c>
      <c r="AD214" s="399">
        <f>AB214+AC214</f>
        <v>47826563.353418998</v>
      </c>
      <c r="AE214" s="401">
        <v>-1368123</v>
      </c>
      <c r="AF214" s="411">
        <f>AD214+AE214</f>
        <v>46458440.353418998</v>
      </c>
      <c r="AG214" s="399">
        <v>-673034.30420999951</v>
      </c>
      <c r="AH214" s="399">
        <f>SUM(AF214:AG214)</f>
        <v>45785406.049208999</v>
      </c>
      <c r="AI214" s="411">
        <f>AF214/Y214</f>
        <v>906.8246477478724</v>
      </c>
      <c r="AJ214" s="399">
        <f>AH214/Y214</f>
        <v>893.68765711291769</v>
      </c>
      <c r="AK214" s="412">
        <v>1</v>
      </c>
      <c r="AL214" s="413">
        <v>34</v>
      </c>
    </row>
    <row r="215" spans="1:38">
      <c r="A215" s="397">
        <v>678</v>
      </c>
      <c r="B215" s="398" t="s">
        <v>238</v>
      </c>
      <c r="C215" s="420">
        <v>23797</v>
      </c>
      <c r="D215" s="460">
        <f>F215-E215</f>
        <v>10519551.901061548</v>
      </c>
      <c r="E215" s="575">
        <v>3474240.2056728401</v>
      </c>
      <c r="F215" s="400">
        <v>13993792.106734388</v>
      </c>
      <c r="G215" s="400">
        <v>2208056.9381600153</v>
      </c>
      <c r="H215" s="404">
        <f>SUM(F215:G215)</f>
        <v>16201849.044894403</v>
      </c>
      <c r="I215" s="420">
        <v>1954998.3000127459</v>
      </c>
      <c r="J215" s="405">
        <f>SUM(H215:I215)</f>
        <v>18156847.34490715</v>
      </c>
      <c r="K215" s="430">
        <v>-725267</v>
      </c>
      <c r="L215" s="414">
        <f>SUM(J215:K215)</f>
        <v>17431580.34490715</v>
      </c>
      <c r="M215" s="432">
        <v>139071.40668000001</v>
      </c>
      <c r="N215" s="405">
        <f>SUM(L215:M215)</f>
        <v>17570651.751587149</v>
      </c>
      <c r="O215" s="411">
        <f>L215/C215</f>
        <v>732.51167562748037</v>
      </c>
      <c r="P215" s="399">
        <f>N215/C215</f>
        <v>738.35574869047139</v>
      </c>
      <c r="Q215" s="412">
        <v>17</v>
      </c>
      <c r="R215" s="412">
        <v>17</v>
      </c>
      <c r="S215" s="471">
        <f>L215-AF215</f>
        <v>-5382791.7627026401</v>
      </c>
      <c r="T215" s="416">
        <f>S215/AF215</f>
        <v>-0.23593863277557381</v>
      </c>
      <c r="U215" s="473">
        <v>-234.54552490028834</v>
      </c>
      <c r="V215" s="542"/>
      <c r="W215" s="397">
        <v>678</v>
      </c>
      <c r="X215" s="398" t="s">
        <v>238</v>
      </c>
      <c r="Y215" s="400">
        <v>24073</v>
      </c>
      <c r="Z215" s="400">
        <v>12222745.320015851</v>
      </c>
      <c r="AA215" s="400">
        <v>7861808.3314749151</v>
      </c>
      <c r="AB215" s="404">
        <f>SUM(Z215:AA215)</f>
        <v>20084553.651490767</v>
      </c>
      <c r="AC215" s="400">
        <v>3455085.4561190233</v>
      </c>
      <c r="AD215" s="399">
        <f>AB215+AC215</f>
        <v>23539639.10760979</v>
      </c>
      <c r="AE215" s="401">
        <v>-725267</v>
      </c>
      <c r="AF215" s="411">
        <f>AD215+AE215</f>
        <v>22814372.10760979</v>
      </c>
      <c r="AG215" s="399">
        <v>-6477.89430000016</v>
      </c>
      <c r="AH215" s="399">
        <f>SUM(AF215:AG215)</f>
        <v>22807894.213309791</v>
      </c>
      <c r="AI215" s="411">
        <f>AF215/Y215</f>
        <v>947.71620103891451</v>
      </c>
      <c r="AJ215" s="399">
        <f>AH215/Y215</f>
        <v>947.44710726996186</v>
      </c>
      <c r="AK215" s="412">
        <v>17</v>
      </c>
      <c r="AL215" s="412">
        <v>17</v>
      </c>
    </row>
    <row r="216" spans="1:38">
      <c r="A216" s="397">
        <v>680</v>
      </c>
      <c r="B216" s="398" t="s">
        <v>239</v>
      </c>
      <c r="C216" s="420">
        <v>25331</v>
      </c>
      <c r="D216" s="460">
        <f>F216-E216</f>
        <v>7807735.0590759907</v>
      </c>
      <c r="E216" s="575">
        <v>4132729.2587821502</v>
      </c>
      <c r="F216" s="400">
        <v>11940464.317858141</v>
      </c>
      <c r="G216" s="400">
        <v>1099273.6091457934</v>
      </c>
      <c r="H216" s="404">
        <f>SUM(F216:G216)</f>
        <v>13039737.927003935</v>
      </c>
      <c r="I216" s="420">
        <v>1918214.4468927071</v>
      </c>
      <c r="J216" s="405">
        <f>SUM(H216:I216)</f>
        <v>14957952.373896642</v>
      </c>
      <c r="K216" s="430">
        <v>472878</v>
      </c>
      <c r="L216" s="414">
        <f>SUM(J216:K216)</f>
        <v>15430830.373896642</v>
      </c>
      <c r="M216" s="432">
        <v>-361838.46861999994</v>
      </c>
      <c r="N216" s="405">
        <f>SUM(L216:M216)</f>
        <v>15068991.905276641</v>
      </c>
      <c r="O216" s="411">
        <f>L216/C216</f>
        <v>609.16783284894564</v>
      </c>
      <c r="P216" s="399">
        <f>N216/C216</f>
        <v>594.88341973379022</v>
      </c>
      <c r="Q216" s="412">
        <v>2</v>
      </c>
      <c r="R216" s="412">
        <v>2</v>
      </c>
      <c r="S216" s="471">
        <f>L216-AF216</f>
        <v>1538796.534991283</v>
      </c>
      <c r="T216" s="416">
        <f>S216/AF216</f>
        <v>0.11076826855127604</v>
      </c>
      <c r="U216" s="473">
        <v>2.8311738891726463</v>
      </c>
      <c r="V216" s="542"/>
      <c r="W216" s="397">
        <v>680</v>
      </c>
      <c r="X216" s="398" t="s">
        <v>239</v>
      </c>
      <c r="Y216" s="400">
        <v>24942</v>
      </c>
      <c r="Z216" s="400">
        <v>8462245.9240193814</v>
      </c>
      <c r="AA216" s="400">
        <v>1528490.6635992252</v>
      </c>
      <c r="AB216" s="404">
        <f>SUM(Z216:AA216)</f>
        <v>9990736.5876186062</v>
      </c>
      <c r="AC216" s="400">
        <v>3428419.251286753</v>
      </c>
      <c r="AD216" s="399">
        <f>AB216+AC216</f>
        <v>13419155.838905359</v>
      </c>
      <c r="AE216" s="401">
        <v>472878</v>
      </c>
      <c r="AF216" s="411">
        <f>AD216+AE216</f>
        <v>13892033.838905359</v>
      </c>
      <c r="AG216" s="399">
        <v>-787828.58049999981</v>
      </c>
      <c r="AH216" s="399">
        <f>SUM(AF216:AG216)</f>
        <v>13104205.258405359</v>
      </c>
      <c r="AI216" s="411">
        <f>AF216/Y216</f>
        <v>556.9735321508042</v>
      </c>
      <c r="AJ216" s="399">
        <f>AH216/Y216</f>
        <v>525.38710842776675</v>
      </c>
      <c r="AK216" s="412">
        <v>2</v>
      </c>
      <c r="AL216" s="412">
        <v>2</v>
      </c>
    </row>
    <row r="217" spans="1:38">
      <c r="A217" s="397">
        <v>681</v>
      </c>
      <c r="B217" s="398" t="s">
        <v>240</v>
      </c>
      <c r="C217" s="420">
        <v>3297</v>
      </c>
      <c r="D217" s="460">
        <f>F217-E217</f>
        <v>576231.37755749444</v>
      </c>
      <c r="E217" s="575">
        <v>404218.90639329114</v>
      </c>
      <c r="F217" s="400">
        <v>980450.28395078552</v>
      </c>
      <c r="G217" s="400">
        <v>1241614.2866371975</v>
      </c>
      <c r="H217" s="404">
        <f>SUM(F217:G217)</f>
        <v>2222064.5705879829</v>
      </c>
      <c r="I217" s="420">
        <v>596609.93901570677</v>
      </c>
      <c r="J217" s="405">
        <f>SUM(H217:I217)</f>
        <v>2818674.5096036894</v>
      </c>
      <c r="K217" s="430">
        <v>62746</v>
      </c>
      <c r="L217" s="414">
        <f>SUM(J217:K217)</f>
        <v>2881420.5096036894</v>
      </c>
      <c r="M217" s="432">
        <v>-19186.230490000002</v>
      </c>
      <c r="N217" s="405">
        <f>SUM(L217:M217)</f>
        <v>2862234.2791136894</v>
      </c>
      <c r="O217" s="411">
        <f>L217/C217</f>
        <v>873.95223221222</v>
      </c>
      <c r="P217" s="399">
        <f>N217/C217</f>
        <v>868.13293270054271</v>
      </c>
      <c r="Q217" s="412">
        <v>10</v>
      </c>
      <c r="R217" s="412">
        <v>10</v>
      </c>
      <c r="S217" s="471">
        <f>L217-AF217</f>
        <v>276289.39447002625</v>
      </c>
      <c r="T217" s="416">
        <f>S217/AF217</f>
        <v>0.10605584988218549</v>
      </c>
      <c r="U217" s="473">
        <v>80.850963751910399</v>
      </c>
      <c r="V217" s="542"/>
      <c r="W217" s="397">
        <v>681</v>
      </c>
      <c r="X217" s="398" t="s">
        <v>240</v>
      </c>
      <c r="Y217" s="400">
        <v>3308</v>
      </c>
      <c r="Z217" s="400">
        <v>592690.02997976192</v>
      </c>
      <c r="AA217" s="400">
        <v>1147672.9307255514</v>
      </c>
      <c r="AB217" s="404">
        <f>SUM(Z217:AA217)</f>
        <v>1740362.9607053134</v>
      </c>
      <c r="AC217" s="400">
        <v>802022.15442834981</v>
      </c>
      <c r="AD217" s="399">
        <f>AB217+AC217</f>
        <v>2542385.1151336632</v>
      </c>
      <c r="AE217" s="401">
        <v>62746</v>
      </c>
      <c r="AF217" s="411">
        <f>AD217+AE217</f>
        <v>2605131.1151336632</v>
      </c>
      <c r="AG217" s="399">
        <v>-61390.263500000001</v>
      </c>
      <c r="AH217" s="399">
        <f>SUM(AF217:AG217)</f>
        <v>2543740.8516336633</v>
      </c>
      <c r="AI217" s="411">
        <f>AF217/Y217</f>
        <v>787.52452089893086</v>
      </c>
      <c r="AJ217" s="399">
        <f>AH217/Y217</f>
        <v>768.96640013109527</v>
      </c>
      <c r="AK217" s="412">
        <v>10</v>
      </c>
      <c r="AL217" s="412">
        <v>10</v>
      </c>
    </row>
    <row r="218" spans="1:38">
      <c r="A218" s="397">
        <v>683</v>
      </c>
      <c r="B218" s="398" t="s">
        <v>241</v>
      </c>
      <c r="C218" s="420">
        <v>3599</v>
      </c>
      <c r="D218" s="460">
        <f>F218-E218</f>
        <v>4995874.1180809289</v>
      </c>
      <c r="E218" s="575">
        <v>459869.98754715553</v>
      </c>
      <c r="F218" s="400">
        <v>5455744.1056280844</v>
      </c>
      <c r="G218" s="400">
        <v>2506574.8074748339</v>
      </c>
      <c r="H218" s="404">
        <f>SUM(F218:G218)</f>
        <v>7962318.9131029183</v>
      </c>
      <c r="I218" s="420">
        <v>624124.52594263316</v>
      </c>
      <c r="J218" s="405">
        <f>SUM(H218:I218)</f>
        <v>8586443.4390455522</v>
      </c>
      <c r="K218" s="430">
        <v>144431</v>
      </c>
      <c r="L218" s="414">
        <f>SUM(J218:K218)</f>
        <v>8730874.4390455522</v>
      </c>
      <c r="M218" s="432">
        <v>29306.561220000032</v>
      </c>
      <c r="N218" s="405">
        <f>SUM(L218:M218)</f>
        <v>8760181.0002655517</v>
      </c>
      <c r="O218" s="411">
        <f>L218/C218</f>
        <v>2425.916765503071</v>
      </c>
      <c r="P218" s="399">
        <f>N218/C218</f>
        <v>2434.0597388901228</v>
      </c>
      <c r="Q218" s="412">
        <v>19</v>
      </c>
      <c r="R218" s="412">
        <v>19</v>
      </c>
      <c r="S218" s="471">
        <f>L218-AF218</f>
        <v>297760.4738662187</v>
      </c>
      <c r="T218" s="416">
        <f>S218/AF218</f>
        <v>3.5308484516595372E-2</v>
      </c>
      <c r="U218" s="473">
        <v>145.49596053876303</v>
      </c>
      <c r="V218" s="542"/>
      <c r="W218" s="397">
        <v>683</v>
      </c>
      <c r="X218" s="398" t="s">
        <v>241</v>
      </c>
      <c r="Y218" s="400">
        <v>3618</v>
      </c>
      <c r="Z218" s="400">
        <v>5034075.7574096918</v>
      </c>
      <c r="AA218" s="400">
        <v>2492447.4028989668</v>
      </c>
      <c r="AB218" s="404">
        <f>SUM(Z218:AA218)</f>
        <v>7526523.1603086591</v>
      </c>
      <c r="AC218" s="400">
        <v>762159.80487067404</v>
      </c>
      <c r="AD218" s="399">
        <f>AB218+AC218</f>
        <v>8288682.9651793335</v>
      </c>
      <c r="AE218" s="401">
        <v>144431</v>
      </c>
      <c r="AF218" s="411">
        <f>AD218+AE218</f>
        <v>8433113.9651793335</v>
      </c>
      <c r="AG218" s="399">
        <v>4807.1965000000491</v>
      </c>
      <c r="AH218" s="399">
        <f>SUM(AF218:AG218)</f>
        <v>8437921.1616793331</v>
      </c>
      <c r="AI218" s="411">
        <f>AF218/Y218</f>
        <v>2330.8772706410541</v>
      </c>
      <c r="AJ218" s="399">
        <f>AH218/Y218</f>
        <v>2332.2059595575824</v>
      </c>
      <c r="AK218" s="412">
        <v>19</v>
      </c>
      <c r="AL218" s="412">
        <v>19</v>
      </c>
    </row>
    <row r="219" spans="1:38">
      <c r="A219" s="397">
        <v>684</v>
      </c>
      <c r="B219" s="398" t="s">
        <v>242</v>
      </c>
      <c r="C219" s="420">
        <v>38832</v>
      </c>
      <c r="D219" s="460">
        <f>F219-E219</f>
        <v>3449565.1041938066</v>
      </c>
      <c r="E219" s="575">
        <v>5649032.1410686877</v>
      </c>
      <c r="F219" s="400">
        <v>9098597.2452624943</v>
      </c>
      <c r="G219" s="400">
        <v>-158978.0745153809</v>
      </c>
      <c r="H219" s="404">
        <f>SUM(F219:G219)</f>
        <v>8939619.1707471125</v>
      </c>
      <c r="I219" s="420">
        <v>4722075.4808102157</v>
      </c>
      <c r="J219" s="405">
        <f>SUM(H219:I219)</f>
        <v>13661694.651557328</v>
      </c>
      <c r="K219" s="430">
        <v>-1345302</v>
      </c>
      <c r="L219" s="414">
        <f>SUM(J219:K219)</f>
        <v>12316392.651557328</v>
      </c>
      <c r="M219" s="432">
        <v>-2923705.3887</v>
      </c>
      <c r="N219" s="405">
        <f>SUM(L219:M219)</f>
        <v>9392687.2628573291</v>
      </c>
      <c r="O219" s="411">
        <f>L219/C219</f>
        <v>317.17121579000121</v>
      </c>
      <c r="P219" s="399">
        <f>N219/C219</f>
        <v>241.88007990464897</v>
      </c>
      <c r="Q219" s="412">
        <v>4</v>
      </c>
      <c r="R219" s="412">
        <v>4</v>
      </c>
      <c r="S219" s="471">
        <f>L219-AF219</f>
        <v>1603269.7058465425</v>
      </c>
      <c r="T219" s="416">
        <f>S219/AF219</f>
        <v>0.14965474717047317</v>
      </c>
      <c r="U219" s="473">
        <v>73.760494718081304</v>
      </c>
      <c r="V219" s="542"/>
      <c r="W219" s="397">
        <v>684</v>
      </c>
      <c r="X219" s="398" t="s">
        <v>242</v>
      </c>
      <c r="Y219" s="400">
        <v>38667</v>
      </c>
      <c r="Z219" s="400">
        <v>5044637.8483541999</v>
      </c>
      <c r="AA219" s="400">
        <v>19300.99825431214</v>
      </c>
      <c r="AB219" s="404">
        <f>SUM(Z219:AA219)</f>
        <v>5063938.8466085121</v>
      </c>
      <c r="AC219" s="400">
        <v>6994486.0991022736</v>
      </c>
      <c r="AD219" s="399">
        <f>AB219+AC219</f>
        <v>12058424.945710786</v>
      </c>
      <c r="AE219" s="401">
        <v>-1345302</v>
      </c>
      <c r="AF219" s="411">
        <f>AD219+AE219</f>
        <v>10713122.945710786</v>
      </c>
      <c r="AG219" s="399">
        <v>-3097607.6922500003</v>
      </c>
      <c r="AH219" s="399">
        <f>SUM(AF219:AG219)</f>
        <v>7615515.2534607854</v>
      </c>
      <c r="AI219" s="411">
        <f>AF219/Y219</f>
        <v>277.0611359999686</v>
      </c>
      <c r="AJ219" s="399">
        <f>AH219/Y219</f>
        <v>196.95128283706481</v>
      </c>
      <c r="AK219" s="412">
        <v>4</v>
      </c>
      <c r="AL219" s="412">
        <v>4</v>
      </c>
    </row>
    <row r="220" spans="1:38">
      <c r="A220" s="397">
        <v>686</v>
      </c>
      <c r="B220" s="398" t="s">
        <v>243</v>
      </c>
      <c r="C220" s="420">
        <v>2933</v>
      </c>
      <c r="D220" s="460">
        <f>F220-E220</f>
        <v>-232339.58961566881</v>
      </c>
      <c r="E220" s="575">
        <v>332103.06973712723</v>
      </c>
      <c r="F220" s="400">
        <v>99763.480121458415</v>
      </c>
      <c r="G220" s="400">
        <v>1509610.6822219738</v>
      </c>
      <c r="H220" s="404">
        <f>SUM(F220:G220)</f>
        <v>1609374.1623434322</v>
      </c>
      <c r="I220" s="420">
        <v>468777.43244317366</v>
      </c>
      <c r="J220" s="405">
        <f>SUM(H220:I220)</f>
        <v>2078151.5947866058</v>
      </c>
      <c r="K220" s="430">
        <v>592015</v>
      </c>
      <c r="L220" s="414">
        <f>SUM(J220:K220)</f>
        <v>2670166.5947866058</v>
      </c>
      <c r="M220" s="432">
        <v>17778.746400000004</v>
      </c>
      <c r="N220" s="405">
        <f>SUM(L220:M220)</f>
        <v>2687945.3411866059</v>
      </c>
      <c r="O220" s="411">
        <f>L220/C220</f>
        <v>910.38751953174426</v>
      </c>
      <c r="P220" s="399">
        <f>N220/C220</f>
        <v>916.44914462550491</v>
      </c>
      <c r="Q220" s="412">
        <v>11</v>
      </c>
      <c r="R220" s="412">
        <v>11</v>
      </c>
      <c r="S220" s="471">
        <f>L220-AF220</f>
        <v>282591.40098145232</v>
      </c>
      <c r="T220" s="416">
        <f>S220/AF220</f>
        <v>0.11835916276675565</v>
      </c>
      <c r="U220" s="473">
        <v>59.297591472025829</v>
      </c>
      <c r="V220" s="542"/>
      <c r="W220" s="397">
        <v>686</v>
      </c>
      <c r="X220" s="398" t="s">
        <v>243</v>
      </c>
      <c r="Y220" s="400">
        <v>2964</v>
      </c>
      <c r="Z220" s="400">
        <v>-268761.36150721001</v>
      </c>
      <c r="AA220" s="400">
        <v>1397377.5114989683</v>
      </c>
      <c r="AB220" s="404">
        <f>SUM(Z220:AA220)</f>
        <v>1128616.1499917584</v>
      </c>
      <c r="AC220" s="400">
        <v>666944.04381339496</v>
      </c>
      <c r="AD220" s="399">
        <f>AB220+AC220</f>
        <v>1795560.1938051535</v>
      </c>
      <c r="AE220" s="401">
        <v>592015</v>
      </c>
      <c r="AF220" s="411">
        <f>AD220+AE220</f>
        <v>2387575.1938051535</v>
      </c>
      <c r="AG220" s="399">
        <v>11048.671299999987</v>
      </c>
      <c r="AH220" s="399">
        <f>SUM(AF220:AG220)</f>
        <v>2398623.8651051535</v>
      </c>
      <c r="AI220" s="411">
        <f>AF220/Y220</f>
        <v>805.52469426624612</v>
      </c>
      <c r="AJ220" s="399">
        <f>AH220/Y220</f>
        <v>809.25231616233248</v>
      </c>
      <c r="AK220" s="412">
        <v>11</v>
      </c>
      <c r="AL220" s="412">
        <v>11</v>
      </c>
    </row>
    <row r="221" spans="1:38">
      <c r="A221" s="397">
        <v>687</v>
      </c>
      <c r="B221" s="398" t="s">
        <v>244</v>
      </c>
      <c r="C221" s="420">
        <v>1424</v>
      </c>
      <c r="D221" s="460">
        <f>F221-E221</f>
        <v>826419.43216633936</v>
      </c>
      <c r="E221" s="575">
        <v>221541.78056132415</v>
      </c>
      <c r="F221" s="400">
        <v>1047961.2127276635</v>
      </c>
      <c r="G221" s="400">
        <v>384224.18554489093</v>
      </c>
      <c r="H221" s="404">
        <f>SUM(F221:G221)</f>
        <v>1432185.3982725544</v>
      </c>
      <c r="I221" s="420">
        <v>298711.3748494992</v>
      </c>
      <c r="J221" s="405">
        <f>SUM(H221:I221)</f>
        <v>1730896.7731220536</v>
      </c>
      <c r="K221" s="430">
        <v>142281</v>
      </c>
      <c r="L221" s="414">
        <f>SUM(J221:K221)</f>
        <v>1873177.7731220536</v>
      </c>
      <c r="M221" s="432">
        <v>152526.82848999999</v>
      </c>
      <c r="N221" s="405">
        <f>SUM(L221:M221)</f>
        <v>2025704.6016120536</v>
      </c>
      <c r="O221" s="411">
        <f>L221/C221</f>
        <v>1315.4338294396443</v>
      </c>
      <c r="P221" s="399">
        <f>N221/C221</f>
        <v>1422.5453663005994</v>
      </c>
      <c r="Q221" s="412">
        <v>11</v>
      </c>
      <c r="R221" s="412">
        <v>11</v>
      </c>
      <c r="S221" s="471">
        <f>L221-AF221</f>
        <v>352541.94229182019</v>
      </c>
      <c r="T221" s="416">
        <f>S221/AF221</f>
        <v>0.23183850803998227</v>
      </c>
      <c r="U221" s="473">
        <v>333.68623986117541</v>
      </c>
      <c r="V221" s="542"/>
      <c r="W221" s="397">
        <v>687</v>
      </c>
      <c r="X221" s="398" t="s">
        <v>244</v>
      </c>
      <c r="Y221" s="400">
        <v>1477</v>
      </c>
      <c r="Z221" s="400">
        <v>845671.68914788181</v>
      </c>
      <c r="AA221" s="400">
        <v>155652.45034538591</v>
      </c>
      <c r="AB221" s="404">
        <f>SUM(Z221:AA221)</f>
        <v>1001324.1394932678</v>
      </c>
      <c r="AC221" s="400">
        <v>377030.6913369656</v>
      </c>
      <c r="AD221" s="399">
        <f>AB221+AC221</f>
        <v>1378354.8308302334</v>
      </c>
      <c r="AE221" s="401">
        <v>142281</v>
      </c>
      <c r="AF221" s="411">
        <f>AD221+AE221</f>
        <v>1520635.8308302334</v>
      </c>
      <c r="AG221" s="399">
        <v>211280.22650000002</v>
      </c>
      <c r="AH221" s="399">
        <f>SUM(AF221:AG221)</f>
        <v>1731916.0573302335</v>
      </c>
      <c r="AI221" s="411">
        <f>AF221/Y221</f>
        <v>1029.5435550644777</v>
      </c>
      <c r="AJ221" s="399">
        <f>AH221/Y221</f>
        <v>1172.5904247327242</v>
      </c>
      <c r="AK221" s="412">
        <v>11</v>
      </c>
      <c r="AL221" s="412">
        <v>11</v>
      </c>
    </row>
    <row r="222" spans="1:38">
      <c r="A222" s="397">
        <v>689</v>
      </c>
      <c r="B222" s="398" t="s">
        <v>245</v>
      </c>
      <c r="C222" s="420">
        <v>3032</v>
      </c>
      <c r="D222" s="460">
        <f>F222-E222</f>
        <v>1650806.5843533934</v>
      </c>
      <c r="E222" s="575">
        <v>562156.89448036335</v>
      </c>
      <c r="F222" s="400">
        <v>2212963.4788337569</v>
      </c>
      <c r="G222" s="400">
        <v>-17989.879185287562</v>
      </c>
      <c r="H222" s="404">
        <f>SUM(F222:G222)</f>
        <v>2194973.5996484691</v>
      </c>
      <c r="I222" s="420">
        <v>455544.29397199646</v>
      </c>
      <c r="J222" s="405">
        <f>SUM(H222:I222)</f>
        <v>2650517.8936204654</v>
      </c>
      <c r="K222" s="430">
        <v>-106135</v>
      </c>
      <c r="L222" s="414">
        <f>SUM(J222:K222)</f>
        <v>2544382.8936204654</v>
      </c>
      <c r="M222" s="432">
        <v>-5201.2289999999994</v>
      </c>
      <c r="N222" s="405">
        <f>SUM(L222:M222)</f>
        <v>2539181.6646204656</v>
      </c>
      <c r="O222" s="411">
        <f>L222/C222</f>
        <v>839.17641610173666</v>
      </c>
      <c r="P222" s="399">
        <f>N222/C222</f>
        <v>837.46097118089233</v>
      </c>
      <c r="Q222" s="412">
        <v>9</v>
      </c>
      <c r="R222" s="412">
        <v>9</v>
      </c>
      <c r="S222" s="471">
        <f>L222-AF222</f>
        <v>396961.55184706068</v>
      </c>
      <c r="T222" s="416">
        <f>S222/AF222</f>
        <v>0.18485499055310586</v>
      </c>
      <c r="U222" s="473">
        <v>143.63489502109576</v>
      </c>
      <c r="V222" s="542"/>
      <c r="W222" s="397">
        <v>689</v>
      </c>
      <c r="X222" s="398" t="s">
        <v>245</v>
      </c>
      <c r="Y222" s="400">
        <v>3093</v>
      </c>
      <c r="Z222" s="400">
        <v>1685898.1065002889</v>
      </c>
      <c r="AA222" s="400">
        <v>-20773.005539406837</v>
      </c>
      <c r="AB222" s="404">
        <f>SUM(Z222:AA222)</f>
        <v>1665125.1009608821</v>
      </c>
      <c r="AC222" s="400">
        <v>588431.24081252282</v>
      </c>
      <c r="AD222" s="399">
        <f>AB222+AC222</f>
        <v>2253556.3417734047</v>
      </c>
      <c r="AE222" s="401">
        <v>-106135</v>
      </c>
      <c r="AF222" s="411">
        <f>AD222+AE222</f>
        <v>2147421.3417734047</v>
      </c>
      <c r="AG222" s="399">
        <v>3325.6342999999979</v>
      </c>
      <c r="AH222" s="399">
        <f>SUM(AF222:AG222)</f>
        <v>2150746.9760734048</v>
      </c>
      <c r="AI222" s="411">
        <f>AF222/Y222</f>
        <v>694.28430060569178</v>
      </c>
      <c r="AJ222" s="399">
        <f>AH222/Y222</f>
        <v>695.35951376443734</v>
      </c>
      <c r="AK222" s="412">
        <v>9</v>
      </c>
      <c r="AL222" s="412">
        <v>9</v>
      </c>
    </row>
    <row r="223" spans="1:38">
      <c r="A223" s="397">
        <v>691</v>
      </c>
      <c r="B223" s="398" t="s">
        <v>246</v>
      </c>
      <c r="C223" s="420">
        <v>2598</v>
      </c>
      <c r="D223" s="460">
        <f>F223-E223</f>
        <v>2113869.938737466</v>
      </c>
      <c r="E223" s="575">
        <v>265280.11968989024</v>
      </c>
      <c r="F223" s="400">
        <v>2379150.0584273562</v>
      </c>
      <c r="G223" s="400">
        <v>1715379.4132552119</v>
      </c>
      <c r="H223" s="404">
        <f>SUM(F223:G223)</f>
        <v>4094529.4716825681</v>
      </c>
      <c r="I223" s="420">
        <v>458255.79784068</v>
      </c>
      <c r="J223" s="405">
        <f>SUM(H223:I223)</f>
        <v>4552785.2695232481</v>
      </c>
      <c r="K223" s="430">
        <v>37770</v>
      </c>
      <c r="L223" s="414">
        <f>SUM(J223:K223)</f>
        <v>4590555.2695232481</v>
      </c>
      <c r="M223" s="432">
        <v>-28149.681799999998</v>
      </c>
      <c r="N223" s="405">
        <f>SUM(L223:M223)</f>
        <v>4562405.5877232477</v>
      </c>
      <c r="O223" s="411">
        <f>L223/C223</f>
        <v>1766.9573785693794</v>
      </c>
      <c r="P223" s="399">
        <f>N223/C223</f>
        <v>1756.1222431575241</v>
      </c>
      <c r="Q223" s="412">
        <v>17</v>
      </c>
      <c r="R223" s="412">
        <v>17</v>
      </c>
      <c r="S223" s="471">
        <f>L223-AF223</f>
        <v>-101972.6765108509</v>
      </c>
      <c r="T223" s="416">
        <f>S223/AF223</f>
        <v>-2.1730861847510861E-2</v>
      </c>
      <c r="U223" s="473">
        <v>24.462755511853402</v>
      </c>
      <c r="V223" s="542"/>
      <c r="W223" s="397">
        <v>691</v>
      </c>
      <c r="X223" s="398" t="s">
        <v>246</v>
      </c>
      <c r="Y223" s="400">
        <v>2636</v>
      </c>
      <c r="Z223" s="400">
        <v>2304027.0553501127</v>
      </c>
      <c r="AA223" s="400">
        <v>1708881.6675977139</v>
      </c>
      <c r="AB223" s="404">
        <f>SUM(Z223:AA223)</f>
        <v>4012908.7229478266</v>
      </c>
      <c r="AC223" s="400">
        <v>641849.22308627202</v>
      </c>
      <c r="AD223" s="399">
        <f>AB223+AC223</f>
        <v>4654757.946034099</v>
      </c>
      <c r="AE223" s="401">
        <v>37770</v>
      </c>
      <c r="AF223" s="411">
        <f>AD223+AE223</f>
        <v>4692527.946034099</v>
      </c>
      <c r="AG223" s="399">
        <v>-21987.013499999986</v>
      </c>
      <c r="AH223" s="399">
        <f>SUM(AF223:AG223)</f>
        <v>4670540.9325340986</v>
      </c>
      <c r="AI223" s="411">
        <f>AF223/Y223</f>
        <v>1780.1699340038313</v>
      </c>
      <c r="AJ223" s="399">
        <f>AH223/Y223</f>
        <v>1771.8288818414637</v>
      </c>
      <c r="AK223" s="412">
        <v>17</v>
      </c>
      <c r="AL223" s="412">
        <v>17</v>
      </c>
    </row>
    <row r="224" spans="1:38">
      <c r="A224" s="397">
        <v>694</v>
      </c>
      <c r="B224" s="398" t="s">
        <v>247</v>
      </c>
      <c r="C224" s="420">
        <v>28483</v>
      </c>
      <c r="D224" s="460">
        <f>F224-E224</f>
        <v>1990692.4689973714</v>
      </c>
      <c r="E224" s="575">
        <v>4726363.64394964</v>
      </c>
      <c r="F224" s="400">
        <v>6717056.1129470114</v>
      </c>
      <c r="G224" s="400">
        <v>-20808.387326860324</v>
      </c>
      <c r="H224" s="404">
        <f>SUM(F224:G224)</f>
        <v>6696247.7256201515</v>
      </c>
      <c r="I224" s="420">
        <v>2549507.2132888408</v>
      </c>
      <c r="J224" s="405">
        <f>SUM(H224:I224)</f>
        <v>9245754.9389089923</v>
      </c>
      <c r="K224" s="430">
        <v>492061</v>
      </c>
      <c r="L224" s="414">
        <f>SUM(J224:K224)</f>
        <v>9737815.9389089923</v>
      </c>
      <c r="M224" s="432">
        <v>305214.4222400001</v>
      </c>
      <c r="N224" s="405">
        <f>SUM(L224:M224)</f>
        <v>10043030.361148993</v>
      </c>
      <c r="O224" s="411">
        <f>L224/C224</f>
        <v>341.88168166657277</v>
      </c>
      <c r="P224" s="399">
        <f>N224/C224</f>
        <v>352.59735144293063</v>
      </c>
      <c r="Q224" s="412">
        <v>5</v>
      </c>
      <c r="R224" s="412">
        <v>5</v>
      </c>
      <c r="S224" s="471">
        <f>L224-AF224</f>
        <v>1476301.3534324588</v>
      </c>
      <c r="T224" s="416">
        <f>S224/AF224</f>
        <v>0.17869621098626967</v>
      </c>
      <c r="U224" s="473">
        <v>61.729985372963824</v>
      </c>
      <c r="V224" s="542"/>
      <c r="W224" s="397">
        <v>694</v>
      </c>
      <c r="X224" s="398" t="s">
        <v>247</v>
      </c>
      <c r="Y224" s="400">
        <v>28349</v>
      </c>
      <c r="Z224" s="400">
        <v>2737876.66689499</v>
      </c>
      <c r="AA224" s="400">
        <v>767934.28666146309</v>
      </c>
      <c r="AB224" s="404">
        <f>SUM(Z224:AA224)</f>
        <v>3505810.9535564529</v>
      </c>
      <c r="AC224" s="400">
        <v>4263642.6319200806</v>
      </c>
      <c r="AD224" s="399">
        <f>AB224+AC224</f>
        <v>7769453.5854765335</v>
      </c>
      <c r="AE224" s="401">
        <v>492061</v>
      </c>
      <c r="AF224" s="411">
        <f>AD224+AE224</f>
        <v>8261514.5854765335</v>
      </c>
      <c r="AG224" s="399">
        <v>277320.07349999994</v>
      </c>
      <c r="AH224" s="399">
        <f>SUM(AF224:AG224)</f>
        <v>8538834.6589765325</v>
      </c>
      <c r="AI224" s="411">
        <f>AF224/Y224</f>
        <v>291.42172864921281</v>
      </c>
      <c r="AJ224" s="399">
        <f>AH224/Y224</f>
        <v>301.20408688054368</v>
      </c>
      <c r="AK224" s="412">
        <v>5</v>
      </c>
      <c r="AL224" s="412">
        <v>5</v>
      </c>
    </row>
    <row r="225" spans="1:38">
      <c r="A225" s="397">
        <v>697</v>
      </c>
      <c r="B225" s="398" t="s">
        <v>248</v>
      </c>
      <c r="C225" s="420">
        <v>1164</v>
      </c>
      <c r="D225" s="460">
        <f>F225-E225</f>
        <v>217599.9247537526</v>
      </c>
      <c r="E225" s="575">
        <v>161747.7637443025</v>
      </c>
      <c r="F225" s="400">
        <v>379347.6884980551</v>
      </c>
      <c r="G225" s="400">
        <v>467559.72855659318</v>
      </c>
      <c r="H225" s="404">
        <f>SUM(F225:G225)</f>
        <v>846907.41705464828</v>
      </c>
      <c r="I225" s="420">
        <v>218239.05770937426</v>
      </c>
      <c r="J225" s="405">
        <f>SUM(H225:I225)</f>
        <v>1065146.4747640225</v>
      </c>
      <c r="K225" s="430">
        <v>-189123</v>
      </c>
      <c r="L225" s="414">
        <f>SUM(J225:K225)</f>
        <v>876023.47476402251</v>
      </c>
      <c r="M225" s="432">
        <v>14059.079599999997</v>
      </c>
      <c r="N225" s="405">
        <f>SUM(L225:M225)</f>
        <v>890082.55436402257</v>
      </c>
      <c r="O225" s="411">
        <f>L225/C225</f>
        <v>752.59748691067227</v>
      </c>
      <c r="P225" s="399">
        <f>N225/C225</f>
        <v>764.67573398971012</v>
      </c>
      <c r="Q225" s="412">
        <v>18</v>
      </c>
      <c r="R225" s="412">
        <v>18</v>
      </c>
      <c r="S225" s="471">
        <f>L225-AF225</f>
        <v>128272.12443021312</v>
      </c>
      <c r="T225" s="416">
        <f>S225/AF225</f>
        <v>0.17154382185060607</v>
      </c>
      <c r="U225" s="473">
        <v>170.0902703088542</v>
      </c>
      <c r="V225" s="542"/>
      <c r="W225" s="397">
        <v>697</v>
      </c>
      <c r="X225" s="398" t="s">
        <v>248</v>
      </c>
      <c r="Y225" s="400">
        <v>1174</v>
      </c>
      <c r="Z225" s="400">
        <v>227446.70746333513</v>
      </c>
      <c r="AA225" s="400">
        <v>419727.00138191832</v>
      </c>
      <c r="AB225" s="404">
        <f>SUM(Z225:AA225)</f>
        <v>647173.70884525345</v>
      </c>
      <c r="AC225" s="400">
        <v>289700.64148855588</v>
      </c>
      <c r="AD225" s="399">
        <f>AB225+AC225</f>
        <v>936874.35033380939</v>
      </c>
      <c r="AE225" s="401">
        <v>-189123</v>
      </c>
      <c r="AF225" s="411">
        <f>AD225+AE225</f>
        <v>747751.35033380939</v>
      </c>
      <c r="AG225" s="399">
        <v>27550.752400000005</v>
      </c>
      <c r="AH225" s="399">
        <f>SUM(AF225:AG225)</f>
        <v>775302.10273380938</v>
      </c>
      <c r="AI225" s="411">
        <f>AF225/Y225</f>
        <v>636.92619278859399</v>
      </c>
      <c r="AJ225" s="399">
        <f>AH225/Y225</f>
        <v>660.39361391295517</v>
      </c>
      <c r="AK225" s="412">
        <v>18</v>
      </c>
      <c r="AL225" s="412">
        <v>18</v>
      </c>
    </row>
    <row r="226" spans="1:38">
      <c r="A226" s="397">
        <v>698</v>
      </c>
      <c r="B226" s="398" t="s">
        <v>249</v>
      </c>
      <c r="C226" s="420">
        <v>65286</v>
      </c>
      <c r="D226" s="460">
        <f>F226-E226</f>
        <v>-9775986.8377019223</v>
      </c>
      <c r="E226" s="575">
        <v>9546589.9625446666</v>
      </c>
      <c r="F226" s="400">
        <v>-229396.87515725568</v>
      </c>
      <c r="G226" s="400">
        <v>16484266.203426464</v>
      </c>
      <c r="H226" s="404">
        <f>SUM(F226:G226)</f>
        <v>16254869.328269208</v>
      </c>
      <c r="I226" s="420">
        <v>4951806.3278596159</v>
      </c>
      <c r="J226" s="405">
        <f>SUM(H226:I226)</f>
        <v>21206675.656128824</v>
      </c>
      <c r="K226" s="430">
        <v>-3603853</v>
      </c>
      <c r="L226" s="414">
        <f>SUM(J226:K226)</f>
        <v>17602822.656128824</v>
      </c>
      <c r="M226" s="432">
        <v>-5391738.9853599994</v>
      </c>
      <c r="N226" s="405">
        <f>SUM(L226:M226)</f>
        <v>12211083.670768823</v>
      </c>
      <c r="O226" s="411">
        <f>L226/C226</f>
        <v>269.62630052582216</v>
      </c>
      <c r="P226" s="399">
        <f>N226/C226</f>
        <v>187.03985036254056</v>
      </c>
      <c r="Q226" s="412">
        <v>19</v>
      </c>
      <c r="R226" s="412">
        <v>19</v>
      </c>
      <c r="S226" s="471">
        <f>L226-AF226</f>
        <v>4109610.2951455861</v>
      </c>
      <c r="T226" s="416">
        <f>S226/AF226</f>
        <v>0.30456871093416354</v>
      </c>
      <c r="U226" s="473">
        <v>78.690390284820552</v>
      </c>
      <c r="V226" s="542"/>
      <c r="W226" s="397">
        <v>698</v>
      </c>
      <c r="X226" s="398" t="s">
        <v>249</v>
      </c>
      <c r="Y226" s="400">
        <v>64535</v>
      </c>
      <c r="Z226" s="400">
        <v>-9270431.3875946775</v>
      </c>
      <c r="AA226" s="400">
        <v>16703201.161491858</v>
      </c>
      <c r="AB226" s="404">
        <f>SUM(Z226:AA226)</f>
        <v>7432769.7738971803</v>
      </c>
      <c r="AC226" s="400">
        <v>9664295.5870860573</v>
      </c>
      <c r="AD226" s="399">
        <f>AB226+AC226</f>
        <v>17097065.360983238</v>
      </c>
      <c r="AE226" s="401">
        <v>-3603853</v>
      </c>
      <c r="AF226" s="411">
        <f>AD226+AE226</f>
        <v>13493212.360983238</v>
      </c>
      <c r="AG226" s="399">
        <v>-5583293.9449100001</v>
      </c>
      <c r="AH226" s="399">
        <f>SUM(AF226:AG226)</f>
        <v>7909918.4160732375</v>
      </c>
      <c r="AI226" s="411">
        <f>AF226/Y226</f>
        <v>209.08363463211029</v>
      </c>
      <c r="AJ226" s="399">
        <f>AH226/Y226</f>
        <v>122.56788434296486</v>
      </c>
      <c r="AK226" s="412">
        <v>19</v>
      </c>
      <c r="AL226" s="412">
        <v>19</v>
      </c>
    </row>
    <row r="227" spans="1:38">
      <c r="A227" s="397">
        <v>700</v>
      </c>
      <c r="B227" s="398" t="s">
        <v>250</v>
      </c>
      <c r="C227" s="420">
        <v>4758</v>
      </c>
      <c r="D227" s="460">
        <f>F227-E227</f>
        <v>598596.38058529946</v>
      </c>
      <c r="E227" s="575">
        <v>681093.10658227315</v>
      </c>
      <c r="F227" s="400">
        <v>1279689.4871675726</v>
      </c>
      <c r="G227" s="400">
        <v>765375.55090331205</v>
      </c>
      <c r="H227" s="404">
        <f>SUM(F227:G227)</f>
        <v>2045065.0380708845</v>
      </c>
      <c r="I227" s="420">
        <v>530506.41007408069</v>
      </c>
      <c r="J227" s="405">
        <f>SUM(H227:I227)</f>
        <v>2575571.4481449653</v>
      </c>
      <c r="K227" s="430">
        <v>-1111895</v>
      </c>
      <c r="L227" s="414">
        <f>SUM(J227:K227)</f>
        <v>1463676.4481449653</v>
      </c>
      <c r="M227" s="432">
        <v>-33308.355290000007</v>
      </c>
      <c r="N227" s="405">
        <f>SUM(L227:M227)</f>
        <v>1430368.0928549652</v>
      </c>
      <c r="O227" s="411">
        <f>L227/C227</f>
        <v>307.62430604139666</v>
      </c>
      <c r="P227" s="399">
        <f>N227/C227</f>
        <v>300.62381102458284</v>
      </c>
      <c r="Q227" s="412">
        <v>9</v>
      </c>
      <c r="R227" s="412">
        <v>9</v>
      </c>
      <c r="S227" s="471">
        <f>L227-AF227</f>
        <v>522761.01565077435</v>
      </c>
      <c r="T227" s="416">
        <f>S227/AF227</f>
        <v>0.55558767302289069</v>
      </c>
      <c r="U227" s="473">
        <v>114.83007644016456</v>
      </c>
      <c r="V227" s="542"/>
      <c r="W227" s="397">
        <v>700</v>
      </c>
      <c r="X227" s="398" t="s">
        <v>250</v>
      </c>
      <c r="Y227" s="400">
        <v>4842</v>
      </c>
      <c r="Z227" s="400">
        <v>760758.20771752845</v>
      </c>
      <c r="AA227" s="400">
        <v>501513.01053437561</v>
      </c>
      <c r="AB227" s="404">
        <f>SUM(Z227:AA227)</f>
        <v>1262271.218251904</v>
      </c>
      <c r="AC227" s="400">
        <v>790539.21424228686</v>
      </c>
      <c r="AD227" s="399">
        <f>AB227+AC227</f>
        <v>2052810.432494191</v>
      </c>
      <c r="AE227" s="401">
        <v>-1111895</v>
      </c>
      <c r="AF227" s="411">
        <f>AD227+AE227</f>
        <v>940915.43249419099</v>
      </c>
      <c r="AG227" s="399">
        <v>-14169.4087</v>
      </c>
      <c r="AH227" s="399">
        <f>SUM(AF227:AG227)</f>
        <v>926746.02379419096</v>
      </c>
      <c r="AI227" s="411">
        <f>AF227/Y227</f>
        <v>194.32371592197254</v>
      </c>
      <c r="AJ227" s="399">
        <f>AH227/Y227</f>
        <v>191.39736137839549</v>
      </c>
      <c r="AK227" s="412">
        <v>9</v>
      </c>
      <c r="AL227" s="412">
        <v>9</v>
      </c>
    </row>
    <row r="228" spans="1:38">
      <c r="A228" s="397">
        <v>702</v>
      </c>
      <c r="B228" s="398" t="s">
        <v>251</v>
      </c>
      <c r="C228" s="420">
        <v>4124</v>
      </c>
      <c r="D228" s="460">
        <f>F228-E228</f>
        <v>674636.3700702507</v>
      </c>
      <c r="E228" s="575">
        <v>651472.32854725816</v>
      </c>
      <c r="F228" s="400">
        <v>1326108.6986175089</v>
      </c>
      <c r="G228" s="400">
        <v>1255481.8285796014</v>
      </c>
      <c r="H228" s="404">
        <f>SUM(F228:G228)</f>
        <v>2581590.5271971105</v>
      </c>
      <c r="I228" s="420">
        <v>645314.040662696</v>
      </c>
      <c r="J228" s="405">
        <f>SUM(H228:I228)</f>
        <v>3226904.5678598066</v>
      </c>
      <c r="K228" s="430">
        <v>-821678</v>
      </c>
      <c r="L228" s="414">
        <f>SUM(J228:K228)</f>
        <v>2405226.5678598066</v>
      </c>
      <c r="M228" s="432">
        <v>6536.2111100000184</v>
      </c>
      <c r="N228" s="405">
        <f>SUM(L228:M228)</f>
        <v>2411762.7789698066</v>
      </c>
      <c r="O228" s="411">
        <f>L228/C228</f>
        <v>583.22661684282411</v>
      </c>
      <c r="P228" s="399">
        <f>N228/C228</f>
        <v>584.8115370925816</v>
      </c>
      <c r="Q228" s="412">
        <v>6</v>
      </c>
      <c r="R228" s="412">
        <v>6</v>
      </c>
      <c r="S228" s="471">
        <f>L228-AF228</f>
        <v>534401.95609096345</v>
      </c>
      <c r="T228" s="416">
        <f>S228/AF228</f>
        <v>0.28565048413901961</v>
      </c>
      <c r="U228" s="473">
        <v>138.53885579331086</v>
      </c>
      <c r="V228" s="542"/>
      <c r="W228" s="397">
        <v>702</v>
      </c>
      <c r="X228" s="398" t="s">
        <v>251</v>
      </c>
      <c r="Y228" s="400">
        <v>4114</v>
      </c>
      <c r="Z228" s="400">
        <v>629007.67451463477</v>
      </c>
      <c r="AA228" s="400">
        <v>1165825.8508979406</v>
      </c>
      <c r="AB228" s="404">
        <f>SUM(Z228:AA228)</f>
        <v>1794833.5254125753</v>
      </c>
      <c r="AC228" s="400">
        <v>897669.0863562678</v>
      </c>
      <c r="AD228" s="399">
        <f>AB228+AC228</f>
        <v>2692502.6117688431</v>
      </c>
      <c r="AE228" s="401">
        <v>-821678</v>
      </c>
      <c r="AF228" s="411">
        <f>AD228+AE228</f>
        <v>1870824.6117688431</v>
      </c>
      <c r="AG228" s="399">
        <v>-2048.9689999999973</v>
      </c>
      <c r="AH228" s="399">
        <f>SUM(AF228:AG228)</f>
        <v>1868775.6427688431</v>
      </c>
      <c r="AI228" s="411">
        <f>AF228/Y228</f>
        <v>454.74589493651996</v>
      </c>
      <c r="AJ228" s="399">
        <f>AH228/Y228</f>
        <v>454.24784705125012</v>
      </c>
      <c r="AK228" s="412">
        <v>6</v>
      </c>
      <c r="AL228" s="412">
        <v>6</v>
      </c>
    </row>
    <row r="229" spans="1:38">
      <c r="A229" s="397">
        <v>704</v>
      </c>
      <c r="B229" s="398" t="s">
        <v>252</v>
      </c>
      <c r="C229" s="420">
        <v>6436</v>
      </c>
      <c r="D229" s="460">
        <f>F229-E229</f>
        <v>4187611.8017891701</v>
      </c>
      <c r="E229" s="575">
        <v>522666.34555994696</v>
      </c>
      <c r="F229" s="400">
        <v>4710278.1473491173</v>
      </c>
      <c r="G229" s="400">
        <v>1156208.1114608077</v>
      </c>
      <c r="H229" s="404">
        <f>SUM(F229:G229)</f>
        <v>5866486.2588099251</v>
      </c>
      <c r="I229" s="420">
        <v>491997.0527872137</v>
      </c>
      <c r="J229" s="405">
        <f>SUM(H229:I229)</f>
        <v>6358483.3115971386</v>
      </c>
      <c r="K229" s="430">
        <v>-1115771</v>
      </c>
      <c r="L229" s="414">
        <f>SUM(J229:K229)</f>
        <v>5242712.3115971386</v>
      </c>
      <c r="M229" s="432">
        <v>89470.595580000081</v>
      </c>
      <c r="N229" s="405">
        <f>SUM(L229:M229)</f>
        <v>5332182.9071771391</v>
      </c>
      <c r="O229" s="411">
        <f>L229/C229</f>
        <v>814.59172026058707</v>
      </c>
      <c r="P229" s="399">
        <f>N229/C229</f>
        <v>828.49330440912661</v>
      </c>
      <c r="Q229" s="412">
        <v>2</v>
      </c>
      <c r="R229" s="412">
        <v>2</v>
      </c>
      <c r="S229" s="471">
        <f>L229-AF229</f>
        <v>-358902.81333798729</v>
      </c>
      <c r="T229" s="416">
        <f>S229/AF229</f>
        <v>-6.4071308958796744E-2</v>
      </c>
      <c r="U229" s="473">
        <v>-49.341522785497204</v>
      </c>
      <c r="V229" s="542"/>
      <c r="W229" s="397">
        <v>704</v>
      </c>
      <c r="X229" s="398" t="s">
        <v>252</v>
      </c>
      <c r="Y229" s="400">
        <v>6428</v>
      </c>
      <c r="Z229" s="400">
        <v>4760611.4474320402</v>
      </c>
      <c r="AA229" s="400">
        <v>1109658.2421610232</v>
      </c>
      <c r="AB229" s="404">
        <f>SUM(Z229:AA229)</f>
        <v>5870269.6895930637</v>
      </c>
      <c r="AC229" s="400">
        <v>847116.43534206226</v>
      </c>
      <c r="AD229" s="399">
        <f>AB229+AC229</f>
        <v>6717386.1249351259</v>
      </c>
      <c r="AE229" s="401">
        <v>-1115771</v>
      </c>
      <c r="AF229" s="411">
        <f>AD229+AE229</f>
        <v>5601615.1249351259</v>
      </c>
      <c r="AG229" s="399">
        <v>61390.263500000059</v>
      </c>
      <c r="AH229" s="399">
        <f>SUM(AF229:AG229)</f>
        <v>5663005.3884351263</v>
      </c>
      <c r="AI229" s="411">
        <f>AF229/Y229</f>
        <v>871.43981408449372</v>
      </c>
      <c r="AJ229" s="399">
        <f>AH229/Y229</f>
        <v>880.99025955742479</v>
      </c>
      <c r="AK229" s="412">
        <v>2</v>
      </c>
      <c r="AL229" s="412">
        <v>2</v>
      </c>
    </row>
    <row r="230" spans="1:38">
      <c r="A230" s="397">
        <v>707</v>
      </c>
      <c r="B230" s="398" t="s">
        <v>253</v>
      </c>
      <c r="C230" s="420">
        <v>1902</v>
      </c>
      <c r="D230" s="460">
        <f>F230-E230</f>
        <v>-506040.01298201305</v>
      </c>
      <c r="E230" s="575">
        <v>402530.31767892203</v>
      </c>
      <c r="F230" s="400">
        <v>-103509.69530309102</v>
      </c>
      <c r="G230" s="400">
        <v>1315334.7368006231</v>
      </c>
      <c r="H230" s="404">
        <f>SUM(F230:G230)</f>
        <v>1211825.041497532</v>
      </c>
      <c r="I230" s="420">
        <v>429742.6798343726</v>
      </c>
      <c r="J230" s="405">
        <f>SUM(H230:I230)</f>
        <v>1641567.7213319046</v>
      </c>
      <c r="K230" s="430">
        <v>-569849</v>
      </c>
      <c r="L230" s="414">
        <f>SUM(J230:K230)</f>
        <v>1071718.7213319046</v>
      </c>
      <c r="M230" s="432">
        <v>-31112.806199999999</v>
      </c>
      <c r="N230" s="405">
        <f>SUM(L230:M230)</f>
        <v>1040605.9151319047</v>
      </c>
      <c r="O230" s="411">
        <f>L230/C230</f>
        <v>563.46935927019172</v>
      </c>
      <c r="P230" s="399">
        <f>N230/C230</f>
        <v>547.11141699889833</v>
      </c>
      <c r="Q230" s="412">
        <v>12</v>
      </c>
      <c r="R230" s="412">
        <v>12</v>
      </c>
      <c r="S230" s="471">
        <f>L230-AF230</f>
        <v>303211.16575602721</v>
      </c>
      <c r="T230" s="416">
        <f>S230/AF230</f>
        <v>0.39454545834467092</v>
      </c>
      <c r="U230" s="473">
        <v>247.1350297211909</v>
      </c>
      <c r="V230" s="542"/>
      <c r="W230" s="397">
        <v>707</v>
      </c>
      <c r="X230" s="398" t="s">
        <v>253</v>
      </c>
      <c r="Y230" s="400">
        <v>1960</v>
      </c>
      <c r="Z230" s="400">
        <v>-458845.7578584911</v>
      </c>
      <c r="AA230" s="400">
        <v>1272819.4878410366</v>
      </c>
      <c r="AB230" s="404">
        <f>SUM(Z230:AA230)</f>
        <v>813973.7299825456</v>
      </c>
      <c r="AC230" s="400">
        <v>524382.82559333195</v>
      </c>
      <c r="AD230" s="399">
        <f>AB230+AC230</f>
        <v>1338356.5555758774</v>
      </c>
      <c r="AE230" s="401">
        <v>-569849</v>
      </c>
      <c r="AF230" s="411">
        <f>AD230+AE230</f>
        <v>768507.55557587743</v>
      </c>
      <c r="AG230" s="399">
        <v>-17337.430000000008</v>
      </c>
      <c r="AH230" s="399">
        <f>SUM(AF230:AG230)</f>
        <v>751170.12557587738</v>
      </c>
      <c r="AI230" s="411">
        <f>AF230/Y230</f>
        <v>392.09569162034563</v>
      </c>
      <c r="AJ230" s="399">
        <f>AH230/Y230</f>
        <v>383.25006406932522</v>
      </c>
      <c r="AK230" s="412">
        <v>12</v>
      </c>
      <c r="AL230" s="412">
        <v>12</v>
      </c>
    </row>
    <row r="231" spans="1:38">
      <c r="A231" s="397">
        <v>710</v>
      </c>
      <c r="B231" s="398" t="s">
        <v>254</v>
      </c>
      <c r="C231" s="420">
        <v>27209</v>
      </c>
      <c r="D231" s="460">
        <f>F231-E231</f>
        <v>6009171.0876029134</v>
      </c>
      <c r="E231" s="575">
        <v>2991374.5682008252</v>
      </c>
      <c r="F231" s="400">
        <v>9000545.6558037382</v>
      </c>
      <c r="G231" s="400">
        <v>7358979.8684084369</v>
      </c>
      <c r="H231" s="404">
        <f>SUM(F231:G231)</f>
        <v>16359525.524212174</v>
      </c>
      <c r="I231" s="420">
        <v>2882367.0891176602</v>
      </c>
      <c r="J231" s="405">
        <f>SUM(H231:I231)</f>
        <v>19241892.613329835</v>
      </c>
      <c r="K231" s="430">
        <v>-695341</v>
      </c>
      <c r="L231" s="414">
        <f>SUM(J231:K231)</f>
        <v>18546551.613329835</v>
      </c>
      <c r="M231" s="432">
        <v>-1180330.6582699998</v>
      </c>
      <c r="N231" s="405">
        <f>SUM(L231:M231)</f>
        <v>17366220.955059834</v>
      </c>
      <c r="O231" s="411">
        <f>L231/C231</f>
        <v>681.63297487338139</v>
      </c>
      <c r="P231" s="399">
        <f>N231/C231</f>
        <v>638.25281910617196</v>
      </c>
      <c r="Q231" s="412">
        <v>1</v>
      </c>
      <c r="R231" s="413">
        <v>33</v>
      </c>
      <c r="S231" s="471">
        <f>L231-AF231</f>
        <v>143257.32868788391</v>
      </c>
      <c r="T231" s="416">
        <f>S231/AF231</f>
        <v>7.7843307003700986E-3</v>
      </c>
      <c r="U231" s="473">
        <v>2.9517173304402604</v>
      </c>
      <c r="V231" s="542"/>
      <c r="W231" s="397">
        <v>710</v>
      </c>
      <c r="X231" s="398" t="s">
        <v>254</v>
      </c>
      <c r="Y231" s="400">
        <v>27306</v>
      </c>
      <c r="Z231" s="400">
        <v>6849272.1989872325</v>
      </c>
      <c r="AA231" s="400">
        <v>7440546.0135168284</v>
      </c>
      <c r="AB231" s="404">
        <f>SUM(Z231:AA231)</f>
        <v>14289818.212504061</v>
      </c>
      <c r="AC231" s="400">
        <v>4808817.0721378895</v>
      </c>
      <c r="AD231" s="399">
        <f>AB231+AC231</f>
        <v>19098635.284641951</v>
      </c>
      <c r="AE231" s="401">
        <v>-695341</v>
      </c>
      <c r="AF231" s="411">
        <f>AD231+AE231</f>
        <v>18403294.284641951</v>
      </c>
      <c r="AG231" s="399">
        <v>-1138671.96624</v>
      </c>
      <c r="AH231" s="399">
        <f>SUM(AF231:AG231)</f>
        <v>17264622.318401951</v>
      </c>
      <c r="AI231" s="411">
        <f>AF231/Y231</f>
        <v>673.9652195357047</v>
      </c>
      <c r="AJ231" s="399">
        <f>AH231/Y231</f>
        <v>632.26478863260638</v>
      </c>
      <c r="AK231" s="412">
        <v>1</v>
      </c>
      <c r="AL231" s="413">
        <v>33</v>
      </c>
    </row>
    <row r="232" spans="1:38">
      <c r="A232" s="397">
        <v>729</v>
      </c>
      <c r="B232" s="398" t="s">
        <v>255</v>
      </c>
      <c r="C232" s="420">
        <v>8847</v>
      </c>
      <c r="D232" s="460">
        <f>F232-E232</f>
        <v>18659.646022221772</v>
      </c>
      <c r="E232" s="575">
        <v>1583031.0661879061</v>
      </c>
      <c r="F232" s="400">
        <v>1601690.7122101279</v>
      </c>
      <c r="G232" s="400">
        <v>4830720.9348836802</v>
      </c>
      <c r="H232" s="404">
        <f>SUM(F232:G232)</f>
        <v>6432411.6470938083</v>
      </c>
      <c r="I232" s="420">
        <v>1329415.8612721805</v>
      </c>
      <c r="J232" s="405">
        <f>SUM(H232:I232)</f>
        <v>7761827.5083659887</v>
      </c>
      <c r="K232" s="430">
        <v>224189</v>
      </c>
      <c r="L232" s="414">
        <f>SUM(J232:K232)</f>
        <v>7986016.5083659887</v>
      </c>
      <c r="M232" s="432">
        <v>68151.861199999985</v>
      </c>
      <c r="N232" s="405">
        <f>SUM(L232:M232)</f>
        <v>8054168.3695659889</v>
      </c>
      <c r="O232" s="411">
        <f>L232/C232</f>
        <v>902.68074017926858</v>
      </c>
      <c r="P232" s="399">
        <f>N232/C232</f>
        <v>910.38412677359429</v>
      </c>
      <c r="Q232" s="412">
        <v>13</v>
      </c>
      <c r="R232" s="412">
        <v>13</v>
      </c>
      <c r="S232" s="471">
        <f>L232-AF232</f>
        <v>727660.1687346343</v>
      </c>
      <c r="T232" s="416">
        <f>S232/AF232</f>
        <v>0.10025137023950405</v>
      </c>
      <c r="U232" s="473">
        <v>145.57128979245908</v>
      </c>
      <c r="V232" s="542"/>
      <c r="W232" s="397">
        <v>729</v>
      </c>
      <c r="X232" s="398" t="s">
        <v>255</v>
      </c>
      <c r="Y232" s="400">
        <v>8975</v>
      </c>
      <c r="Z232" s="400">
        <v>399870.84803662868</v>
      </c>
      <c r="AA232" s="400">
        <v>4751158.3825585954</v>
      </c>
      <c r="AB232" s="404">
        <f>SUM(Z232:AA232)</f>
        <v>5151029.2305952236</v>
      </c>
      <c r="AC232" s="400">
        <v>1883138.1090361306</v>
      </c>
      <c r="AD232" s="399">
        <f>AB232+AC232</f>
        <v>7034167.3396313544</v>
      </c>
      <c r="AE232" s="401">
        <v>224189</v>
      </c>
      <c r="AF232" s="411">
        <f>AD232+AE232</f>
        <v>7258356.3396313544</v>
      </c>
      <c r="AG232" s="399">
        <v>-40427.734500000006</v>
      </c>
      <c r="AH232" s="399">
        <f>SUM(AF232:AG232)</f>
        <v>7217928.6051313542</v>
      </c>
      <c r="AI232" s="411">
        <f>AF232/Y232</f>
        <v>808.73051137953814</v>
      </c>
      <c r="AJ232" s="399">
        <f>AH232/Y232</f>
        <v>804.22602842689184</v>
      </c>
      <c r="AK232" s="412">
        <v>13</v>
      </c>
      <c r="AL232" s="412">
        <v>13</v>
      </c>
    </row>
    <row r="233" spans="1:38">
      <c r="A233" s="397">
        <v>732</v>
      </c>
      <c r="B233" s="398" t="s">
        <v>256</v>
      </c>
      <c r="C233" s="420">
        <v>3344</v>
      </c>
      <c r="D233" s="460">
        <f>F233-E233</f>
        <v>2066658.5818454958</v>
      </c>
      <c r="E233" s="575">
        <v>504990.56000605045</v>
      </c>
      <c r="F233" s="400">
        <v>2571649.1418515462</v>
      </c>
      <c r="G233" s="400">
        <v>1423189.2377616102</v>
      </c>
      <c r="H233" s="404">
        <f>SUM(F233:G233)</f>
        <v>3994838.3796131564</v>
      </c>
      <c r="I233" s="420">
        <v>574909.70712834504</v>
      </c>
      <c r="J233" s="405">
        <f>SUM(H233:I233)</f>
        <v>4569748.0867415015</v>
      </c>
      <c r="K233" s="430">
        <v>210629</v>
      </c>
      <c r="L233" s="414">
        <f>SUM(J233:K233)</f>
        <v>4780377.0867415015</v>
      </c>
      <c r="M233" s="432">
        <v>-78596.874710000004</v>
      </c>
      <c r="N233" s="405">
        <f>SUM(L233:M233)</f>
        <v>4701780.2120315013</v>
      </c>
      <c r="O233" s="411">
        <f>L233/C233</f>
        <v>1429.5386024944683</v>
      </c>
      <c r="P233" s="399">
        <f>N233/C233</f>
        <v>1406.0347524017648</v>
      </c>
      <c r="Q233" s="412">
        <v>19</v>
      </c>
      <c r="R233" s="412">
        <v>19</v>
      </c>
      <c r="S233" s="471">
        <f>L233-AF233</f>
        <v>238721.12860178854</v>
      </c>
      <c r="T233" s="416">
        <f>S233/AF233</f>
        <v>5.2562574268520776E-2</v>
      </c>
      <c r="U233" s="473">
        <v>96.55867681519203</v>
      </c>
      <c r="V233" s="542"/>
      <c r="W233" s="397">
        <v>732</v>
      </c>
      <c r="X233" s="398" t="s">
        <v>256</v>
      </c>
      <c r="Y233" s="400">
        <v>3336</v>
      </c>
      <c r="Z233" s="400">
        <v>2225937.9782776032</v>
      </c>
      <c r="AA233" s="400">
        <v>1347947.522416342</v>
      </c>
      <c r="AB233" s="404">
        <f>SUM(Z233:AA233)</f>
        <v>3573885.5006939452</v>
      </c>
      <c r="AC233" s="400">
        <v>757141.45744576736</v>
      </c>
      <c r="AD233" s="399">
        <f>AB233+AC233</f>
        <v>4331026.9581397129</v>
      </c>
      <c r="AE233" s="401">
        <v>210629</v>
      </c>
      <c r="AF233" s="411">
        <f>AD233+AE233</f>
        <v>4541655.9581397129</v>
      </c>
      <c r="AG233" s="399">
        <v>-102448.45</v>
      </c>
      <c r="AH233" s="399">
        <f>SUM(AF233:AG233)</f>
        <v>4439207.5081397127</v>
      </c>
      <c r="AI233" s="411">
        <f>AF233/Y233</f>
        <v>1361.4076613128636</v>
      </c>
      <c r="AJ233" s="399">
        <f>AH233/Y233</f>
        <v>1330.6976942864846</v>
      </c>
      <c r="AK233" s="412">
        <v>19</v>
      </c>
      <c r="AL233" s="412">
        <v>19</v>
      </c>
    </row>
    <row r="234" spans="1:38">
      <c r="A234" s="397">
        <v>734</v>
      </c>
      <c r="B234" s="398" t="s">
        <v>257</v>
      </c>
      <c r="C234" s="420">
        <v>51100</v>
      </c>
      <c r="D234" s="460">
        <f>F234-E234</f>
        <v>2480281.039565593</v>
      </c>
      <c r="E234" s="575">
        <v>8388219.9979377277</v>
      </c>
      <c r="F234" s="400">
        <v>10868501.037503321</v>
      </c>
      <c r="G234" s="400">
        <v>13906122.752370413</v>
      </c>
      <c r="H234" s="404">
        <f>SUM(F234:G234)</f>
        <v>24774623.789873734</v>
      </c>
      <c r="I234" s="420">
        <v>6064033.5312326737</v>
      </c>
      <c r="J234" s="405">
        <f>SUM(H234:I234)</f>
        <v>30838657.321106408</v>
      </c>
      <c r="K234" s="430">
        <v>-994204</v>
      </c>
      <c r="L234" s="414">
        <f>SUM(J234:K234)</f>
        <v>29844453.321106408</v>
      </c>
      <c r="M234" s="432">
        <v>-566935.5371299996</v>
      </c>
      <c r="N234" s="405">
        <f>SUM(L234:M234)</f>
        <v>29277517.78397641</v>
      </c>
      <c r="O234" s="411">
        <f>L234/C234</f>
        <v>584.0401824091274</v>
      </c>
      <c r="P234" s="399">
        <f>N234/C234</f>
        <v>572.94555350247379</v>
      </c>
      <c r="Q234" s="412">
        <v>2</v>
      </c>
      <c r="R234" s="412">
        <v>2</v>
      </c>
      <c r="S234" s="471">
        <f>L234-AF234</f>
        <v>3328791.5703001842</v>
      </c>
      <c r="T234" s="416">
        <f>S234/AF234</f>
        <v>0.12554058056646353</v>
      </c>
      <c r="U234" s="473">
        <v>67.24551653542585</v>
      </c>
      <c r="V234" s="542"/>
      <c r="W234" s="397">
        <v>734</v>
      </c>
      <c r="X234" s="398" t="s">
        <v>257</v>
      </c>
      <c r="Y234" s="400">
        <v>50933</v>
      </c>
      <c r="Z234" s="400">
        <v>3517575.405201083</v>
      </c>
      <c r="AA234" s="400">
        <v>14859086.706145555</v>
      </c>
      <c r="AB234" s="404">
        <f>SUM(Z234:AA234)</f>
        <v>18376662.11134664</v>
      </c>
      <c r="AC234" s="400">
        <v>9133203.6394595839</v>
      </c>
      <c r="AD234" s="399">
        <f>AB234+AC234</f>
        <v>27509865.750806224</v>
      </c>
      <c r="AE234" s="401">
        <v>-994204</v>
      </c>
      <c r="AF234" s="411">
        <f>AD234+AE234</f>
        <v>26515661.750806224</v>
      </c>
      <c r="AG234" s="399">
        <v>-678476.68110000016</v>
      </c>
      <c r="AH234" s="399">
        <f>SUM(AF234:AG234)</f>
        <v>25837185.069706224</v>
      </c>
      <c r="AI234" s="411">
        <f>AF234/Y234</f>
        <v>520.59886028323922</v>
      </c>
      <c r="AJ234" s="399">
        <f>AH234/Y234</f>
        <v>507.27789585742494</v>
      </c>
      <c r="AK234" s="412">
        <v>2</v>
      </c>
      <c r="AL234" s="412">
        <v>2</v>
      </c>
    </row>
    <row r="235" spans="1:38">
      <c r="A235" s="397">
        <v>738</v>
      </c>
      <c r="B235" s="398" t="s">
        <v>258</v>
      </c>
      <c r="C235" s="420">
        <v>2974</v>
      </c>
      <c r="D235" s="460">
        <f>F235-E235</f>
        <v>871101.23495103256</v>
      </c>
      <c r="E235" s="575">
        <v>368571.76158972917</v>
      </c>
      <c r="F235" s="400">
        <v>1239672.9965407618</v>
      </c>
      <c r="G235" s="400">
        <v>720702.82502848248</v>
      </c>
      <c r="H235" s="404">
        <f>SUM(F235:G235)</f>
        <v>1960375.8215692444</v>
      </c>
      <c r="I235" s="420">
        <v>372753.54972586839</v>
      </c>
      <c r="J235" s="405">
        <f>SUM(H235:I235)</f>
        <v>2333129.3712951127</v>
      </c>
      <c r="K235" s="430">
        <v>-481912</v>
      </c>
      <c r="L235" s="414">
        <f>SUM(J235:K235)</f>
        <v>1851217.3712951127</v>
      </c>
      <c r="M235" s="432">
        <v>131280.59609000004</v>
      </c>
      <c r="N235" s="405">
        <f>SUM(L235:M235)</f>
        <v>1982497.9673851128</v>
      </c>
      <c r="O235" s="411">
        <f>L235/C235</f>
        <v>622.46717259418722</v>
      </c>
      <c r="P235" s="399">
        <f>N235/C235</f>
        <v>666.60994195867943</v>
      </c>
      <c r="Q235" s="412">
        <v>2</v>
      </c>
      <c r="R235" s="412">
        <v>2</v>
      </c>
      <c r="S235" s="471">
        <f>L235-AF235</f>
        <v>345603.73505671695</v>
      </c>
      <c r="T235" s="416">
        <f>S235/AF235</f>
        <v>0.22954344111824634</v>
      </c>
      <c r="U235" s="473">
        <v>127.83544492762815</v>
      </c>
      <c r="V235" s="542"/>
      <c r="W235" s="397">
        <v>738</v>
      </c>
      <c r="X235" s="398" t="s">
        <v>258</v>
      </c>
      <c r="Y235" s="400">
        <v>2917</v>
      </c>
      <c r="Z235" s="400">
        <v>521070.78241227311</v>
      </c>
      <c r="AA235" s="400">
        <v>896684.20143546443</v>
      </c>
      <c r="AB235" s="404">
        <f>SUM(Z235:AA235)</f>
        <v>1417754.9838477375</v>
      </c>
      <c r="AC235" s="400">
        <v>569770.65239065827</v>
      </c>
      <c r="AD235" s="399">
        <f>AB235+AC235</f>
        <v>1987525.6362383957</v>
      </c>
      <c r="AE235" s="401">
        <v>-481912</v>
      </c>
      <c r="AF235" s="411">
        <f>AD235+AE235</f>
        <v>1505613.6362383957</v>
      </c>
      <c r="AG235" s="399">
        <v>49868.753199999977</v>
      </c>
      <c r="AH235" s="399">
        <f>SUM(AF235:AG235)</f>
        <v>1555482.3894383956</v>
      </c>
      <c r="AI235" s="411">
        <f>AF235/Y235</f>
        <v>516.15140083592587</v>
      </c>
      <c r="AJ235" s="399">
        <f>AH235/Y235</f>
        <v>533.24730525827761</v>
      </c>
      <c r="AK235" s="412">
        <v>2</v>
      </c>
      <c r="AL235" s="412">
        <v>2</v>
      </c>
    </row>
    <row r="236" spans="1:38">
      <c r="A236" s="397">
        <v>739</v>
      </c>
      <c r="B236" s="398" t="s">
        <v>259</v>
      </c>
      <c r="C236" s="420">
        <v>3216</v>
      </c>
      <c r="D236" s="460">
        <f>F236-E236</f>
        <v>1895835.8643154181</v>
      </c>
      <c r="E236" s="575">
        <v>383677.67151010421</v>
      </c>
      <c r="F236" s="400">
        <v>2279513.5358255222</v>
      </c>
      <c r="G236" s="400">
        <v>1210899.5914330925</v>
      </c>
      <c r="H236" s="404">
        <f>SUM(F236:G236)</f>
        <v>3490413.1272586146</v>
      </c>
      <c r="I236" s="420">
        <v>525232.59579713224</v>
      </c>
      <c r="J236" s="405">
        <f>SUM(H236:I236)</f>
        <v>4015645.7230557469</v>
      </c>
      <c r="K236" s="430">
        <v>417647</v>
      </c>
      <c r="L236" s="414">
        <f>SUM(J236:K236)</f>
        <v>4433292.7230557464</v>
      </c>
      <c r="M236" s="432">
        <v>74552.525129999995</v>
      </c>
      <c r="N236" s="405">
        <f>SUM(L236:M236)</f>
        <v>4507845.2481857464</v>
      </c>
      <c r="O236" s="411">
        <f>L236/C236</f>
        <v>1378.5114188606176</v>
      </c>
      <c r="P236" s="399">
        <f>N236/C236</f>
        <v>1401.6931741871101</v>
      </c>
      <c r="Q236" s="412">
        <v>9</v>
      </c>
      <c r="R236" s="412">
        <v>9</v>
      </c>
      <c r="S236" s="471">
        <f>L236-AF236</f>
        <v>341921.98359268717</v>
      </c>
      <c r="T236" s="416">
        <f>S236/AF236</f>
        <v>8.3571498494306604E-2</v>
      </c>
      <c r="U236" s="473">
        <v>157.80120371350472</v>
      </c>
      <c r="V236" s="542"/>
      <c r="W236" s="397">
        <v>739</v>
      </c>
      <c r="X236" s="398" t="s">
        <v>259</v>
      </c>
      <c r="Y236" s="400">
        <v>3256</v>
      </c>
      <c r="Z236" s="400">
        <v>1878390.928127439</v>
      </c>
      <c r="AA236" s="400">
        <v>1091048.1115239949</v>
      </c>
      <c r="AB236" s="404">
        <f>SUM(Z236:AA236)</f>
        <v>2969439.0396514339</v>
      </c>
      <c r="AC236" s="400">
        <v>704284.69981162541</v>
      </c>
      <c r="AD236" s="399">
        <f>AB236+AC236</f>
        <v>3673723.7394630592</v>
      </c>
      <c r="AE236" s="401">
        <v>417647</v>
      </c>
      <c r="AF236" s="411">
        <f>AD236+AE236</f>
        <v>4091370.7394630592</v>
      </c>
      <c r="AG236" s="399">
        <v>103677.83140000002</v>
      </c>
      <c r="AH236" s="399">
        <f>SUM(AF236:AG236)</f>
        <v>4195048.5708630588</v>
      </c>
      <c r="AI236" s="411">
        <f>AF236/Y236</f>
        <v>1256.5634949210869</v>
      </c>
      <c r="AJ236" s="399">
        <f>AH236/Y236</f>
        <v>1288.4055807318978</v>
      </c>
      <c r="AK236" s="412">
        <v>9</v>
      </c>
      <c r="AL236" s="412">
        <v>9</v>
      </c>
    </row>
    <row r="237" spans="1:38">
      <c r="A237" s="397">
        <v>740</v>
      </c>
      <c r="B237" s="398" t="s">
        <v>260</v>
      </c>
      <c r="C237" s="420">
        <v>31843</v>
      </c>
      <c r="D237" s="460">
        <f>F237-E237</f>
        <v>-10292095.974078467</v>
      </c>
      <c r="E237" s="575">
        <v>5161057.7549332734</v>
      </c>
      <c r="F237" s="400">
        <v>-5131038.2191451937</v>
      </c>
      <c r="G237" s="400">
        <v>9061542.1390389912</v>
      </c>
      <c r="H237" s="404">
        <f>SUM(F237:G237)</f>
        <v>3930503.9198937975</v>
      </c>
      <c r="I237" s="420">
        <v>3986399.7455965029</v>
      </c>
      <c r="J237" s="405">
        <f>SUM(H237:I237)</f>
        <v>7916903.6654903004</v>
      </c>
      <c r="K237" s="430">
        <v>-1288476</v>
      </c>
      <c r="L237" s="414">
        <f>SUM(J237:K237)</f>
        <v>6628427.6654903004</v>
      </c>
      <c r="M237" s="432">
        <v>-322758.32526999991</v>
      </c>
      <c r="N237" s="405">
        <f>SUM(L237:M237)</f>
        <v>6305669.3402203005</v>
      </c>
      <c r="O237" s="411">
        <f>L237/C237</f>
        <v>208.15964781868229</v>
      </c>
      <c r="P237" s="399">
        <f>N237/C237</f>
        <v>198.02372076187234</v>
      </c>
      <c r="Q237" s="412">
        <v>10</v>
      </c>
      <c r="R237" s="412">
        <v>10</v>
      </c>
      <c r="S237" s="471">
        <f>L237-AF237</f>
        <v>2199056.0969379973</v>
      </c>
      <c r="T237" s="416">
        <f>S237/AF237</f>
        <v>0.49647135330683878</v>
      </c>
      <c r="U237" s="473">
        <v>194.6736796785743</v>
      </c>
      <c r="V237" s="542"/>
      <c r="W237" s="397">
        <v>740</v>
      </c>
      <c r="X237" s="398" t="s">
        <v>260</v>
      </c>
      <c r="Y237" s="400">
        <v>32085</v>
      </c>
      <c r="Z237" s="400">
        <v>-9792421.0240390692</v>
      </c>
      <c r="AA237" s="400">
        <v>9358231.9081515893</v>
      </c>
      <c r="AB237" s="404">
        <f>SUM(Z237:AA237)</f>
        <v>-434189.11588747986</v>
      </c>
      <c r="AC237" s="400">
        <v>6152036.684439783</v>
      </c>
      <c r="AD237" s="399">
        <f>AB237+AC237</f>
        <v>5717847.5685523031</v>
      </c>
      <c r="AE237" s="401">
        <v>-1288476</v>
      </c>
      <c r="AF237" s="411">
        <f>AD237+AE237</f>
        <v>4429371.5685523031</v>
      </c>
      <c r="AG237" s="399">
        <v>-367001.87049999996</v>
      </c>
      <c r="AH237" s="399">
        <f>SUM(AF237:AG237)</f>
        <v>4062369.6980523029</v>
      </c>
      <c r="AI237" s="411">
        <f>AF237/Y237</f>
        <v>138.05116311523463</v>
      </c>
      <c r="AJ237" s="399">
        <f>AH237/Y237</f>
        <v>126.61273797887807</v>
      </c>
      <c r="AK237" s="412">
        <v>10</v>
      </c>
      <c r="AL237" s="412">
        <v>10</v>
      </c>
    </row>
    <row r="238" spans="1:38">
      <c r="A238" s="397">
        <v>742</v>
      </c>
      <c r="B238" s="398" t="s">
        <v>261</v>
      </c>
      <c r="C238" s="420">
        <v>978</v>
      </c>
      <c r="D238" s="460">
        <f>F238-E238</f>
        <v>1061837.6910647319</v>
      </c>
      <c r="E238" s="575">
        <v>202911.60240982642</v>
      </c>
      <c r="F238" s="400">
        <v>1264749.2934745583</v>
      </c>
      <c r="G238" s="400">
        <v>33597.072867208597</v>
      </c>
      <c r="H238" s="404">
        <f>SUM(F238:G238)</f>
        <v>1298346.3663417669</v>
      </c>
      <c r="I238" s="420">
        <v>168298.41816568087</v>
      </c>
      <c r="J238" s="405">
        <f>SUM(H238:I238)</f>
        <v>1466644.7845074479</v>
      </c>
      <c r="K238" s="430">
        <v>406339</v>
      </c>
      <c r="L238" s="414">
        <f>SUM(J238:K238)</f>
        <v>1872983.7845074479</v>
      </c>
      <c r="M238" s="432">
        <v>29557.16589</v>
      </c>
      <c r="N238" s="405">
        <f>SUM(L238:M238)</f>
        <v>1902540.9503974479</v>
      </c>
      <c r="O238" s="411">
        <f>L238/C238</f>
        <v>1915.116344077145</v>
      </c>
      <c r="P238" s="399">
        <f>N238/C238</f>
        <v>1945.3383950894151</v>
      </c>
      <c r="Q238" s="412">
        <v>19</v>
      </c>
      <c r="R238" s="412">
        <v>19</v>
      </c>
      <c r="S238" s="471">
        <f>L238-AF238</f>
        <v>210052.90221179533</v>
      </c>
      <c r="T238" s="416">
        <f>S238/AF238</f>
        <v>0.12631487240276654</v>
      </c>
      <c r="U238" s="473">
        <v>217.96428027237471</v>
      </c>
      <c r="V238" s="542"/>
      <c r="W238" s="397">
        <v>742</v>
      </c>
      <c r="X238" s="398" t="s">
        <v>261</v>
      </c>
      <c r="Y238" s="400">
        <v>988</v>
      </c>
      <c r="Z238" s="400">
        <v>1051754.0904797679</v>
      </c>
      <c r="AA238" s="400">
        <v>-22975.863869158784</v>
      </c>
      <c r="AB238" s="404">
        <f>SUM(Z238:AA238)</f>
        <v>1028778.2266106091</v>
      </c>
      <c r="AC238" s="400">
        <v>227813.65568504349</v>
      </c>
      <c r="AD238" s="399">
        <f>AB238+AC238</f>
        <v>1256591.8822956525</v>
      </c>
      <c r="AE238" s="401">
        <v>406339</v>
      </c>
      <c r="AF238" s="411">
        <f>AD238+AE238</f>
        <v>1662930.8822956525</v>
      </c>
      <c r="AG238" s="399">
        <v>0</v>
      </c>
      <c r="AH238" s="399">
        <f>SUM(AF238:AG238)</f>
        <v>1662930.8822956525</v>
      </c>
      <c r="AI238" s="411">
        <f>AF238/Y238</f>
        <v>1683.1284233761664</v>
      </c>
      <c r="AJ238" s="399">
        <f>AH238/Y238</f>
        <v>1683.1284233761664</v>
      </c>
      <c r="AK238" s="412">
        <v>19</v>
      </c>
      <c r="AL238" s="412">
        <v>19</v>
      </c>
    </row>
    <row r="239" spans="1:38">
      <c r="A239" s="397">
        <v>743</v>
      </c>
      <c r="B239" s="398" t="s">
        <v>262</v>
      </c>
      <c r="C239" s="420">
        <v>66160</v>
      </c>
      <c r="D239" s="460">
        <f>F239-E239</f>
        <v>5763314.9948461205</v>
      </c>
      <c r="E239" s="575">
        <v>8654051.0598600395</v>
      </c>
      <c r="F239" s="400">
        <v>14417366.05470616</v>
      </c>
      <c r="G239" s="400">
        <v>11819093.214802328</v>
      </c>
      <c r="H239" s="404">
        <f>SUM(F239:G239)</f>
        <v>26236459.269508488</v>
      </c>
      <c r="I239" s="420">
        <v>5303946.0687742215</v>
      </c>
      <c r="J239" s="405">
        <f>SUM(H239:I239)</f>
        <v>31540405.338282712</v>
      </c>
      <c r="K239" s="430">
        <v>-2776201</v>
      </c>
      <c r="L239" s="414">
        <f>SUM(J239:K239)</f>
        <v>28764204.338282712</v>
      </c>
      <c r="M239" s="432">
        <v>-40522.302299999632</v>
      </c>
      <c r="N239" s="405">
        <f>SUM(L239:M239)</f>
        <v>28723682.035982713</v>
      </c>
      <c r="O239" s="411">
        <f>L239/C239</f>
        <v>434.76729652785235</v>
      </c>
      <c r="P239" s="399">
        <f>N239/C239</f>
        <v>434.15480707349928</v>
      </c>
      <c r="Q239" s="412">
        <v>14</v>
      </c>
      <c r="R239" s="412">
        <v>14</v>
      </c>
      <c r="S239" s="471">
        <f>L239-AF239</f>
        <v>4820235.2648232877</v>
      </c>
      <c r="T239" s="416">
        <f>S239/AF239</f>
        <v>0.20131312607508561</v>
      </c>
      <c r="U239" s="473">
        <v>87.096636630781347</v>
      </c>
      <c r="V239" s="542"/>
      <c r="W239" s="397">
        <v>743</v>
      </c>
      <c r="X239" s="398" t="s">
        <v>262</v>
      </c>
      <c r="Y239" s="400">
        <v>65323</v>
      </c>
      <c r="Z239" s="400">
        <v>4529341.1869285181</v>
      </c>
      <c r="AA239" s="400">
        <v>12299018.935356123</v>
      </c>
      <c r="AB239" s="404">
        <f>SUM(Z239:AA239)</f>
        <v>16828360.122284643</v>
      </c>
      <c r="AC239" s="400">
        <v>9891809.9511747789</v>
      </c>
      <c r="AD239" s="399">
        <f>AB239+AC239</f>
        <v>26720170.073459424</v>
      </c>
      <c r="AE239" s="401">
        <v>-2776201</v>
      </c>
      <c r="AF239" s="411">
        <f>AD239+AE239</f>
        <v>23943969.073459424</v>
      </c>
      <c r="AG239" s="399">
        <v>-211894.91719999979</v>
      </c>
      <c r="AH239" s="399">
        <f>SUM(AF239:AG239)</f>
        <v>23732074.156259425</v>
      </c>
      <c r="AI239" s="411">
        <f>AF239/Y239</f>
        <v>366.54729687031249</v>
      </c>
      <c r="AJ239" s="399">
        <f>AH239/Y239</f>
        <v>363.30349427092182</v>
      </c>
      <c r="AK239" s="412">
        <v>14</v>
      </c>
      <c r="AL239" s="412">
        <v>14</v>
      </c>
    </row>
    <row r="240" spans="1:38">
      <c r="A240" s="397">
        <v>746</v>
      </c>
      <c r="B240" s="398" t="s">
        <v>263</v>
      </c>
      <c r="C240" s="420">
        <v>4713</v>
      </c>
      <c r="D240" s="460">
        <f>F240-E240</f>
        <v>4452140.5163764032</v>
      </c>
      <c r="E240" s="575">
        <v>437929.67908498482</v>
      </c>
      <c r="F240" s="400">
        <v>4890070.1954613877</v>
      </c>
      <c r="G240" s="400">
        <v>1856231.8422539919</v>
      </c>
      <c r="H240" s="404">
        <f>SUM(F240:G240)</f>
        <v>6746302.0377153791</v>
      </c>
      <c r="I240" s="420">
        <v>585740.33810837299</v>
      </c>
      <c r="J240" s="405">
        <f>SUM(H240:I240)</f>
        <v>7332042.375823752</v>
      </c>
      <c r="K240" s="430">
        <v>241560</v>
      </c>
      <c r="L240" s="414">
        <f>SUM(J240:K240)</f>
        <v>7573602.375823752</v>
      </c>
      <c r="M240" s="432">
        <v>10370.935399999988</v>
      </c>
      <c r="N240" s="405">
        <f>SUM(L240:M240)</f>
        <v>7583973.3112237519</v>
      </c>
      <c r="O240" s="411">
        <f>L240/C240</f>
        <v>1606.9599778959796</v>
      </c>
      <c r="P240" s="399">
        <f>N240/C240</f>
        <v>1609.1604734190009</v>
      </c>
      <c r="Q240" s="412">
        <v>17</v>
      </c>
      <c r="R240" s="412">
        <v>17</v>
      </c>
      <c r="S240" s="471">
        <f>L240-AF240</f>
        <v>354241.90902309213</v>
      </c>
      <c r="T240" s="416">
        <f>S240/AF240</f>
        <v>4.9068322693142707E-2</v>
      </c>
      <c r="U240" s="473">
        <v>72.90946717515385</v>
      </c>
      <c r="V240" s="542"/>
      <c r="W240" s="397">
        <v>746</v>
      </c>
      <c r="X240" s="398" t="s">
        <v>263</v>
      </c>
      <c r="Y240" s="400">
        <v>4735</v>
      </c>
      <c r="Z240" s="400">
        <v>4639914.4099314827</v>
      </c>
      <c r="AA240" s="400">
        <v>1410848.1951298011</v>
      </c>
      <c r="AB240" s="404">
        <f>SUM(Z240:AA240)</f>
        <v>6050762.6050612833</v>
      </c>
      <c r="AC240" s="400">
        <v>927037.86173937644</v>
      </c>
      <c r="AD240" s="399">
        <f>AB240+AC240</f>
        <v>6977800.4668006599</v>
      </c>
      <c r="AE240" s="401">
        <v>241560</v>
      </c>
      <c r="AF240" s="411">
        <f>AD240+AE240</f>
        <v>7219360.4668006599</v>
      </c>
      <c r="AG240" s="399">
        <v>27267.048999999985</v>
      </c>
      <c r="AH240" s="399">
        <f>SUM(AF240:AG240)</f>
        <v>7246627.5158006595</v>
      </c>
      <c r="AI240" s="411">
        <f>AF240/Y240</f>
        <v>1524.680140823793</v>
      </c>
      <c r="AJ240" s="399">
        <f>AH240/Y240</f>
        <v>1530.4387572968658</v>
      </c>
      <c r="AK240" s="412">
        <v>17</v>
      </c>
      <c r="AL240" s="412">
        <v>17</v>
      </c>
    </row>
    <row r="241" spans="1:38">
      <c r="A241" s="397">
        <v>747</v>
      </c>
      <c r="B241" s="398" t="s">
        <v>264</v>
      </c>
      <c r="C241" s="420">
        <v>1283</v>
      </c>
      <c r="D241" s="460">
        <f>F241-E241</f>
        <v>732324.79334289616</v>
      </c>
      <c r="E241" s="575">
        <v>234008.11947651906</v>
      </c>
      <c r="F241" s="400">
        <v>966332.91281941521</v>
      </c>
      <c r="G241" s="400">
        <v>594936.7452838975</v>
      </c>
      <c r="H241" s="404">
        <f>SUM(F241:G241)</f>
        <v>1561269.6581033128</v>
      </c>
      <c r="I241" s="420">
        <v>263160.0820911185</v>
      </c>
      <c r="J241" s="405">
        <f>SUM(H241:I241)</f>
        <v>1824429.7401944313</v>
      </c>
      <c r="K241" s="430">
        <v>-234942</v>
      </c>
      <c r="L241" s="414">
        <f>SUM(J241:K241)</f>
        <v>1589487.7401944313</v>
      </c>
      <c r="M241" s="432">
        <v>51854.676999999981</v>
      </c>
      <c r="N241" s="405">
        <f>SUM(L241:M241)</f>
        <v>1641342.4171944312</v>
      </c>
      <c r="O241" s="411">
        <f>L241/C241</f>
        <v>1238.8836634407103</v>
      </c>
      <c r="P241" s="399">
        <f>N241/C241</f>
        <v>1279.3004031133523</v>
      </c>
      <c r="Q241" s="412">
        <v>4</v>
      </c>
      <c r="R241" s="412">
        <v>4</v>
      </c>
      <c r="S241" s="471">
        <f>L241-AF241</f>
        <v>184227.10160754295</v>
      </c>
      <c r="T241" s="416">
        <f>S241/AF241</f>
        <v>0.13109817250186365</v>
      </c>
      <c r="U241" s="473">
        <v>250.87288736560345</v>
      </c>
      <c r="V241" s="542"/>
      <c r="W241" s="397">
        <v>747</v>
      </c>
      <c r="X241" s="398" t="s">
        <v>264</v>
      </c>
      <c r="Y241" s="400">
        <v>1308</v>
      </c>
      <c r="Z241" s="400">
        <v>758319.29656358226</v>
      </c>
      <c r="AA241" s="400">
        <v>546791.75487211917</v>
      </c>
      <c r="AB241" s="404">
        <f>SUM(Z241:AA241)</f>
        <v>1305111.0514357015</v>
      </c>
      <c r="AC241" s="400">
        <v>335091.58715118672</v>
      </c>
      <c r="AD241" s="399">
        <f>AB241+AC241</f>
        <v>1640202.6385868883</v>
      </c>
      <c r="AE241" s="401">
        <v>-234942</v>
      </c>
      <c r="AF241" s="411">
        <f>AD241+AE241</f>
        <v>1405260.6385868883</v>
      </c>
      <c r="AG241" s="399">
        <v>53746.03300000001</v>
      </c>
      <c r="AH241" s="399">
        <f>SUM(AF241:AG241)</f>
        <v>1459006.6715868884</v>
      </c>
      <c r="AI241" s="411">
        <f>AF241/Y241</f>
        <v>1074.3582863814131</v>
      </c>
      <c r="AJ241" s="399">
        <f>AH241/Y241</f>
        <v>1115.4485256780492</v>
      </c>
      <c r="AK241" s="412">
        <v>4</v>
      </c>
      <c r="AL241" s="412">
        <v>4</v>
      </c>
    </row>
    <row r="242" spans="1:38">
      <c r="A242" s="397">
        <v>748</v>
      </c>
      <c r="B242" s="398" t="s">
        <v>265</v>
      </c>
      <c r="C242" s="420">
        <v>4837</v>
      </c>
      <c r="D242" s="460">
        <f>F242-E242</f>
        <v>2309546.6603583656</v>
      </c>
      <c r="E242" s="575">
        <v>543093.39749436907</v>
      </c>
      <c r="F242" s="400">
        <v>2852640.0578527348</v>
      </c>
      <c r="G242" s="400">
        <v>2460771.4944246211</v>
      </c>
      <c r="H242" s="404">
        <f>SUM(F242:G242)</f>
        <v>5313411.5522773564</v>
      </c>
      <c r="I242" s="420">
        <v>686244.46734877187</v>
      </c>
      <c r="J242" s="405">
        <f>SUM(H242:I242)</f>
        <v>5999656.0196261285</v>
      </c>
      <c r="K242" s="430">
        <v>484593</v>
      </c>
      <c r="L242" s="414">
        <f>SUM(J242:K242)</f>
        <v>6484249.0196261285</v>
      </c>
      <c r="M242" s="432">
        <v>155415.87478000001</v>
      </c>
      <c r="N242" s="405">
        <f>SUM(L242:M242)</f>
        <v>6639664.8944061287</v>
      </c>
      <c r="O242" s="411">
        <f>L242/C242</f>
        <v>1340.5517923560324</v>
      </c>
      <c r="P242" s="399">
        <f>N242/C242</f>
        <v>1372.6824259677753</v>
      </c>
      <c r="Q242" s="412">
        <v>17</v>
      </c>
      <c r="R242" s="412">
        <v>17</v>
      </c>
      <c r="S242" s="471">
        <f>L242-AF242</f>
        <v>171865.43510559015</v>
      </c>
      <c r="T242" s="416">
        <f>S242/AF242</f>
        <v>2.7226709657987985E-2</v>
      </c>
      <c r="U242" s="473">
        <v>58.213188846758158</v>
      </c>
      <c r="V242" s="542"/>
      <c r="W242" s="397">
        <v>748</v>
      </c>
      <c r="X242" s="398" t="s">
        <v>265</v>
      </c>
      <c r="Y242" s="400">
        <v>4897</v>
      </c>
      <c r="Z242" s="400">
        <v>2250520.4798582192</v>
      </c>
      <c r="AA242" s="400">
        <v>2561589.8101555142</v>
      </c>
      <c r="AB242" s="404">
        <f>SUM(Z242:AA242)</f>
        <v>4812110.2900137333</v>
      </c>
      <c r="AC242" s="400">
        <v>1015680.294506805</v>
      </c>
      <c r="AD242" s="399">
        <f>AB242+AC242</f>
        <v>5827790.5845205383</v>
      </c>
      <c r="AE242" s="401">
        <v>484593</v>
      </c>
      <c r="AF242" s="411">
        <f>AD242+AE242</f>
        <v>6312383.5845205383</v>
      </c>
      <c r="AG242" s="399">
        <v>269518.23</v>
      </c>
      <c r="AH242" s="399">
        <f>SUM(AF242:AG242)</f>
        <v>6581901.8145205379</v>
      </c>
      <c r="AI242" s="411">
        <f>AF242/Y242</f>
        <v>1289.0307503615556</v>
      </c>
      <c r="AJ242" s="399">
        <f>AH242/Y242</f>
        <v>1344.0681671473428</v>
      </c>
      <c r="AK242" s="412">
        <v>17</v>
      </c>
      <c r="AL242" s="412">
        <v>17</v>
      </c>
    </row>
    <row r="243" spans="1:38">
      <c r="A243" s="397">
        <v>749</v>
      </c>
      <c r="B243" s="398" t="s">
        <v>266</v>
      </c>
      <c r="C243" s="420">
        <v>21290</v>
      </c>
      <c r="D243" s="460">
        <f>F243-E243</f>
        <v>4970412.6577570215</v>
      </c>
      <c r="E243" s="575">
        <v>2028145.8206312987</v>
      </c>
      <c r="F243" s="400">
        <v>6998558.4783883197</v>
      </c>
      <c r="G243" s="400">
        <v>3507815.4277914893</v>
      </c>
      <c r="H243" s="404">
        <f>SUM(F243:G243)</f>
        <v>10506373.906179808</v>
      </c>
      <c r="I243" s="420">
        <v>1394369.3195096496</v>
      </c>
      <c r="J243" s="405">
        <f>SUM(H243:I243)</f>
        <v>11900743.225689458</v>
      </c>
      <c r="K243" s="430">
        <v>-1857249</v>
      </c>
      <c r="L243" s="414">
        <f>SUM(J243:K243)</f>
        <v>10043494.225689458</v>
      </c>
      <c r="M243" s="432">
        <v>300520.70709999977</v>
      </c>
      <c r="N243" s="405">
        <f>SUM(L243:M243)</f>
        <v>10344014.932789458</v>
      </c>
      <c r="O243" s="411">
        <f>L243/C243</f>
        <v>471.74702797977727</v>
      </c>
      <c r="P243" s="399">
        <f>N243/C243</f>
        <v>485.86260839781391</v>
      </c>
      <c r="Q243" s="412">
        <v>11</v>
      </c>
      <c r="R243" s="412">
        <v>11</v>
      </c>
      <c r="S243" s="471">
        <f>L243-AF243</f>
        <v>-1579017.5730861407</v>
      </c>
      <c r="T243" s="416">
        <f>S243/AF243</f>
        <v>-0.13585854765511929</v>
      </c>
      <c r="U243" s="473">
        <v>-76.161771414265047</v>
      </c>
      <c r="V243" s="542"/>
      <c r="W243" s="397">
        <v>749</v>
      </c>
      <c r="X243" s="398" t="s">
        <v>266</v>
      </c>
      <c r="Y243" s="400">
        <v>21232</v>
      </c>
      <c r="Z243" s="400">
        <v>5449145.8038820736</v>
      </c>
      <c r="AA243" s="400">
        <v>5010593.8415084388</v>
      </c>
      <c r="AB243" s="404">
        <f>SUM(Z243:AA243)</f>
        <v>10459739.645390512</v>
      </c>
      <c r="AC243" s="400">
        <v>3020021.1533850855</v>
      </c>
      <c r="AD243" s="399">
        <f>AB243+AC243</f>
        <v>13479760.798775598</v>
      </c>
      <c r="AE243" s="401">
        <v>-1857249</v>
      </c>
      <c r="AF243" s="411">
        <f>AD243+AE243</f>
        <v>11622511.798775598</v>
      </c>
      <c r="AG243" s="399">
        <v>35751.356790000165</v>
      </c>
      <c r="AH243" s="399">
        <f>SUM(AF243:AG243)</f>
        <v>11658263.155565599</v>
      </c>
      <c r="AI243" s="411">
        <f>AF243/Y243</f>
        <v>547.40541629500751</v>
      </c>
      <c r="AJ243" s="399">
        <f>AH243/Y243</f>
        <v>549.08925939928406</v>
      </c>
      <c r="AK243" s="412">
        <v>11</v>
      </c>
      <c r="AL243" s="412">
        <v>11</v>
      </c>
    </row>
    <row r="244" spans="1:38">
      <c r="A244" s="397">
        <v>751</v>
      </c>
      <c r="B244" s="398" t="s">
        <v>267</v>
      </c>
      <c r="C244" s="420">
        <v>2828</v>
      </c>
      <c r="D244" s="460">
        <f>F244-E244</f>
        <v>1196997.5793744689</v>
      </c>
      <c r="E244" s="575">
        <v>427204.33132853254</v>
      </c>
      <c r="F244" s="400">
        <v>1624201.9107030013</v>
      </c>
      <c r="G244" s="400">
        <v>1225190.6245753835</v>
      </c>
      <c r="H244" s="404">
        <f>SUM(F244:G244)</f>
        <v>2849392.5352783846</v>
      </c>
      <c r="I244" s="420">
        <v>325918.93425764452</v>
      </c>
      <c r="J244" s="405">
        <f>SUM(H244:I244)</f>
        <v>3175311.4695360293</v>
      </c>
      <c r="K244" s="430">
        <v>252139</v>
      </c>
      <c r="L244" s="414">
        <f>SUM(J244:K244)</f>
        <v>3427450.4695360293</v>
      </c>
      <c r="M244" s="432">
        <v>68077.783089999983</v>
      </c>
      <c r="N244" s="405">
        <f>SUM(L244:M244)</f>
        <v>3495528.2526260293</v>
      </c>
      <c r="O244" s="411">
        <f>L244/C244</f>
        <v>1211.9697558472521</v>
      </c>
      <c r="P244" s="399">
        <f>N244/C244</f>
        <v>1236.0425221449891</v>
      </c>
      <c r="Q244" s="412">
        <v>19</v>
      </c>
      <c r="R244" s="412">
        <v>19</v>
      </c>
      <c r="S244" s="471">
        <f>L244-AF244</f>
        <v>175454.61658129701</v>
      </c>
      <c r="T244" s="416">
        <f>S244/AF244</f>
        <v>5.3952902929405841E-2</v>
      </c>
      <c r="U244" s="473">
        <v>112.02978232640498</v>
      </c>
      <c r="V244" s="542"/>
      <c r="W244" s="397">
        <v>751</v>
      </c>
      <c r="X244" s="398" t="s">
        <v>267</v>
      </c>
      <c r="Y244" s="400">
        <v>2877</v>
      </c>
      <c r="Z244" s="400">
        <v>1292842.2758702768</v>
      </c>
      <c r="AA244" s="400">
        <v>1201637.772055164</v>
      </c>
      <c r="AB244" s="404">
        <f>SUM(Z244:AA244)</f>
        <v>2494480.0479254406</v>
      </c>
      <c r="AC244" s="400">
        <v>505376.80502929178</v>
      </c>
      <c r="AD244" s="399">
        <f>AB244+AC244</f>
        <v>2999856.8529547323</v>
      </c>
      <c r="AE244" s="401">
        <v>252139</v>
      </c>
      <c r="AF244" s="411">
        <f>AD244+AE244</f>
        <v>3251995.8529547323</v>
      </c>
      <c r="AG244" s="399">
        <v>18913.559999999983</v>
      </c>
      <c r="AH244" s="399">
        <f>SUM(AF244:AG244)</f>
        <v>3270909.4129547323</v>
      </c>
      <c r="AI244" s="411">
        <f>AF244/Y244</f>
        <v>1130.3426669985165</v>
      </c>
      <c r="AJ244" s="399">
        <f>AH244/Y244</f>
        <v>1136.9167233071714</v>
      </c>
      <c r="AK244" s="412">
        <v>19</v>
      </c>
      <c r="AL244" s="412">
        <v>19</v>
      </c>
    </row>
    <row r="245" spans="1:38">
      <c r="A245" s="397">
        <v>753</v>
      </c>
      <c r="B245" s="398" t="s">
        <v>268</v>
      </c>
      <c r="C245" s="420">
        <v>22595</v>
      </c>
      <c r="D245" s="460">
        <f>F245-E245</f>
        <v>21176528.543901227</v>
      </c>
      <c r="E245" s="575">
        <v>2191024.7552395775</v>
      </c>
      <c r="F245" s="400">
        <v>23367553.299140804</v>
      </c>
      <c r="G245" s="400">
        <v>-806792.89037436084</v>
      </c>
      <c r="H245" s="404">
        <f>SUM(F245:G245)</f>
        <v>22560760.408766441</v>
      </c>
      <c r="I245" s="420">
        <v>1445385.4097406764</v>
      </c>
      <c r="J245" s="405">
        <f>SUM(H245:I245)</f>
        <v>24006145.818507116</v>
      </c>
      <c r="K245" s="430">
        <v>-2270803</v>
      </c>
      <c r="L245" s="414">
        <f>SUM(J245:K245)</f>
        <v>21735342.818507116</v>
      </c>
      <c r="M245" s="432">
        <v>-242731.9006500002</v>
      </c>
      <c r="N245" s="405">
        <f>SUM(L245:M245)</f>
        <v>21492610.917857118</v>
      </c>
      <c r="O245" s="411">
        <f>L245/C245</f>
        <v>961.95365428223568</v>
      </c>
      <c r="P245" s="399">
        <f>N245/C245</f>
        <v>951.21092798659515</v>
      </c>
      <c r="Q245" s="412">
        <v>1</v>
      </c>
      <c r="R245" s="413">
        <v>34</v>
      </c>
      <c r="S245" s="471">
        <f>L245-AF245</f>
        <v>-418744.91797371209</v>
      </c>
      <c r="T245" s="416">
        <f>S245/AF245</f>
        <v>-1.8901474208941164E-2</v>
      </c>
      <c r="U245" s="473">
        <v>-41.365916906195594</v>
      </c>
      <c r="V245" s="542"/>
      <c r="W245" s="397">
        <v>753</v>
      </c>
      <c r="X245" s="398" t="s">
        <v>268</v>
      </c>
      <c r="Y245" s="400">
        <v>22320</v>
      </c>
      <c r="Z245" s="400">
        <v>22562829.599259213</v>
      </c>
      <c r="AA245" s="400">
        <v>-613531.47980384016</v>
      </c>
      <c r="AB245" s="404">
        <f>SUM(Z245:AA245)</f>
        <v>21949298.119455371</v>
      </c>
      <c r="AC245" s="400">
        <v>2475592.6170254587</v>
      </c>
      <c r="AD245" s="399">
        <f>AB245+AC245</f>
        <v>24424890.736480828</v>
      </c>
      <c r="AE245" s="401">
        <v>-2270803</v>
      </c>
      <c r="AF245" s="411">
        <f>AD245+AE245</f>
        <v>22154087.736480828</v>
      </c>
      <c r="AG245" s="399">
        <v>-136536.98963999981</v>
      </c>
      <c r="AH245" s="399">
        <f>SUM(AF245:AG245)</f>
        <v>22017550.746840827</v>
      </c>
      <c r="AI245" s="411">
        <f>AF245/Y245</f>
        <v>992.56665486025213</v>
      </c>
      <c r="AJ245" s="399">
        <f>AH245/Y245</f>
        <v>986.44940622046715</v>
      </c>
      <c r="AK245" s="412">
        <v>1</v>
      </c>
      <c r="AL245" s="413">
        <v>34</v>
      </c>
    </row>
    <row r="246" spans="1:38">
      <c r="A246" s="397">
        <v>755</v>
      </c>
      <c r="B246" s="398" t="s">
        <v>269</v>
      </c>
      <c r="C246" s="420">
        <v>6158</v>
      </c>
      <c r="D246" s="460">
        <f>F246-E246</f>
        <v>4611868.1698555211</v>
      </c>
      <c r="E246" s="575">
        <v>535763.17752284429</v>
      </c>
      <c r="F246" s="400">
        <v>5147631.3473783657</v>
      </c>
      <c r="G246" s="400">
        <v>-23421.491338249485</v>
      </c>
      <c r="H246" s="404">
        <f>SUM(F246:G246)</f>
        <v>5124209.8560401164</v>
      </c>
      <c r="I246" s="420">
        <v>474127.84887633007</v>
      </c>
      <c r="J246" s="405">
        <f>SUM(H246:I246)</f>
        <v>5598337.7049164465</v>
      </c>
      <c r="K246" s="430">
        <v>-1652192</v>
      </c>
      <c r="L246" s="414">
        <f>SUM(J246:K246)</f>
        <v>3946145.7049164465</v>
      </c>
      <c r="M246" s="432">
        <v>-1119336.0033999998</v>
      </c>
      <c r="N246" s="405">
        <f>SUM(L246:M246)</f>
        <v>2826809.7015164467</v>
      </c>
      <c r="O246" s="411">
        <f>L246/C246</f>
        <v>640.81612616376196</v>
      </c>
      <c r="P246" s="399">
        <f>N246/C246</f>
        <v>459.04671996044925</v>
      </c>
      <c r="Q246" s="412">
        <v>1</v>
      </c>
      <c r="R246" s="413">
        <v>33</v>
      </c>
      <c r="S246" s="471">
        <f>L246-AF246</f>
        <v>-283080.2310547363</v>
      </c>
      <c r="T246" s="416">
        <f>S246/AF246</f>
        <v>-6.6934289002398936E-2</v>
      </c>
      <c r="U246" s="473">
        <v>-22.36365054992234</v>
      </c>
      <c r="V246" s="542"/>
      <c r="W246" s="397">
        <v>755</v>
      </c>
      <c r="X246" s="398" t="s">
        <v>269</v>
      </c>
      <c r="Y246" s="400">
        <v>6217</v>
      </c>
      <c r="Z246" s="400">
        <v>5028735.3635914847</v>
      </c>
      <c r="AA246" s="400">
        <v>-16214.597533682334</v>
      </c>
      <c r="AB246" s="404">
        <f>SUM(Z246:AA246)</f>
        <v>5012520.7660578024</v>
      </c>
      <c r="AC246" s="400">
        <v>868897.16991338076</v>
      </c>
      <c r="AD246" s="399">
        <f>AB246+AC246</f>
        <v>5881417.9359711828</v>
      </c>
      <c r="AE246" s="401">
        <v>-1652192</v>
      </c>
      <c r="AF246" s="411">
        <f>AD246+AE246</f>
        <v>4229225.9359711828</v>
      </c>
      <c r="AG246" s="399">
        <v>-1034146.1769000001</v>
      </c>
      <c r="AH246" s="399">
        <f>SUM(AF246:AG246)</f>
        <v>3195079.7590711825</v>
      </c>
      <c r="AI246" s="411">
        <f>AF246/Y246</f>
        <v>680.26796460852222</v>
      </c>
      <c r="AJ246" s="399">
        <f>AH246/Y246</f>
        <v>513.92629227459906</v>
      </c>
      <c r="AK246" s="412">
        <v>1</v>
      </c>
      <c r="AL246" s="413">
        <v>33</v>
      </c>
    </row>
    <row r="247" spans="1:38">
      <c r="A247" s="397">
        <v>758</v>
      </c>
      <c r="B247" s="398" t="s">
        <v>270</v>
      </c>
      <c r="C247" s="420">
        <v>8126</v>
      </c>
      <c r="D247" s="460">
        <f>F247-E247</f>
        <v>4153459.6534580318</v>
      </c>
      <c r="E247" s="575">
        <v>1011590.1173950257</v>
      </c>
      <c r="F247" s="400">
        <v>5165049.7708530575</v>
      </c>
      <c r="G247" s="400">
        <v>-193908.4909420365</v>
      </c>
      <c r="H247" s="404">
        <f>SUM(F247:G247)</f>
        <v>4971141.2799110208</v>
      </c>
      <c r="I247" s="420">
        <v>1002961.134088001</v>
      </c>
      <c r="J247" s="405">
        <f>SUM(H247:I247)</f>
        <v>5974102.413999022</v>
      </c>
      <c r="K247" s="430">
        <v>-875410</v>
      </c>
      <c r="L247" s="414">
        <f>SUM(J247:K247)</f>
        <v>5098692.413999022</v>
      </c>
      <c r="M247" s="432">
        <v>-103635.27589000002</v>
      </c>
      <c r="N247" s="405">
        <f>SUM(L247:M247)</f>
        <v>4995057.1381090218</v>
      </c>
      <c r="O247" s="411">
        <f>L247/C247</f>
        <v>627.45414890462985</v>
      </c>
      <c r="P247" s="399">
        <f>N247/C247</f>
        <v>614.70060769247129</v>
      </c>
      <c r="Q247" s="412">
        <v>19</v>
      </c>
      <c r="R247" s="412">
        <v>19</v>
      </c>
      <c r="S247" s="471">
        <f>L247-AF247</f>
        <v>-616121.68571540993</v>
      </c>
      <c r="T247" s="416">
        <f>S247/AF247</f>
        <v>-0.10781132596180117</v>
      </c>
      <c r="U247" s="473">
        <v>-62.131948327940904</v>
      </c>
      <c r="V247" s="542"/>
      <c r="W247" s="397">
        <v>758</v>
      </c>
      <c r="X247" s="398" t="s">
        <v>270</v>
      </c>
      <c r="Y247" s="400">
        <v>8134</v>
      </c>
      <c r="Z247" s="400">
        <v>4470292.0454072747</v>
      </c>
      <c r="AA247" s="400">
        <v>608424.11334587587</v>
      </c>
      <c r="AB247" s="404">
        <f>SUM(Z247:AA247)</f>
        <v>5078716.1587531511</v>
      </c>
      <c r="AC247" s="400">
        <v>1511507.9409612808</v>
      </c>
      <c r="AD247" s="399">
        <f>AB247+AC247</f>
        <v>6590224.0997144319</v>
      </c>
      <c r="AE247" s="401">
        <v>-875410</v>
      </c>
      <c r="AF247" s="411">
        <f>AD247+AE247</f>
        <v>5714814.0997144319</v>
      </c>
      <c r="AG247" s="399">
        <v>-115136.2965</v>
      </c>
      <c r="AH247" s="399">
        <f>SUM(AF247:AG247)</f>
        <v>5599677.8032144317</v>
      </c>
      <c r="AI247" s="411">
        <f>AF247/Y247</f>
        <v>702.58348902316595</v>
      </c>
      <c r="AJ247" s="399">
        <f>AH247/Y247</f>
        <v>688.42854723560754</v>
      </c>
      <c r="AK247" s="412">
        <v>19</v>
      </c>
      <c r="AL247" s="412">
        <v>19</v>
      </c>
    </row>
    <row r="248" spans="1:38">
      <c r="A248" s="397">
        <v>759</v>
      </c>
      <c r="B248" s="398" t="s">
        <v>271</v>
      </c>
      <c r="C248" s="420">
        <v>1873</v>
      </c>
      <c r="D248" s="460">
        <f>F248-E248</f>
        <v>676572.86634734902</v>
      </c>
      <c r="E248" s="575">
        <v>248383.02473096183</v>
      </c>
      <c r="F248" s="400">
        <v>924955.89107831079</v>
      </c>
      <c r="G248" s="400">
        <v>848261.14252790937</v>
      </c>
      <c r="H248" s="404">
        <f>SUM(F248:G248)</f>
        <v>1773217.03360622</v>
      </c>
      <c r="I248" s="420">
        <v>369413.09635383205</v>
      </c>
      <c r="J248" s="405">
        <f>SUM(H248:I248)</f>
        <v>2142630.1299600522</v>
      </c>
      <c r="K248" s="430">
        <v>-503995</v>
      </c>
      <c r="L248" s="414">
        <f>SUM(J248:K248)</f>
        <v>1638635.1299600522</v>
      </c>
      <c r="M248" s="432">
        <v>441505.5356</v>
      </c>
      <c r="N248" s="405">
        <f>SUM(L248:M248)</f>
        <v>2080140.6655600523</v>
      </c>
      <c r="O248" s="411">
        <f>L248/C248</f>
        <v>874.87193270691523</v>
      </c>
      <c r="P248" s="399">
        <f>N248/C248</f>
        <v>1110.5929874853455</v>
      </c>
      <c r="Q248" s="412">
        <v>14</v>
      </c>
      <c r="R248" s="412">
        <v>14</v>
      </c>
      <c r="S248" s="471">
        <f>L248-AF248</f>
        <v>-129422.05655673891</v>
      </c>
      <c r="T248" s="416">
        <f>S248/AF248</f>
        <v>-7.3200152994887191E-2</v>
      </c>
      <c r="U248" s="473">
        <v>-55.689631136587877</v>
      </c>
      <c r="V248" s="542"/>
      <c r="W248" s="397">
        <v>759</v>
      </c>
      <c r="X248" s="398" t="s">
        <v>271</v>
      </c>
      <c r="Y248" s="400">
        <v>1942</v>
      </c>
      <c r="Z248" s="400">
        <v>880901.88513054699</v>
      </c>
      <c r="AA248" s="400">
        <v>904178.12308113603</v>
      </c>
      <c r="AB248" s="404">
        <f>SUM(Z248:AA248)</f>
        <v>1785080.008211683</v>
      </c>
      <c r="AC248" s="400">
        <v>486972.1783051081</v>
      </c>
      <c r="AD248" s="399">
        <f>AB248+AC248</f>
        <v>2272052.1865167911</v>
      </c>
      <c r="AE248" s="401">
        <v>-503995</v>
      </c>
      <c r="AF248" s="411">
        <f>AD248+AE248</f>
        <v>1768057.1865167911</v>
      </c>
      <c r="AG248" s="399">
        <v>524851.29</v>
      </c>
      <c r="AH248" s="399">
        <f>SUM(AF248:AG248)</f>
        <v>2292908.4765167912</v>
      </c>
      <c r="AI248" s="411">
        <f>AF248/Y248</f>
        <v>910.43109501379558</v>
      </c>
      <c r="AJ248" s="399">
        <f>AH248/Y248</f>
        <v>1180.6943751373797</v>
      </c>
      <c r="AK248" s="412">
        <v>14</v>
      </c>
      <c r="AL248" s="412">
        <v>14</v>
      </c>
    </row>
    <row r="249" spans="1:38">
      <c r="A249" s="397">
        <v>761</v>
      </c>
      <c r="B249" s="398" t="s">
        <v>272</v>
      </c>
      <c r="C249" s="420">
        <v>8410</v>
      </c>
      <c r="D249" s="460">
        <f>F249-E249</f>
        <v>1728027.912671363</v>
      </c>
      <c r="E249" s="575">
        <v>1130868.0434061261</v>
      </c>
      <c r="F249" s="400">
        <v>2858895.9560774891</v>
      </c>
      <c r="G249" s="400">
        <v>4022297.5563365691</v>
      </c>
      <c r="H249" s="404">
        <f>SUM(F249:G249)</f>
        <v>6881193.5124140587</v>
      </c>
      <c r="I249" s="420">
        <v>1344624.1002093798</v>
      </c>
      <c r="J249" s="405">
        <f>SUM(H249:I249)</f>
        <v>8225817.6126234382</v>
      </c>
      <c r="K249" s="430">
        <v>717506</v>
      </c>
      <c r="L249" s="414">
        <f>SUM(J249:K249)</f>
        <v>8943323.6126234382</v>
      </c>
      <c r="M249" s="432">
        <v>560549.05836999998</v>
      </c>
      <c r="N249" s="405">
        <f>SUM(L249:M249)</f>
        <v>9503872.670993438</v>
      </c>
      <c r="O249" s="411">
        <f>L249/C249</f>
        <v>1063.415411726925</v>
      </c>
      <c r="P249" s="399">
        <f>N249/C249</f>
        <v>1130.0680940539166</v>
      </c>
      <c r="Q249" s="412">
        <v>2</v>
      </c>
      <c r="R249" s="412">
        <v>2</v>
      </c>
      <c r="S249" s="471">
        <f>L249-AF249</f>
        <v>547196.88578113168</v>
      </c>
      <c r="T249" s="416">
        <f>S249/AF249</f>
        <v>6.5172537716915405E-2</v>
      </c>
      <c r="U249" s="473">
        <v>75.699333993158461</v>
      </c>
      <c r="V249" s="542"/>
      <c r="W249" s="397">
        <v>761</v>
      </c>
      <c r="X249" s="398" t="s">
        <v>272</v>
      </c>
      <c r="Y249" s="400">
        <v>8426</v>
      </c>
      <c r="Z249" s="400">
        <v>1886322.4183329944</v>
      </c>
      <c r="AA249" s="400">
        <v>3966365.6546373293</v>
      </c>
      <c r="AB249" s="404">
        <f>SUM(Z249:AA249)</f>
        <v>5852688.0729703233</v>
      </c>
      <c r="AC249" s="400">
        <v>1825932.6538719828</v>
      </c>
      <c r="AD249" s="399">
        <f>AB249+AC249</f>
        <v>7678620.7268423066</v>
      </c>
      <c r="AE249" s="401">
        <v>717506</v>
      </c>
      <c r="AF249" s="411">
        <f>AD249+AE249</f>
        <v>8396126.7268423066</v>
      </c>
      <c r="AG249" s="399">
        <v>503936.0449000001</v>
      </c>
      <c r="AH249" s="399">
        <f>SUM(AF249:AG249)</f>
        <v>8900062.7717423066</v>
      </c>
      <c r="AI249" s="411">
        <f>AF249/Y249</f>
        <v>996.45463171639051</v>
      </c>
      <c r="AJ249" s="399">
        <f>AH249/Y249</f>
        <v>1056.2619002779857</v>
      </c>
      <c r="AK249" s="412">
        <v>2</v>
      </c>
      <c r="AL249" s="412">
        <v>2</v>
      </c>
    </row>
    <row r="250" spans="1:38">
      <c r="A250" s="397">
        <v>762</v>
      </c>
      <c r="B250" s="398" t="s">
        <v>273</v>
      </c>
      <c r="C250" s="420">
        <v>3637</v>
      </c>
      <c r="D250" s="460">
        <f>F250-E250</f>
        <v>2409434.7860780312</v>
      </c>
      <c r="E250" s="575">
        <v>532368.83850452967</v>
      </c>
      <c r="F250" s="400">
        <v>2941803.6245825607</v>
      </c>
      <c r="G250" s="400">
        <v>1459160.2521329345</v>
      </c>
      <c r="H250" s="404">
        <f>SUM(F250:G250)</f>
        <v>4400963.8767154953</v>
      </c>
      <c r="I250" s="420">
        <v>681387.75014688412</v>
      </c>
      <c r="J250" s="405">
        <f>SUM(H250:I250)</f>
        <v>5082351.6268623797</v>
      </c>
      <c r="K250" s="430">
        <v>-45285</v>
      </c>
      <c r="L250" s="414">
        <f>SUM(J250:K250)</f>
        <v>5037066.6268623797</v>
      </c>
      <c r="M250" s="432">
        <v>19334.386710000021</v>
      </c>
      <c r="N250" s="405">
        <f>SUM(L250:M250)</f>
        <v>5056401.0135723799</v>
      </c>
      <c r="O250" s="411">
        <f>L250/C250</f>
        <v>1384.9509559698597</v>
      </c>
      <c r="P250" s="399">
        <f>N250/C250</f>
        <v>1390.2669820105527</v>
      </c>
      <c r="Q250" s="412">
        <v>11</v>
      </c>
      <c r="R250" s="412">
        <v>11</v>
      </c>
      <c r="S250" s="471">
        <f>L250-AF250</f>
        <v>392796.12738168892</v>
      </c>
      <c r="T250" s="416">
        <f>S250/AF250</f>
        <v>8.4576496443437191E-2</v>
      </c>
      <c r="U250" s="473">
        <v>173.31580888498365</v>
      </c>
      <c r="V250" s="542"/>
      <c r="W250" s="397">
        <v>762</v>
      </c>
      <c r="X250" s="398" t="s">
        <v>273</v>
      </c>
      <c r="Y250" s="400">
        <v>3672</v>
      </c>
      <c r="Z250" s="400">
        <v>2517905.4420969114</v>
      </c>
      <c r="AA250" s="400">
        <v>1286418.507842063</v>
      </c>
      <c r="AB250" s="404">
        <f>SUM(Z250:AA250)</f>
        <v>3804323.9499389743</v>
      </c>
      <c r="AC250" s="400">
        <v>885231.54954171623</v>
      </c>
      <c r="AD250" s="399">
        <f>AB250+AC250</f>
        <v>4689555.4994806908</v>
      </c>
      <c r="AE250" s="401">
        <v>-45285</v>
      </c>
      <c r="AF250" s="411">
        <f>AD250+AE250</f>
        <v>4644270.4994806908</v>
      </c>
      <c r="AG250" s="399">
        <v>3908.8023999999859</v>
      </c>
      <c r="AH250" s="399">
        <f>SUM(AF250:AG250)</f>
        <v>4648179.3018806912</v>
      </c>
      <c r="AI250" s="411">
        <f>AF250/Y250</f>
        <v>1264.7795477888592</v>
      </c>
      <c r="AJ250" s="399">
        <f>AH250/Y250</f>
        <v>1265.8440364598832</v>
      </c>
      <c r="AK250" s="412">
        <v>11</v>
      </c>
      <c r="AL250" s="412">
        <v>11</v>
      </c>
    </row>
    <row r="251" spans="1:38">
      <c r="A251" s="397">
        <v>765</v>
      </c>
      <c r="B251" s="398" t="s">
        <v>274</v>
      </c>
      <c r="C251" s="420">
        <v>10274</v>
      </c>
      <c r="D251" s="460">
        <f>F251-E251</f>
        <v>2325688.856914348</v>
      </c>
      <c r="E251" s="575">
        <v>1404214.0644859662</v>
      </c>
      <c r="F251" s="400">
        <v>3729902.9214003142</v>
      </c>
      <c r="G251" s="400">
        <v>1853746.4092009512</v>
      </c>
      <c r="H251" s="404">
        <f>SUM(F251:G251)</f>
        <v>5583649.3306012657</v>
      </c>
      <c r="I251" s="420">
        <v>1273114.7472498945</v>
      </c>
      <c r="J251" s="405">
        <f>SUM(H251:I251)</f>
        <v>6856764.0778511604</v>
      </c>
      <c r="K251" s="430">
        <v>656817</v>
      </c>
      <c r="L251" s="414">
        <f>SUM(J251:K251)</f>
        <v>7513581.0778511604</v>
      </c>
      <c r="M251" s="432">
        <v>-32668.44650999998</v>
      </c>
      <c r="N251" s="405">
        <f>SUM(L251:M251)</f>
        <v>7480912.6313411603</v>
      </c>
      <c r="O251" s="411">
        <f>L251/C251</f>
        <v>731.31994139100254</v>
      </c>
      <c r="P251" s="399">
        <f>N251/C251</f>
        <v>728.14022107661674</v>
      </c>
      <c r="Q251" s="412">
        <v>18</v>
      </c>
      <c r="R251" s="412">
        <v>18</v>
      </c>
      <c r="S251" s="471">
        <f>L251-AF251</f>
        <v>646754.43328403309</v>
      </c>
      <c r="T251" s="416">
        <f>S251/AF251</f>
        <v>9.418534452092657E-2</v>
      </c>
      <c r="U251" s="473">
        <v>71.88224096062811</v>
      </c>
      <c r="V251" s="542"/>
      <c r="W251" s="397">
        <v>765</v>
      </c>
      <c r="X251" s="398" t="s">
        <v>274</v>
      </c>
      <c r="Y251" s="400">
        <v>10354</v>
      </c>
      <c r="Z251" s="400">
        <v>2578440.2677536062</v>
      </c>
      <c r="AA251" s="400">
        <v>1769185.3447409282</v>
      </c>
      <c r="AB251" s="404">
        <f>SUM(Z251:AA251)</f>
        <v>4347625.6124945339</v>
      </c>
      <c r="AC251" s="400">
        <v>1862384.0320725932</v>
      </c>
      <c r="AD251" s="399">
        <f>AB251+AC251</f>
        <v>6210009.6445671273</v>
      </c>
      <c r="AE251" s="401">
        <v>656817</v>
      </c>
      <c r="AF251" s="411">
        <f>AD251+AE251</f>
        <v>6866826.6445671273</v>
      </c>
      <c r="AG251" s="399">
        <v>-21356.561499999982</v>
      </c>
      <c r="AH251" s="399">
        <f>SUM(AF251:AG251)</f>
        <v>6845470.0830671275</v>
      </c>
      <c r="AI251" s="411">
        <f>AF251/Y251</f>
        <v>663.205200363833</v>
      </c>
      <c r="AJ251" s="399">
        <f>AH251/Y251</f>
        <v>661.14256162518132</v>
      </c>
      <c r="AK251" s="412">
        <v>18</v>
      </c>
      <c r="AL251" s="412">
        <v>18</v>
      </c>
    </row>
    <row r="252" spans="1:38">
      <c r="A252" s="614">
        <v>768</v>
      </c>
      <c r="B252" s="615" t="s">
        <v>275</v>
      </c>
      <c r="C252" s="616">
        <v>2368</v>
      </c>
      <c r="D252" s="617">
        <f>F252-E252</f>
        <v>1495507.5161037601</v>
      </c>
      <c r="E252" s="618">
        <v>300826.11174999108</v>
      </c>
      <c r="F252" s="619">
        <v>1796333.6278537512</v>
      </c>
      <c r="G252" s="619">
        <v>903566.56802253926</v>
      </c>
      <c r="H252" s="620">
        <f>SUM(F252:G252)</f>
        <v>2699900.1958762906</v>
      </c>
      <c r="I252" s="616">
        <v>457899.60906416154</v>
      </c>
      <c r="J252" s="621">
        <f>SUM(H252:I252)</f>
        <v>3157799.8049404519</v>
      </c>
      <c r="K252" s="622">
        <v>247735</v>
      </c>
      <c r="L252" s="623">
        <f>SUM(J252:K252)</f>
        <v>3405534.8049404519</v>
      </c>
      <c r="M252" s="624">
        <v>35557.492799999993</v>
      </c>
      <c r="N252" s="621">
        <f>SUM(L252:M252)</f>
        <v>3441092.297740452</v>
      </c>
      <c r="O252" s="625">
        <f>L252/C252</f>
        <v>1438.1481439782315</v>
      </c>
      <c r="P252" s="626">
        <f>N252/C252</f>
        <v>1453.1639770863396</v>
      </c>
      <c r="Q252" s="627">
        <v>10</v>
      </c>
      <c r="R252" s="627">
        <v>10</v>
      </c>
      <c r="S252" s="628">
        <f>L252-AF252</f>
        <v>441783.85402584402</v>
      </c>
      <c r="T252" s="629">
        <f>S252/AF252</f>
        <v>0.14906240819239902</v>
      </c>
      <c r="U252" s="630">
        <v>242.71741147535204</v>
      </c>
      <c r="V252" s="631"/>
      <c r="W252" s="614">
        <v>768</v>
      </c>
      <c r="X252" s="615" t="s">
        <v>275</v>
      </c>
      <c r="Y252" s="619">
        <v>2375</v>
      </c>
      <c r="Z252" s="619">
        <v>1385341.6583681684</v>
      </c>
      <c r="AA252" s="619">
        <v>763322.17471850431</v>
      </c>
      <c r="AB252" s="620">
        <f>SUM(Z252:AA252)</f>
        <v>2148663.8330866727</v>
      </c>
      <c r="AC252" s="619">
        <v>567352.11782793526</v>
      </c>
      <c r="AD252" s="626">
        <f>AB252+AC252</f>
        <v>2716015.9509146078</v>
      </c>
      <c r="AE252" s="618">
        <v>247735</v>
      </c>
      <c r="AF252" s="625">
        <f>AD252+AE252</f>
        <v>2963750.9509146078</v>
      </c>
      <c r="AG252" s="626">
        <v>63045.200000000026</v>
      </c>
      <c r="AH252" s="626">
        <f>SUM(AF252:AG252)</f>
        <v>3026796.150914608</v>
      </c>
      <c r="AI252" s="625">
        <f>AF252/Y252</f>
        <v>1247.8951372272033</v>
      </c>
      <c r="AJ252" s="626">
        <f>AH252/Y252</f>
        <v>1274.4404845956244</v>
      </c>
      <c r="AK252" s="627">
        <v>10</v>
      </c>
      <c r="AL252" s="627">
        <v>10</v>
      </c>
    </row>
    <row r="253" spans="1:38">
      <c r="A253" s="397">
        <v>777</v>
      </c>
      <c r="B253" s="398" t="s">
        <v>276</v>
      </c>
      <c r="C253" s="420">
        <v>7172</v>
      </c>
      <c r="D253" s="460">
        <f>F253-E253</f>
        <v>3070159.5494634723</v>
      </c>
      <c r="E253" s="575">
        <v>1064005.9044262718</v>
      </c>
      <c r="F253" s="400">
        <v>4134165.4538897439</v>
      </c>
      <c r="G253" s="400">
        <v>3585093.5548532368</v>
      </c>
      <c r="H253" s="404">
        <f>SUM(F253:G253)</f>
        <v>7719259.0087429807</v>
      </c>
      <c r="I253" s="420">
        <v>1125476.7746239454</v>
      </c>
      <c r="J253" s="405">
        <f>SUM(H253:I253)</f>
        <v>8844735.783366926</v>
      </c>
      <c r="K253" s="430">
        <v>-117883</v>
      </c>
      <c r="L253" s="414">
        <f>SUM(J253:K253)</f>
        <v>8726852.783366926</v>
      </c>
      <c r="M253" s="432">
        <v>-12683.118109999996</v>
      </c>
      <c r="N253" s="405">
        <f>SUM(L253:M253)</f>
        <v>8714169.6652569268</v>
      </c>
      <c r="O253" s="411">
        <f>L253/C253</f>
        <v>1216.794866615578</v>
      </c>
      <c r="P253" s="399">
        <f>N253/C253</f>
        <v>1215.0264452393931</v>
      </c>
      <c r="Q253" s="412">
        <v>18</v>
      </c>
      <c r="R253" s="412">
        <v>18</v>
      </c>
      <c r="S253" s="471">
        <f>L253-AF253</f>
        <v>570566.14736359101</v>
      </c>
      <c r="T253" s="416">
        <f>S253/AF253</f>
        <v>6.995415595683066E-2</v>
      </c>
      <c r="U253" s="473">
        <v>147.00160945420544</v>
      </c>
      <c r="V253" s="542"/>
      <c r="W253" s="397">
        <v>777</v>
      </c>
      <c r="X253" s="398" t="s">
        <v>276</v>
      </c>
      <c r="Y253" s="400">
        <v>7367</v>
      </c>
      <c r="Z253" s="400">
        <v>3644643.9854098125</v>
      </c>
      <c r="AA253" s="400">
        <v>3070203.8262551795</v>
      </c>
      <c r="AB253" s="404">
        <f>SUM(Z253:AA253)</f>
        <v>6714847.811664992</v>
      </c>
      <c r="AC253" s="400">
        <v>1559321.824338343</v>
      </c>
      <c r="AD253" s="399">
        <f>AB253+AC253</f>
        <v>8274169.636003335</v>
      </c>
      <c r="AE253" s="401">
        <v>-117883</v>
      </c>
      <c r="AF253" s="411">
        <f>AD253+AE253</f>
        <v>8156286.636003335</v>
      </c>
      <c r="AG253" s="399">
        <v>-5547.9775999999983</v>
      </c>
      <c r="AH253" s="399">
        <f>SUM(AF253:AG253)</f>
        <v>8150738.6584033351</v>
      </c>
      <c r="AI253" s="411">
        <f>AF253/Y253</f>
        <v>1107.1381343835124</v>
      </c>
      <c r="AJ253" s="399">
        <f>AH253/Y253</f>
        <v>1106.3850493285374</v>
      </c>
      <c r="AK253" s="412">
        <v>18</v>
      </c>
      <c r="AL253" s="412">
        <v>18</v>
      </c>
    </row>
    <row r="254" spans="1:38">
      <c r="A254" s="397">
        <v>778</v>
      </c>
      <c r="B254" s="398" t="s">
        <v>277</v>
      </c>
      <c r="C254" s="420">
        <v>6708</v>
      </c>
      <c r="D254" s="460">
        <f>F254-E254</f>
        <v>1079880.5118395283</v>
      </c>
      <c r="E254" s="575">
        <v>868612.76400473691</v>
      </c>
      <c r="F254" s="400">
        <v>1948493.2758442652</v>
      </c>
      <c r="G254" s="400">
        <v>2315372.8052803697</v>
      </c>
      <c r="H254" s="404">
        <f>SUM(F254:G254)</f>
        <v>4263866.0811246354</v>
      </c>
      <c r="I254" s="420">
        <v>920972.68511190405</v>
      </c>
      <c r="J254" s="405">
        <f>SUM(H254:I254)</f>
        <v>5184838.7662365399</v>
      </c>
      <c r="K254" s="430">
        <v>165880</v>
      </c>
      <c r="L254" s="414">
        <f>SUM(J254:K254)</f>
        <v>5350718.7662365399</v>
      </c>
      <c r="M254" s="432">
        <v>177861.54210999998</v>
      </c>
      <c r="N254" s="405">
        <f>SUM(L254:M254)</f>
        <v>5528580.3083465397</v>
      </c>
      <c r="O254" s="411">
        <f>L254/C254</f>
        <v>797.6623086220244</v>
      </c>
      <c r="P254" s="399">
        <f>N254/C254</f>
        <v>824.17714793478524</v>
      </c>
      <c r="Q254" s="412">
        <v>11</v>
      </c>
      <c r="R254" s="412">
        <v>11</v>
      </c>
      <c r="S254" s="471">
        <f>L254-AF254</f>
        <v>-472849.21110972203</v>
      </c>
      <c r="T254" s="416">
        <f>S254/AF254</f>
        <v>-8.1195791471673412E-2</v>
      </c>
      <c r="U254" s="473">
        <v>-71.279770207872957</v>
      </c>
      <c r="V254" s="542"/>
      <c r="W254" s="397">
        <v>778</v>
      </c>
      <c r="X254" s="398" t="s">
        <v>277</v>
      </c>
      <c r="Y254" s="400">
        <v>6763</v>
      </c>
      <c r="Z254" s="400">
        <v>1069096.6141329459</v>
      </c>
      <c r="AA254" s="400">
        <v>3229453.7454785225</v>
      </c>
      <c r="AB254" s="404">
        <f>SUM(Z254:AA254)</f>
        <v>4298550.3596114684</v>
      </c>
      <c r="AC254" s="400">
        <v>1359137.6177347938</v>
      </c>
      <c r="AD254" s="399">
        <f>AB254+AC254</f>
        <v>5657687.977346262</v>
      </c>
      <c r="AE254" s="401">
        <v>165880</v>
      </c>
      <c r="AF254" s="411">
        <f>AD254+AE254</f>
        <v>5823567.977346262</v>
      </c>
      <c r="AG254" s="399">
        <v>146222.30849000002</v>
      </c>
      <c r="AH254" s="399">
        <f>SUM(AF254:AG254)</f>
        <v>5969790.2858362617</v>
      </c>
      <c r="AI254" s="411">
        <f>AF254/Y254</f>
        <v>861.09241125924325</v>
      </c>
      <c r="AJ254" s="399">
        <f>AH254/Y254</f>
        <v>882.71333518205847</v>
      </c>
      <c r="AK254" s="412">
        <v>11</v>
      </c>
      <c r="AL254" s="412">
        <v>11</v>
      </c>
    </row>
    <row r="255" spans="1:38">
      <c r="A255" s="397">
        <v>781</v>
      </c>
      <c r="B255" s="398" t="s">
        <v>278</v>
      </c>
      <c r="C255" s="420">
        <v>3496</v>
      </c>
      <c r="D255" s="460">
        <f>F255-E255</f>
        <v>2384422.6350705302</v>
      </c>
      <c r="E255" s="575">
        <v>455409.03167162434</v>
      </c>
      <c r="F255" s="400">
        <v>2839831.6667421544</v>
      </c>
      <c r="G255" s="400">
        <v>865274.40273741481</v>
      </c>
      <c r="H255" s="404">
        <f>SUM(F255:G255)</f>
        <v>3705106.0694795693</v>
      </c>
      <c r="I255" s="420">
        <v>700606.699038108</v>
      </c>
      <c r="J255" s="405">
        <f>SUM(H255:I255)</f>
        <v>4405712.7685176777</v>
      </c>
      <c r="K255" s="430">
        <v>-324826</v>
      </c>
      <c r="L255" s="414">
        <f>SUM(J255:K255)</f>
        <v>4080886.7685176777</v>
      </c>
      <c r="M255" s="432">
        <v>19985.328400000013</v>
      </c>
      <c r="N255" s="405">
        <f>SUM(L255:M255)</f>
        <v>4100872.0969176777</v>
      </c>
      <c r="O255" s="411">
        <f>L255/C255</f>
        <v>1167.3017072418986</v>
      </c>
      <c r="P255" s="399">
        <f>N255/C255</f>
        <v>1173.0183343586034</v>
      </c>
      <c r="Q255" s="412">
        <v>7</v>
      </c>
      <c r="R255" s="412">
        <v>7</v>
      </c>
      <c r="S255" s="471">
        <f>L255-AF255</f>
        <v>361734.55814514309</v>
      </c>
      <c r="T255" s="416">
        <f>S255/AF255</f>
        <v>9.7262638817600153E-2</v>
      </c>
      <c r="U255" s="473">
        <v>111.18327614594341</v>
      </c>
      <c r="V255" s="542"/>
      <c r="W255" s="397">
        <v>781</v>
      </c>
      <c r="X255" s="398" t="s">
        <v>278</v>
      </c>
      <c r="Y255" s="400">
        <v>3504</v>
      </c>
      <c r="Z255" s="400">
        <v>2485532.3851385759</v>
      </c>
      <c r="AA255" s="400">
        <v>756295.74786122574</v>
      </c>
      <c r="AB255" s="404">
        <f>SUM(Z255:AA255)</f>
        <v>3241828.1329998015</v>
      </c>
      <c r="AC255" s="400">
        <v>802150.07737273281</v>
      </c>
      <c r="AD255" s="399">
        <f>AB255+AC255</f>
        <v>4043978.2103725346</v>
      </c>
      <c r="AE255" s="401">
        <v>-324826</v>
      </c>
      <c r="AF255" s="411">
        <f>AD255+AE255</f>
        <v>3719152.2103725346</v>
      </c>
      <c r="AG255" s="399">
        <v>-35778.150999999998</v>
      </c>
      <c r="AH255" s="399">
        <f>SUM(AF255:AG255)</f>
        <v>3683374.0593725345</v>
      </c>
      <c r="AI255" s="411">
        <f>AF255/Y255</f>
        <v>1061.401886521842</v>
      </c>
      <c r="AJ255" s="399">
        <f>AH255/Y255</f>
        <v>1051.1912269898785</v>
      </c>
      <c r="AK255" s="412">
        <v>7</v>
      </c>
      <c r="AL255" s="412">
        <v>7</v>
      </c>
    </row>
    <row r="256" spans="1:38">
      <c r="A256" s="397">
        <v>783</v>
      </c>
      <c r="B256" s="398" t="s">
        <v>279</v>
      </c>
      <c r="C256" s="420">
        <v>6377</v>
      </c>
      <c r="D256" s="460">
        <f>F256-E256</f>
        <v>-187056.51232734672</v>
      </c>
      <c r="E256" s="575">
        <v>675090.00231901929</v>
      </c>
      <c r="F256" s="400">
        <v>488033.48999167257</v>
      </c>
      <c r="G256" s="400">
        <v>1412534.2543806531</v>
      </c>
      <c r="H256" s="404">
        <f>SUM(F256:G256)</f>
        <v>1900567.7443723257</v>
      </c>
      <c r="I256" s="420">
        <v>791138.22858617455</v>
      </c>
      <c r="J256" s="405">
        <f>SUM(H256:I256)</f>
        <v>2691705.9729585005</v>
      </c>
      <c r="K256" s="430">
        <v>583</v>
      </c>
      <c r="L256" s="414">
        <f>SUM(J256:K256)</f>
        <v>2692288.9729585005</v>
      </c>
      <c r="M256" s="432">
        <v>-139340.92491000003</v>
      </c>
      <c r="N256" s="405">
        <f>SUM(L256:M256)</f>
        <v>2552948.0480485004</v>
      </c>
      <c r="O256" s="411">
        <f>L256/C256</f>
        <v>422.18738795021176</v>
      </c>
      <c r="P256" s="399">
        <f>N256/C256</f>
        <v>400.33684303724328</v>
      </c>
      <c r="Q256" s="412">
        <v>4</v>
      </c>
      <c r="R256" s="412">
        <v>4</v>
      </c>
      <c r="S256" s="471">
        <f>L256-AF256</f>
        <v>54452.535165972076</v>
      </c>
      <c r="T256" s="416">
        <f>S256/AF256</f>
        <v>2.064287777127707E-2</v>
      </c>
      <c r="U256" s="473">
        <v>43.521057045924067</v>
      </c>
      <c r="V256" s="542"/>
      <c r="W256" s="397">
        <v>783</v>
      </c>
      <c r="X256" s="398" t="s">
        <v>279</v>
      </c>
      <c r="Y256" s="400">
        <v>6419</v>
      </c>
      <c r="Z256" s="400">
        <v>-161925.03230416204</v>
      </c>
      <c r="AA256" s="400">
        <v>1560564.6471283075</v>
      </c>
      <c r="AB256" s="404">
        <f>SUM(Z256:AA256)</f>
        <v>1398639.6148241456</v>
      </c>
      <c r="AC256" s="400">
        <v>1238613.8229683826</v>
      </c>
      <c r="AD256" s="399">
        <f>AB256+AC256</f>
        <v>2637253.4377925284</v>
      </c>
      <c r="AE256" s="401">
        <v>583</v>
      </c>
      <c r="AF256" s="411">
        <f>AD256+AE256</f>
        <v>2637836.4377925284</v>
      </c>
      <c r="AG256" s="399">
        <v>-104371.32859999998</v>
      </c>
      <c r="AH256" s="399">
        <f>SUM(AF256:AG256)</f>
        <v>2533465.1091925283</v>
      </c>
      <c r="AI256" s="411">
        <f>AF256/Y256</f>
        <v>410.941959462927</v>
      </c>
      <c r="AJ256" s="399">
        <f>AH256/Y256</f>
        <v>394.68221049891389</v>
      </c>
      <c r="AK256" s="412">
        <v>4</v>
      </c>
      <c r="AL256" s="412">
        <v>4</v>
      </c>
    </row>
    <row r="257" spans="1:38">
      <c r="A257" s="397">
        <v>785</v>
      </c>
      <c r="B257" s="398" t="s">
        <v>280</v>
      </c>
      <c r="C257" s="420">
        <v>2589</v>
      </c>
      <c r="D257" s="460">
        <f>F257-E257</f>
        <v>3559206.1205989085</v>
      </c>
      <c r="E257" s="575">
        <v>484297.95589958417</v>
      </c>
      <c r="F257" s="400">
        <v>4043504.0764984926</v>
      </c>
      <c r="G257" s="400">
        <v>1290052.0568390749</v>
      </c>
      <c r="H257" s="404">
        <f>SUM(F257:G257)</f>
        <v>5333556.1333375676</v>
      </c>
      <c r="I257" s="420">
        <v>508510.59756841377</v>
      </c>
      <c r="J257" s="405">
        <f>SUM(H257:I257)</f>
        <v>5842066.7309059817</v>
      </c>
      <c r="K257" s="430">
        <v>206848</v>
      </c>
      <c r="L257" s="414">
        <f>SUM(J257:K257)</f>
        <v>6048914.7309059817</v>
      </c>
      <c r="M257" s="432">
        <v>-47704.726709999995</v>
      </c>
      <c r="N257" s="405">
        <f>SUM(L257:M257)</f>
        <v>6001210.0041959817</v>
      </c>
      <c r="O257" s="411">
        <f>L257/C257</f>
        <v>2336.3903943244427</v>
      </c>
      <c r="P257" s="399">
        <f>N257/C257</f>
        <v>2317.9644666651147</v>
      </c>
      <c r="Q257" s="412">
        <v>17</v>
      </c>
      <c r="R257" s="412">
        <v>17</v>
      </c>
      <c r="S257" s="471">
        <f>L257-AF257</f>
        <v>501540.52738453448</v>
      </c>
      <c r="T257" s="416">
        <f>S257/AF257</f>
        <v>9.0410437259876741E-2</v>
      </c>
      <c r="U257" s="473">
        <v>324.4894418532017</v>
      </c>
      <c r="V257" s="542"/>
      <c r="W257" s="397">
        <v>785</v>
      </c>
      <c r="X257" s="398" t="s">
        <v>280</v>
      </c>
      <c r="Y257" s="400">
        <v>2626</v>
      </c>
      <c r="Z257" s="400">
        <v>3615397.6715888921</v>
      </c>
      <c r="AA257" s="400">
        <v>1088501.3999090265</v>
      </c>
      <c r="AB257" s="404">
        <f>SUM(Z257:AA257)</f>
        <v>4703899.071497919</v>
      </c>
      <c r="AC257" s="400">
        <v>636627.13202352799</v>
      </c>
      <c r="AD257" s="399">
        <f>AB257+AC257</f>
        <v>5340526.2035214473</v>
      </c>
      <c r="AE257" s="401">
        <v>206848</v>
      </c>
      <c r="AF257" s="411">
        <f>AD257+AE257</f>
        <v>5547374.2035214473</v>
      </c>
      <c r="AG257" s="399">
        <v>50987.805500000002</v>
      </c>
      <c r="AH257" s="399">
        <f>SUM(AF257:AG257)</f>
        <v>5598362.009021447</v>
      </c>
      <c r="AI257" s="411">
        <f>AF257/Y257</f>
        <v>2112.4806563295688</v>
      </c>
      <c r="AJ257" s="399">
        <f>AH257/Y257</f>
        <v>2131.8971854613278</v>
      </c>
      <c r="AK257" s="412">
        <v>17</v>
      </c>
      <c r="AL257" s="412">
        <v>17</v>
      </c>
    </row>
    <row r="258" spans="1:38">
      <c r="A258" s="397">
        <v>790</v>
      </c>
      <c r="B258" s="398" t="s">
        <v>281</v>
      </c>
      <c r="C258" s="420">
        <v>23515</v>
      </c>
      <c r="D258" s="460">
        <f>F258-E258</f>
        <v>2385165.0889936341</v>
      </c>
      <c r="E258" s="575">
        <v>3074844.421168386</v>
      </c>
      <c r="F258" s="400">
        <v>5460009.5101620201</v>
      </c>
      <c r="G258" s="400">
        <v>9964143.4501144979</v>
      </c>
      <c r="H258" s="404">
        <f>SUM(F258:G258)</f>
        <v>15424152.960276518</v>
      </c>
      <c r="I258" s="420">
        <v>2868796.1714314325</v>
      </c>
      <c r="J258" s="405">
        <f>SUM(H258:I258)</f>
        <v>18292949.131707951</v>
      </c>
      <c r="K258" s="430">
        <v>-2019990</v>
      </c>
      <c r="L258" s="414">
        <f>SUM(J258:K258)</f>
        <v>16272959.131707951</v>
      </c>
      <c r="M258" s="432">
        <v>515251.08216999989</v>
      </c>
      <c r="N258" s="405">
        <f>SUM(L258:M258)</f>
        <v>16788210.21387795</v>
      </c>
      <c r="O258" s="411">
        <f>L258/C258</f>
        <v>692.0246281823496</v>
      </c>
      <c r="P258" s="399">
        <f>N258/C258</f>
        <v>713.93622002457789</v>
      </c>
      <c r="Q258" s="412">
        <v>6</v>
      </c>
      <c r="R258" s="412">
        <v>6</v>
      </c>
      <c r="S258" s="471">
        <f>L258-AF258</f>
        <v>44137.365487493575</v>
      </c>
      <c r="T258" s="416">
        <f>S258/AF258</f>
        <v>2.7196900750591432E-3</v>
      </c>
      <c r="U258" s="473">
        <v>9.0996790239898928</v>
      </c>
      <c r="V258" s="542"/>
      <c r="W258" s="397">
        <v>790</v>
      </c>
      <c r="X258" s="398" t="s">
        <v>281</v>
      </c>
      <c r="Y258" s="400">
        <v>23734</v>
      </c>
      <c r="Z258" s="400">
        <v>4032287.9100757195</v>
      </c>
      <c r="AA258" s="400">
        <v>9838322.5819209348</v>
      </c>
      <c r="AB258" s="404">
        <f>SUM(Z258:AA258)</f>
        <v>13870610.491996653</v>
      </c>
      <c r="AC258" s="400">
        <v>4378201.2742238045</v>
      </c>
      <c r="AD258" s="399">
        <f>AB258+AC258</f>
        <v>18248811.766220458</v>
      </c>
      <c r="AE258" s="401">
        <v>-2019990</v>
      </c>
      <c r="AF258" s="411">
        <f>AD258+AE258</f>
        <v>16228821.766220458</v>
      </c>
      <c r="AG258" s="399">
        <v>169560.06540000002</v>
      </c>
      <c r="AH258" s="399">
        <f>SUM(AF258:AG258)</f>
        <v>16398381.831620459</v>
      </c>
      <c r="AI258" s="411">
        <f>AF258/Y258</f>
        <v>683.77946263674301</v>
      </c>
      <c r="AJ258" s="399">
        <f>AH258/Y258</f>
        <v>690.92364673550424</v>
      </c>
      <c r="AK258" s="412">
        <v>6</v>
      </c>
      <c r="AL258" s="412">
        <v>6</v>
      </c>
    </row>
    <row r="259" spans="1:38">
      <c r="A259" s="397">
        <v>791</v>
      </c>
      <c r="B259" s="398" t="s">
        <v>282</v>
      </c>
      <c r="C259" s="420">
        <v>4931</v>
      </c>
      <c r="D259" s="460">
        <f>F259-E259</f>
        <v>3263633.7371776626</v>
      </c>
      <c r="E259" s="575">
        <v>602193.28354249639</v>
      </c>
      <c r="F259" s="400">
        <v>3865827.0207201587</v>
      </c>
      <c r="G259" s="400">
        <v>2913714.1241980414</v>
      </c>
      <c r="H259" s="404">
        <f>SUM(F259:G259)</f>
        <v>6779541.1449181996</v>
      </c>
      <c r="I259" s="420">
        <v>946890.18635046924</v>
      </c>
      <c r="J259" s="405">
        <f>SUM(H259:I259)</f>
        <v>7726431.3312686691</v>
      </c>
      <c r="K259" s="430">
        <v>-209727</v>
      </c>
      <c r="L259" s="414">
        <f>SUM(J259:K259)</f>
        <v>7516704.3312686691</v>
      </c>
      <c r="M259" s="432">
        <v>-89514.727220000001</v>
      </c>
      <c r="N259" s="405">
        <f>SUM(L259:M259)</f>
        <v>7427189.6040486693</v>
      </c>
      <c r="O259" s="411">
        <f>L259/C259</f>
        <v>1524.3772726158322</v>
      </c>
      <c r="P259" s="399">
        <f>N259/C259</f>
        <v>1506.2238093791664</v>
      </c>
      <c r="Q259" s="412">
        <v>17</v>
      </c>
      <c r="R259" s="412">
        <v>17</v>
      </c>
      <c r="S259" s="471">
        <f>L259-AF259</f>
        <v>367422.85032266006</v>
      </c>
      <c r="T259" s="416">
        <f>S259/AF259</f>
        <v>5.1392975825878637E-2</v>
      </c>
      <c r="U259" s="473">
        <v>122.78510675995335</v>
      </c>
      <c r="V259" s="542"/>
      <c r="W259" s="397">
        <v>791</v>
      </c>
      <c r="X259" s="398" t="s">
        <v>282</v>
      </c>
      <c r="Y259" s="400">
        <v>5029</v>
      </c>
      <c r="Z259" s="400">
        <v>3183817.5225645266</v>
      </c>
      <c r="AA259" s="400">
        <v>2915768.7726750532</v>
      </c>
      <c r="AB259" s="404">
        <f>SUM(Z259:AA259)</f>
        <v>6099586.2952395799</v>
      </c>
      <c r="AC259" s="400">
        <v>1259422.1857064292</v>
      </c>
      <c r="AD259" s="399">
        <f>AB259+AC259</f>
        <v>7359008.480946009</v>
      </c>
      <c r="AE259" s="401">
        <v>-209727</v>
      </c>
      <c r="AF259" s="411">
        <f>AD259+AE259</f>
        <v>7149281.480946009</v>
      </c>
      <c r="AG259" s="399">
        <v>-216954.29449999999</v>
      </c>
      <c r="AH259" s="399">
        <f>SUM(AF259:AG259)</f>
        <v>6932327.1864460092</v>
      </c>
      <c r="AI259" s="411">
        <f>AF259/Y259</f>
        <v>1421.610952663752</v>
      </c>
      <c r="AJ259" s="399">
        <f>AH259/Y259</f>
        <v>1378.4703094941358</v>
      </c>
      <c r="AK259" s="412">
        <v>17</v>
      </c>
      <c r="AL259" s="412">
        <v>17</v>
      </c>
    </row>
    <row r="260" spans="1:38">
      <c r="A260" s="397">
        <v>831</v>
      </c>
      <c r="B260" s="398" t="s">
        <v>283</v>
      </c>
      <c r="C260" s="420">
        <v>4625</v>
      </c>
      <c r="D260" s="460">
        <f>F260-E260</f>
        <v>1684522.4108059183</v>
      </c>
      <c r="E260" s="575">
        <v>643503.49545464048</v>
      </c>
      <c r="F260" s="400">
        <v>2328025.9062605589</v>
      </c>
      <c r="G260" s="400">
        <v>879018.04743825702</v>
      </c>
      <c r="H260" s="404">
        <f>SUM(F260:G260)</f>
        <v>3207043.9536988158</v>
      </c>
      <c r="I260" s="420">
        <v>405523.6679822969</v>
      </c>
      <c r="J260" s="405">
        <f>SUM(H260:I260)</f>
        <v>3612567.6216811128</v>
      </c>
      <c r="K260" s="430">
        <v>-825296</v>
      </c>
      <c r="L260" s="414">
        <f>SUM(J260:K260)</f>
        <v>2787271.6216811128</v>
      </c>
      <c r="M260" s="432">
        <v>-125002.87030000001</v>
      </c>
      <c r="N260" s="405">
        <f>SUM(L260:M260)</f>
        <v>2662268.7513811127</v>
      </c>
      <c r="O260" s="411">
        <f>L260/C260</f>
        <v>602.6533236067271</v>
      </c>
      <c r="P260" s="399">
        <f>N260/C260</f>
        <v>575.62567597429461</v>
      </c>
      <c r="Q260" s="412">
        <v>9</v>
      </c>
      <c r="R260" s="412">
        <v>9</v>
      </c>
      <c r="S260" s="471">
        <f>L260-AF260</f>
        <v>434230.92494011438</v>
      </c>
      <c r="T260" s="416">
        <f>S260/AF260</f>
        <v>0.18454033776021453</v>
      </c>
      <c r="U260" s="473">
        <v>116.92496605674819</v>
      </c>
      <c r="V260" s="542"/>
      <c r="W260" s="397">
        <v>831</v>
      </c>
      <c r="X260" s="398" t="s">
        <v>283</v>
      </c>
      <c r="Y260" s="400">
        <v>4559</v>
      </c>
      <c r="Z260" s="400">
        <v>1657634.2981426027</v>
      </c>
      <c r="AA260" s="400">
        <v>843893.27278682333</v>
      </c>
      <c r="AB260" s="404">
        <f>SUM(Z260:AA260)</f>
        <v>2501527.5709294258</v>
      </c>
      <c r="AC260" s="400">
        <v>676809.12581157265</v>
      </c>
      <c r="AD260" s="399">
        <f>AB260+AC260</f>
        <v>3178336.6967409984</v>
      </c>
      <c r="AE260" s="401">
        <v>-825296</v>
      </c>
      <c r="AF260" s="411">
        <f>AD260+AE260</f>
        <v>2353040.6967409984</v>
      </c>
      <c r="AG260" s="399">
        <v>-82999.005799999984</v>
      </c>
      <c r="AH260" s="399">
        <f>SUM(AF260:AG260)</f>
        <v>2270041.6909409985</v>
      </c>
      <c r="AI260" s="411">
        <f>AF260/Y260</f>
        <v>516.1308832509319</v>
      </c>
      <c r="AJ260" s="399">
        <f>AH260/Y260</f>
        <v>497.9253544507564</v>
      </c>
      <c r="AK260" s="412">
        <v>9</v>
      </c>
      <c r="AL260" s="412">
        <v>9</v>
      </c>
    </row>
    <row r="261" spans="1:38">
      <c r="A261" s="397">
        <v>832</v>
      </c>
      <c r="B261" s="398" t="s">
        <v>284</v>
      </c>
      <c r="C261" s="420">
        <v>3731</v>
      </c>
      <c r="D261" s="460">
        <f>F261-E261</f>
        <v>6075860.3511191159</v>
      </c>
      <c r="E261" s="575">
        <v>645236.03421959723</v>
      </c>
      <c r="F261" s="400">
        <v>6721096.3853387134</v>
      </c>
      <c r="G261" s="400">
        <v>1992847.4093654619</v>
      </c>
      <c r="H261" s="404">
        <f>SUM(F261:G261)</f>
        <v>8713943.7947041746</v>
      </c>
      <c r="I261" s="420">
        <v>563642.85299140541</v>
      </c>
      <c r="J261" s="405">
        <f>SUM(H261:I261)</f>
        <v>9277586.6476955805</v>
      </c>
      <c r="K261" s="430">
        <v>-243474</v>
      </c>
      <c r="L261" s="414">
        <f>SUM(J261:K261)</f>
        <v>9034112.6476955805</v>
      </c>
      <c r="M261" s="432">
        <v>22149.354890000002</v>
      </c>
      <c r="N261" s="405">
        <f>SUM(L261:M261)</f>
        <v>9056262.0025855806</v>
      </c>
      <c r="O261" s="411">
        <f>L261/C261</f>
        <v>2421.3649551582903</v>
      </c>
      <c r="P261" s="399">
        <f>N261/C261</f>
        <v>2427.3015284335515</v>
      </c>
      <c r="Q261" s="412">
        <v>17</v>
      </c>
      <c r="R261" s="412">
        <v>17</v>
      </c>
      <c r="S261" s="471">
        <f>L261-AF261</f>
        <v>508034.23450217396</v>
      </c>
      <c r="T261" s="416">
        <f>S261/AF261</f>
        <v>5.9585920968781222E-2</v>
      </c>
      <c r="U261" s="473">
        <v>201.02402743590346</v>
      </c>
      <c r="V261" s="542"/>
      <c r="W261" s="397">
        <v>832</v>
      </c>
      <c r="X261" s="398" t="s">
        <v>284</v>
      </c>
      <c r="Y261" s="400">
        <v>3825</v>
      </c>
      <c r="Z261" s="400">
        <v>6166467.9478864307</v>
      </c>
      <c r="AA261" s="400">
        <v>1837642.6592332195</v>
      </c>
      <c r="AB261" s="404">
        <f>SUM(Z261:AA261)</f>
        <v>8004110.6071196496</v>
      </c>
      <c r="AC261" s="400">
        <v>765441.80607375619</v>
      </c>
      <c r="AD261" s="399">
        <f>AB261+AC261</f>
        <v>8769552.4131934065</v>
      </c>
      <c r="AE261" s="401">
        <v>-243474</v>
      </c>
      <c r="AF261" s="411">
        <f>AD261+AE261</f>
        <v>8526078.4131934065</v>
      </c>
      <c r="AG261" s="399">
        <v>-18913.560000000005</v>
      </c>
      <c r="AH261" s="399">
        <f>SUM(AF261:AG261)</f>
        <v>8507164.853193406</v>
      </c>
      <c r="AI261" s="411">
        <f>AF261/Y261</f>
        <v>2229.0401080244201</v>
      </c>
      <c r="AJ261" s="399">
        <f>AH261/Y261</f>
        <v>2224.0953864557923</v>
      </c>
      <c r="AK261" s="412">
        <v>17</v>
      </c>
      <c r="AL261" s="412">
        <v>17</v>
      </c>
    </row>
    <row r="262" spans="1:38">
      <c r="A262" s="397">
        <v>833</v>
      </c>
      <c r="B262" s="398" t="s">
        <v>285</v>
      </c>
      <c r="C262" s="420">
        <v>1705</v>
      </c>
      <c r="D262" s="460">
        <f>F262-E262</f>
        <v>1232650.6112620533</v>
      </c>
      <c r="E262" s="575">
        <v>174544.43423555809</v>
      </c>
      <c r="F262" s="400">
        <v>1407195.0454976114</v>
      </c>
      <c r="G262" s="400">
        <v>425003.96339143044</v>
      </c>
      <c r="H262" s="404">
        <f>SUM(F262:G262)</f>
        <v>1832199.0088890418</v>
      </c>
      <c r="I262" s="420">
        <v>260050.89212186571</v>
      </c>
      <c r="J262" s="405">
        <f>SUM(H262:I262)</f>
        <v>2092249.9010109075</v>
      </c>
      <c r="K262" s="430">
        <v>-270397</v>
      </c>
      <c r="L262" s="414">
        <f>SUM(J262:K262)</f>
        <v>1821852.9010109075</v>
      </c>
      <c r="M262" s="432">
        <v>259347.46310999998</v>
      </c>
      <c r="N262" s="405">
        <f>SUM(L262:M262)</f>
        <v>2081200.3641209074</v>
      </c>
      <c r="O262" s="411">
        <f>L262/C262</f>
        <v>1068.5354258128489</v>
      </c>
      <c r="P262" s="399">
        <f>N262/C262</f>
        <v>1220.6453748509721</v>
      </c>
      <c r="Q262" s="412">
        <v>2</v>
      </c>
      <c r="R262" s="412">
        <v>2</v>
      </c>
      <c r="S262" s="471">
        <f>L262-AF262</f>
        <v>188169.55190797662</v>
      </c>
      <c r="T262" s="416">
        <f>S262/AF262</f>
        <v>0.11518116531658482</v>
      </c>
      <c r="U262" s="473">
        <v>221.34435194689036</v>
      </c>
      <c r="V262" s="542"/>
      <c r="W262" s="397">
        <v>833</v>
      </c>
      <c r="X262" s="398" t="s">
        <v>285</v>
      </c>
      <c r="Y262" s="400">
        <v>1691</v>
      </c>
      <c r="Z262" s="400">
        <v>1192391.8927866234</v>
      </c>
      <c r="AA262" s="400">
        <v>376592.34515492304</v>
      </c>
      <c r="AB262" s="404">
        <f>SUM(Z262:AA262)</f>
        <v>1568984.2379415464</v>
      </c>
      <c r="AC262" s="400">
        <v>335096.1111613845</v>
      </c>
      <c r="AD262" s="399">
        <f>AB262+AC262</f>
        <v>1904080.3491029309</v>
      </c>
      <c r="AE262" s="401">
        <v>-270397</v>
      </c>
      <c r="AF262" s="411">
        <f>AD262+AE262</f>
        <v>1633683.3491029309</v>
      </c>
      <c r="AG262" s="399">
        <v>242724.02000000002</v>
      </c>
      <c r="AH262" s="399">
        <f>SUM(AF262:AG262)</f>
        <v>1876407.3691029309</v>
      </c>
      <c r="AI262" s="411">
        <f>AF262/Y262</f>
        <v>966.10487823946232</v>
      </c>
      <c r="AJ262" s="399">
        <f>AH262/Y262</f>
        <v>1109.6436245434245</v>
      </c>
      <c r="AK262" s="412">
        <v>2</v>
      </c>
      <c r="AL262" s="412">
        <v>2</v>
      </c>
    </row>
    <row r="263" spans="1:38">
      <c r="A263" s="397">
        <v>834</v>
      </c>
      <c r="B263" s="398" t="s">
        <v>286</v>
      </c>
      <c r="C263" s="420">
        <v>5844</v>
      </c>
      <c r="D263" s="460">
        <f>F263-E263</f>
        <v>2894606.025413136</v>
      </c>
      <c r="E263" s="575">
        <v>617567.87117976323</v>
      </c>
      <c r="F263" s="400">
        <v>3512173.8965928992</v>
      </c>
      <c r="G263" s="400">
        <v>1738302.4233232175</v>
      </c>
      <c r="H263" s="404">
        <f>SUM(F263:G263)</f>
        <v>5250476.319916117</v>
      </c>
      <c r="I263" s="420">
        <v>696564.82803784637</v>
      </c>
      <c r="J263" s="405">
        <f>SUM(H263:I263)</f>
        <v>5947041.1479539629</v>
      </c>
      <c r="K263" s="430">
        <v>-1530790</v>
      </c>
      <c r="L263" s="414">
        <f>SUM(J263:K263)</f>
        <v>4416251.1479539629</v>
      </c>
      <c r="M263" s="432">
        <v>-250992.39797999995</v>
      </c>
      <c r="N263" s="405">
        <f>SUM(L263:M263)</f>
        <v>4165258.749973963</v>
      </c>
      <c r="O263" s="411">
        <f>L263/C263</f>
        <v>755.68979259992523</v>
      </c>
      <c r="P263" s="399">
        <f>N263/C263</f>
        <v>712.74105920156796</v>
      </c>
      <c r="Q263" s="412">
        <v>5</v>
      </c>
      <c r="R263" s="412">
        <v>5</v>
      </c>
      <c r="S263" s="471">
        <f>L263-AF263</f>
        <v>-14834.357570806518</v>
      </c>
      <c r="T263" s="416">
        <f>S263/AF263</f>
        <v>-3.3477931202886366E-3</v>
      </c>
      <c r="U263" s="473">
        <v>16.006324867419494</v>
      </c>
      <c r="V263" s="542"/>
      <c r="W263" s="397">
        <v>834</v>
      </c>
      <c r="X263" s="398" t="s">
        <v>286</v>
      </c>
      <c r="Y263" s="400">
        <v>5879</v>
      </c>
      <c r="Z263" s="400">
        <v>3277246.0320557044</v>
      </c>
      <c r="AA263" s="400">
        <v>1595625.0040446012</v>
      </c>
      <c r="AB263" s="404">
        <f>SUM(Z263:AA263)</f>
        <v>4872871.0361003056</v>
      </c>
      <c r="AC263" s="400">
        <v>1089004.4694244643</v>
      </c>
      <c r="AD263" s="399">
        <f>AB263+AC263</f>
        <v>5961875.5055247694</v>
      </c>
      <c r="AE263" s="401">
        <v>-1530790</v>
      </c>
      <c r="AF263" s="411">
        <f>AD263+AE263</f>
        <v>4431085.5055247694</v>
      </c>
      <c r="AG263" s="399">
        <v>-437486.40410000004</v>
      </c>
      <c r="AH263" s="399">
        <f>SUM(AF263:AG263)</f>
        <v>3993599.1014247695</v>
      </c>
      <c r="AI263" s="411">
        <f>AF263/Y263</f>
        <v>753.71415300642445</v>
      </c>
      <c r="AJ263" s="399">
        <f>AH263/Y263</f>
        <v>679.29904769939947</v>
      </c>
      <c r="AK263" s="412">
        <v>5</v>
      </c>
      <c r="AL263" s="412">
        <v>5</v>
      </c>
    </row>
    <row r="264" spans="1:38">
      <c r="A264" s="397">
        <v>837</v>
      </c>
      <c r="B264" s="398" t="s">
        <v>287</v>
      </c>
      <c r="C264" s="420">
        <v>255050</v>
      </c>
      <c r="D264" s="460">
        <f>F264-E264</f>
        <v>-41546795.897257552</v>
      </c>
      <c r="E264" s="575">
        <v>49849009.884030595</v>
      </c>
      <c r="F264" s="400">
        <v>8302213.9867730439</v>
      </c>
      <c r="G264" s="400">
        <v>-200554.70567708509</v>
      </c>
      <c r="H264" s="404">
        <f>SUM(F264:G264)</f>
        <v>8101659.2810959592</v>
      </c>
      <c r="I264" s="420">
        <v>22714436.225739539</v>
      </c>
      <c r="J264" s="405">
        <f>SUM(H264:I264)</f>
        <v>30816095.506835498</v>
      </c>
      <c r="K264" s="430">
        <v>84253720</v>
      </c>
      <c r="L264" s="414">
        <f>SUM(J264:K264)</f>
        <v>115069815.50683549</v>
      </c>
      <c r="M264" s="432">
        <v>-13087502.631840006</v>
      </c>
      <c r="N264" s="405">
        <f>SUM(L264:M264)</f>
        <v>101982312.87499548</v>
      </c>
      <c r="O264" s="411">
        <f>L264/C264</f>
        <v>451.16571459257199</v>
      </c>
      <c r="P264" s="399">
        <f>N264/C264</f>
        <v>399.85223632619284</v>
      </c>
      <c r="Q264" s="412">
        <v>6</v>
      </c>
      <c r="R264" s="412">
        <v>6</v>
      </c>
      <c r="S264" s="471">
        <f>L264-AF264</f>
        <v>32880774.616268575</v>
      </c>
      <c r="T264" s="416">
        <f>S264/AF264</f>
        <v>0.40006276092269621</v>
      </c>
      <c r="U264" s="473">
        <v>118.70653384286305</v>
      </c>
      <c r="V264" s="542"/>
      <c r="W264" s="397">
        <v>837</v>
      </c>
      <c r="X264" s="398" t="s">
        <v>287</v>
      </c>
      <c r="Y264" s="400">
        <v>249009</v>
      </c>
      <c r="Z264" s="400">
        <v>-40020475.131193191</v>
      </c>
      <c r="AA264" s="400">
        <v>1235695.6416559145</v>
      </c>
      <c r="AB264" s="404">
        <f>SUM(Z264:AA264)</f>
        <v>-38784779.489537276</v>
      </c>
      <c r="AC264" s="400">
        <v>36720100.380104199</v>
      </c>
      <c r="AD264" s="399">
        <f>AB264+AC264</f>
        <v>-2064679.1094330773</v>
      </c>
      <c r="AE264" s="401">
        <v>84253720</v>
      </c>
      <c r="AF264" s="411">
        <f>AD264+AE264</f>
        <v>82189040.890566915</v>
      </c>
      <c r="AG264" s="399">
        <v>-12624235.469329983</v>
      </c>
      <c r="AH264" s="399">
        <f>SUM(AF264:AG264)</f>
        <v>69564805.421236932</v>
      </c>
      <c r="AI264" s="411">
        <f>AF264/Y264</f>
        <v>330.06453939643512</v>
      </c>
      <c r="AJ264" s="399">
        <f>AH264/Y264</f>
        <v>279.36663101027244</v>
      </c>
      <c r="AK264" s="412">
        <v>6</v>
      </c>
      <c r="AL264" s="412">
        <v>6</v>
      </c>
    </row>
    <row r="265" spans="1:38">
      <c r="A265" s="397">
        <v>844</v>
      </c>
      <c r="B265" s="398" t="s">
        <v>288</v>
      </c>
      <c r="C265" s="420">
        <v>1412</v>
      </c>
      <c r="D265" s="460">
        <f>F265-E265</f>
        <v>-45248.020935121749</v>
      </c>
      <c r="E265" s="575">
        <v>172238.10570861393</v>
      </c>
      <c r="F265" s="400">
        <v>126990.08477349218</v>
      </c>
      <c r="G265" s="400">
        <v>814254.62159493833</v>
      </c>
      <c r="H265" s="404">
        <f>SUM(F265:G265)</f>
        <v>941244.70636843052</v>
      </c>
      <c r="I265" s="420">
        <v>267378.59735661588</v>
      </c>
      <c r="J265" s="405">
        <f>SUM(H265:I265)</f>
        <v>1208623.3037250463</v>
      </c>
      <c r="K265" s="430">
        <v>-357782</v>
      </c>
      <c r="L265" s="414">
        <f>SUM(J265:K265)</f>
        <v>850841.30372504634</v>
      </c>
      <c r="M265" s="432">
        <v>-48817.474490000008</v>
      </c>
      <c r="N265" s="405">
        <f>SUM(L265:M265)</f>
        <v>802023.82923504629</v>
      </c>
      <c r="O265" s="411">
        <f>L265/C265</f>
        <v>602.57882700074106</v>
      </c>
      <c r="P265" s="399">
        <f>N265/C265</f>
        <v>568.00554478402717</v>
      </c>
      <c r="Q265" s="412">
        <v>11</v>
      </c>
      <c r="R265" s="412">
        <v>11</v>
      </c>
      <c r="S265" s="471">
        <f>L265-AF265</f>
        <v>163596.08756283321</v>
      </c>
      <c r="T265" s="416">
        <f>S265/AF265</f>
        <v>0.23804616418634916</v>
      </c>
      <c r="U265" s="473">
        <v>160.97354114618872</v>
      </c>
      <c r="V265" s="542"/>
      <c r="W265" s="397">
        <v>844</v>
      </c>
      <c r="X265" s="398" t="s">
        <v>288</v>
      </c>
      <c r="Y265" s="400">
        <v>1441</v>
      </c>
      <c r="Z265" s="400">
        <v>-65124.742059185592</v>
      </c>
      <c r="AA265" s="400">
        <v>751697.50509584288</v>
      </c>
      <c r="AB265" s="404">
        <f>SUM(Z265:AA265)</f>
        <v>686572.76303665724</v>
      </c>
      <c r="AC265" s="400">
        <v>358454.45312555594</v>
      </c>
      <c r="AD265" s="399">
        <f>AB265+AC265</f>
        <v>1045027.2161622131</v>
      </c>
      <c r="AE265" s="401">
        <v>-357782</v>
      </c>
      <c r="AF265" s="411">
        <f>AD265+AE265</f>
        <v>687245.21616221312</v>
      </c>
      <c r="AG265" s="399">
        <v>-36250.990000000005</v>
      </c>
      <c r="AH265" s="399">
        <f>SUM(AF265:AG265)</f>
        <v>650994.22616221313</v>
      </c>
      <c r="AI265" s="411">
        <f>AF265/Y265</f>
        <v>476.92242620556078</v>
      </c>
      <c r="AJ265" s="399">
        <f>AH265/Y265</f>
        <v>451.76559761430474</v>
      </c>
      <c r="AK265" s="412">
        <v>11</v>
      </c>
      <c r="AL265" s="412">
        <v>11</v>
      </c>
    </row>
    <row r="266" spans="1:38">
      <c r="A266" s="397">
        <v>845</v>
      </c>
      <c r="B266" s="398" t="s">
        <v>289</v>
      </c>
      <c r="C266" s="420">
        <v>2831</v>
      </c>
      <c r="D266" s="460">
        <f>F266-E266</f>
        <v>2180539.9644918856</v>
      </c>
      <c r="E266" s="575">
        <v>383865.4706643534</v>
      </c>
      <c r="F266" s="400">
        <v>2564405.4351562392</v>
      </c>
      <c r="G266" s="400">
        <v>1152766.754406516</v>
      </c>
      <c r="H266" s="404">
        <f>SUM(F266:G266)</f>
        <v>3717172.1895627552</v>
      </c>
      <c r="I266" s="420">
        <v>465507.37883790198</v>
      </c>
      <c r="J266" s="405">
        <f>SUM(H266:I266)</f>
        <v>4182679.5684006573</v>
      </c>
      <c r="K266" s="430">
        <v>5928</v>
      </c>
      <c r="L266" s="414">
        <f>SUM(J266:K266)</f>
        <v>4188607.5684006573</v>
      </c>
      <c r="M266" s="432">
        <v>-20815.948910000006</v>
      </c>
      <c r="N266" s="405">
        <f>SUM(L266:M266)</f>
        <v>4167791.6194906575</v>
      </c>
      <c r="O266" s="411">
        <f>L266/C266</f>
        <v>1479.5505363478126</v>
      </c>
      <c r="P266" s="399">
        <f>N266/C266</f>
        <v>1472.1976755530404</v>
      </c>
      <c r="Q266" s="412">
        <v>19</v>
      </c>
      <c r="R266" s="412">
        <v>19</v>
      </c>
      <c r="S266" s="471">
        <f>L266-AF266</f>
        <v>-50633.594109367114</v>
      </c>
      <c r="T266" s="416">
        <f>S266/AF266</f>
        <v>-1.194402303816736E-2</v>
      </c>
      <c r="U266" s="473">
        <v>45.008802361697235</v>
      </c>
      <c r="V266" s="542"/>
      <c r="W266" s="397">
        <v>845</v>
      </c>
      <c r="X266" s="398" t="s">
        <v>289</v>
      </c>
      <c r="Y266" s="400">
        <v>2863</v>
      </c>
      <c r="Z266" s="400">
        <v>2388477.0051649124</v>
      </c>
      <c r="AA266" s="400">
        <v>1255008.2280608944</v>
      </c>
      <c r="AB266" s="404">
        <f>SUM(Z266:AA266)</f>
        <v>3643485.2332258066</v>
      </c>
      <c r="AC266" s="400">
        <v>589827.92928421777</v>
      </c>
      <c r="AD266" s="399">
        <f>AB266+AC266</f>
        <v>4233313.1625100244</v>
      </c>
      <c r="AE266" s="401">
        <v>5928</v>
      </c>
      <c r="AF266" s="411">
        <f>AD266+AE266</f>
        <v>4239241.1625100244</v>
      </c>
      <c r="AG266" s="399">
        <v>-14185.170000000006</v>
      </c>
      <c r="AH266" s="399">
        <f>SUM(AF266:AG266)</f>
        <v>4225055.9925100245</v>
      </c>
      <c r="AI266" s="411">
        <f>AF266/Y266</f>
        <v>1480.6989739818457</v>
      </c>
      <c r="AJ266" s="399">
        <f>AH266/Y266</f>
        <v>1475.7443215193939</v>
      </c>
      <c r="AK266" s="412">
        <v>19</v>
      </c>
      <c r="AL266" s="412">
        <v>19</v>
      </c>
    </row>
    <row r="267" spans="1:38">
      <c r="A267" s="397">
        <v>846</v>
      </c>
      <c r="B267" s="398" t="s">
        <v>290</v>
      </c>
      <c r="C267" s="420">
        <v>4758</v>
      </c>
      <c r="D267" s="460">
        <f>F267-E267</f>
        <v>2089404.2120518116</v>
      </c>
      <c r="E267" s="575">
        <v>669626.47994121583</v>
      </c>
      <c r="F267" s="400">
        <v>2759030.6919930275</v>
      </c>
      <c r="G267" s="400">
        <v>2887091.7742743273</v>
      </c>
      <c r="H267" s="404">
        <f>SUM(F267:G267)</f>
        <v>5646122.4662673548</v>
      </c>
      <c r="I267" s="420">
        <v>799210.69637645991</v>
      </c>
      <c r="J267" s="405">
        <f>SUM(H267:I267)</f>
        <v>6445333.1626438145</v>
      </c>
      <c r="K267" s="430">
        <v>-364162</v>
      </c>
      <c r="L267" s="414">
        <f>SUM(J267:K267)</f>
        <v>6081171.1626438145</v>
      </c>
      <c r="M267" s="432">
        <v>-103857.51022000003</v>
      </c>
      <c r="N267" s="405">
        <f>SUM(L267:M267)</f>
        <v>5977313.6524238149</v>
      </c>
      <c r="O267" s="411">
        <f>L267/C267</f>
        <v>1278.0939812198012</v>
      </c>
      <c r="P267" s="399">
        <f>N267/C267</f>
        <v>1256.2660051332105</v>
      </c>
      <c r="Q267" s="412">
        <v>14</v>
      </c>
      <c r="R267" s="412">
        <v>14</v>
      </c>
      <c r="S267" s="471">
        <f>L267-AF267</f>
        <v>71225.914411751553</v>
      </c>
      <c r="T267" s="416">
        <f>S267/AF267</f>
        <v>1.1851341646199519E-2</v>
      </c>
      <c r="U267" s="473">
        <v>28.937463242697277</v>
      </c>
      <c r="V267" s="542"/>
      <c r="W267" s="397">
        <v>846</v>
      </c>
      <c r="X267" s="398" t="s">
        <v>290</v>
      </c>
      <c r="Y267" s="400">
        <v>4862</v>
      </c>
      <c r="Z267" s="400">
        <v>2389817.6523654521</v>
      </c>
      <c r="AA267" s="400">
        <v>2846111.3497847915</v>
      </c>
      <c r="AB267" s="404">
        <f>SUM(Z267:AA267)</f>
        <v>5235929.0021502431</v>
      </c>
      <c r="AC267" s="400">
        <v>1138178.2460818195</v>
      </c>
      <c r="AD267" s="399">
        <f>AB267+AC267</f>
        <v>6374107.2482320629</v>
      </c>
      <c r="AE267" s="401">
        <v>-364162</v>
      </c>
      <c r="AF267" s="411">
        <f>AD267+AE267</f>
        <v>6009945.2482320629</v>
      </c>
      <c r="AG267" s="399">
        <v>37984.733000000007</v>
      </c>
      <c r="AH267" s="399">
        <f>SUM(AF267:AG267)</f>
        <v>6047929.9812320629</v>
      </c>
      <c r="AI267" s="411">
        <f>AF267/Y267</f>
        <v>1236.1055631904696</v>
      </c>
      <c r="AJ267" s="399">
        <f>AH267/Y267</f>
        <v>1243.9181368227196</v>
      </c>
      <c r="AK267" s="412">
        <v>14</v>
      </c>
      <c r="AL267" s="412">
        <v>14</v>
      </c>
    </row>
    <row r="268" spans="1:38">
      <c r="A268" s="397">
        <v>848</v>
      </c>
      <c r="B268" s="398" t="s">
        <v>291</v>
      </c>
      <c r="C268" s="420">
        <v>4066</v>
      </c>
      <c r="D268" s="460">
        <f>F268-E268</f>
        <v>1054403.234146792</v>
      </c>
      <c r="E268" s="575">
        <v>1012381.1373469713</v>
      </c>
      <c r="F268" s="400">
        <v>2066784.3714937633</v>
      </c>
      <c r="G268" s="400">
        <v>2636042.6593731781</v>
      </c>
      <c r="H268" s="404">
        <f>SUM(F268:G268)</f>
        <v>4702827.0308669414</v>
      </c>
      <c r="I268" s="420">
        <v>730657.32417312812</v>
      </c>
      <c r="J268" s="405">
        <f>SUM(H268:I268)</f>
        <v>5433484.3550400697</v>
      </c>
      <c r="K268" s="430">
        <v>646257</v>
      </c>
      <c r="L268" s="414">
        <f>SUM(J268:K268)</f>
        <v>6079741.3550400697</v>
      </c>
      <c r="M268" s="432">
        <v>-4444.6865999999864</v>
      </c>
      <c r="N268" s="405">
        <f>SUM(L268:M268)</f>
        <v>6075296.66844007</v>
      </c>
      <c r="O268" s="411">
        <f>L268/C268</f>
        <v>1495.2634911559444</v>
      </c>
      <c r="P268" s="399">
        <f>N268/C268</f>
        <v>1494.1703562321864</v>
      </c>
      <c r="Q268" s="412">
        <v>12</v>
      </c>
      <c r="R268" s="412">
        <v>12</v>
      </c>
      <c r="S268" s="471">
        <f>L268-AF268</f>
        <v>891751.68024020363</v>
      </c>
      <c r="T268" s="416">
        <f>S268/AF268</f>
        <v>0.1718877129944566</v>
      </c>
      <c r="U268" s="473">
        <v>297.70610538045116</v>
      </c>
      <c r="V268" s="542"/>
      <c r="W268" s="397">
        <v>848</v>
      </c>
      <c r="X268" s="398" t="s">
        <v>291</v>
      </c>
      <c r="Y268" s="400">
        <v>4160</v>
      </c>
      <c r="Z268" s="400">
        <v>1008616.4374489071</v>
      </c>
      <c r="AA268" s="400">
        <v>2556266.1640898176</v>
      </c>
      <c r="AB268" s="404">
        <f>SUM(Z268:AA268)</f>
        <v>3564882.6015387247</v>
      </c>
      <c r="AC268" s="400">
        <v>976850.07326114131</v>
      </c>
      <c r="AD268" s="399">
        <f>AB268+AC268</f>
        <v>4541732.674799866</v>
      </c>
      <c r="AE268" s="401">
        <v>646257</v>
      </c>
      <c r="AF268" s="411">
        <f>AD268+AE268</f>
        <v>5187989.674799866</v>
      </c>
      <c r="AG268" s="399">
        <v>-1654.9365000000107</v>
      </c>
      <c r="AH268" s="399">
        <f>SUM(AF268:AG268)</f>
        <v>5186334.7382998662</v>
      </c>
      <c r="AI268" s="411">
        <f>AF268/Y268</f>
        <v>1247.1129025961216</v>
      </c>
      <c r="AJ268" s="399">
        <f>AH268/Y268</f>
        <v>1246.7150813220833</v>
      </c>
      <c r="AK268" s="412">
        <v>12</v>
      </c>
      <c r="AL268" s="412">
        <v>12</v>
      </c>
    </row>
    <row r="269" spans="1:38">
      <c r="A269" s="397">
        <v>849</v>
      </c>
      <c r="B269" s="398" t="s">
        <v>292</v>
      </c>
      <c r="C269" s="420">
        <v>2849</v>
      </c>
      <c r="D269" s="460">
        <f>F269-E269</f>
        <v>2313257.4150625919</v>
      </c>
      <c r="E269" s="575">
        <v>333429.01156758651</v>
      </c>
      <c r="F269" s="400">
        <v>2646686.4266301785</v>
      </c>
      <c r="G269" s="400">
        <v>1823477.2022036326</v>
      </c>
      <c r="H269" s="404">
        <f>SUM(F269:G269)</f>
        <v>4470163.6288338108</v>
      </c>
      <c r="I269" s="420">
        <v>505363.43283849611</v>
      </c>
      <c r="J269" s="405">
        <f>SUM(H269:I269)</f>
        <v>4975527.0616723066</v>
      </c>
      <c r="K269" s="430">
        <v>222444</v>
      </c>
      <c r="L269" s="414">
        <f>SUM(J269:K269)</f>
        <v>5197971.0616723066</v>
      </c>
      <c r="M269" s="432">
        <v>232531.18729</v>
      </c>
      <c r="N269" s="405">
        <f>SUM(L269:M269)</f>
        <v>5430502.2489623064</v>
      </c>
      <c r="O269" s="411">
        <f>L269/C269</f>
        <v>1824.4896671366469</v>
      </c>
      <c r="P269" s="399">
        <f>N269/C269</f>
        <v>1906.108195493965</v>
      </c>
      <c r="Q269" s="412">
        <v>16</v>
      </c>
      <c r="R269" s="412">
        <v>16</v>
      </c>
      <c r="S269" s="471">
        <f>L269-AF269</f>
        <v>40383.458480229601</v>
      </c>
      <c r="T269" s="416">
        <f>S269/AF269</f>
        <v>7.8299122743423523E-3</v>
      </c>
      <c r="U269" s="473">
        <v>45.423563633311232</v>
      </c>
      <c r="V269" s="542"/>
      <c r="W269" s="397">
        <v>849</v>
      </c>
      <c r="X269" s="398" t="s">
        <v>292</v>
      </c>
      <c r="Y269" s="400">
        <v>2903</v>
      </c>
      <c r="Z269" s="400">
        <v>2618533.151366686</v>
      </c>
      <c r="AA269" s="400">
        <v>1619605.710605596</v>
      </c>
      <c r="AB269" s="404">
        <f>SUM(Z269:AA269)</f>
        <v>4238138.8619722817</v>
      </c>
      <c r="AC269" s="400">
        <v>697004.74121979531</v>
      </c>
      <c r="AD269" s="399">
        <f>AB269+AC269</f>
        <v>4935143.603192077</v>
      </c>
      <c r="AE269" s="401">
        <v>222444</v>
      </c>
      <c r="AF269" s="411">
        <f>AD269+AE269</f>
        <v>5157587.603192077</v>
      </c>
      <c r="AG269" s="399">
        <v>291741.66300000006</v>
      </c>
      <c r="AH269" s="399">
        <f>SUM(AF269:AG269)</f>
        <v>5449329.2661920767</v>
      </c>
      <c r="AI269" s="411">
        <f>AF269/Y269</f>
        <v>1776.6405798112562</v>
      </c>
      <c r="AJ269" s="399">
        <f>AH269/Y269</f>
        <v>1877.1371912477011</v>
      </c>
      <c r="AK269" s="412">
        <v>16</v>
      </c>
      <c r="AL269" s="412">
        <v>16</v>
      </c>
    </row>
    <row r="270" spans="1:38">
      <c r="A270" s="397">
        <v>850</v>
      </c>
      <c r="B270" s="398" t="s">
        <v>293</v>
      </c>
      <c r="C270" s="420">
        <v>2368</v>
      </c>
      <c r="D270" s="460">
        <f>F270-E270</f>
        <v>1477716.567917225</v>
      </c>
      <c r="E270" s="575">
        <v>261955.71206458908</v>
      </c>
      <c r="F270" s="400">
        <v>1739672.2799818141</v>
      </c>
      <c r="G270" s="400">
        <v>1060796.2212468758</v>
      </c>
      <c r="H270" s="404">
        <f>SUM(F270:G270)</f>
        <v>2800468.5012286901</v>
      </c>
      <c r="I270" s="420">
        <v>248776.63797278804</v>
      </c>
      <c r="J270" s="405">
        <f>SUM(H270:I270)</f>
        <v>3049245.1392014781</v>
      </c>
      <c r="K270" s="430">
        <v>-504200</v>
      </c>
      <c r="L270" s="414">
        <f>SUM(J270:K270)</f>
        <v>2545045.1392014781</v>
      </c>
      <c r="M270" s="432">
        <v>240812.17430999994</v>
      </c>
      <c r="N270" s="405">
        <f>SUM(L270:M270)</f>
        <v>2785857.3135114782</v>
      </c>
      <c r="O270" s="411">
        <f>L270/C270</f>
        <v>1074.7656837844079</v>
      </c>
      <c r="P270" s="399">
        <f>N270/C270</f>
        <v>1176.4600141518067</v>
      </c>
      <c r="Q270" s="412">
        <v>13</v>
      </c>
      <c r="R270" s="412">
        <v>13</v>
      </c>
      <c r="S270" s="471">
        <f>L270-AF270</f>
        <v>183867.8367355559</v>
      </c>
      <c r="T270" s="416">
        <f>S270/AF270</f>
        <v>7.7871253693456835E-2</v>
      </c>
      <c r="U270" s="473">
        <v>88.907043786802546</v>
      </c>
      <c r="V270" s="542"/>
      <c r="W270" s="397">
        <v>850</v>
      </c>
      <c r="X270" s="398" t="s">
        <v>293</v>
      </c>
      <c r="Y270" s="400">
        <v>2407</v>
      </c>
      <c r="Z270" s="400">
        <v>1548947.5461160648</v>
      </c>
      <c r="AA270" s="400">
        <v>912818.68791179231</v>
      </c>
      <c r="AB270" s="404">
        <f>SUM(Z270:AA270)</f>
        <v>2461766.234027857</v>
      </c>
      <c r="AC270" s="400">
        <v>403611.06843806518</v>
      </c>
      <c r="AD270" s="399">
        <f>AB270+AC270</f>
        <v>2865377.3024659222</v>
      </c>
      <c r="AE270" s="401">
        <v>-504200</v>
      </c>
      <c r="AF270" s="411">
        <f>AD270+AE270</f>
        <v>2361177.3024659222</v>
      </c>
      <c r="AG270" s="399">
        <v>232242.75550000006</v>
      </c>
      <c r="AH270" s="399">
        <f>SUM(AF270:AG270)</f>
        <v>2593420.0579659222</v>
      </c>
      <c r="AI270" s="411">
        <f>AF270/Y270</f>
        <v>980.96273471787379</v>
      </c>
      <c r="AJ270" s="399">
        <f>AH270/Y270</f>
        <v>1077.449130854143</v>
      </c>
      <c r="AK270" s="412">
        <v>13</v>
      </c>
      <c r="AL270" s="412">
        <v>13</v>
      </c>
    </row>
    <row r="271" spans="1:38">
      <c r="A271" s="397">
        <v>851</v>
      </c>
      <c r="B271" s="398" t="s">
        <v>294</v>
      </c>
      <c r="C271" s="420">
        <v>21018</v>
      </c>
      <c r="D271" s="460">
        <f>F271-E271</f>
        <v>87182.675880798139</v>
      </c>
      <c r="E271" s="575">
        <v>2927508.1311106719</v>
      </c>
      <c r="F271" s="400">
        <v>3014690.80699147</v>
      </c>
      <c r="G271" s="400">
        <v>6340335.9408495203</v>
      </c>
      <c r="H271" s="404">
        <f>SUM(F271:G271)</f>
        <v>9355026.7478409894</v>
      </c>
      <c r="I271" s="420">
        <v>1910925.4761938753</v>
      </c>
      <c r="J271" s="405">
        <f>SUM(H271:I271)</f>
        <v>11265952.224034864</v>
      </c>
      <c r="K271" s="430">
        <v>-327219</v>
      </c>
      <c r="L271" s="414">
        <f>SUM(J271:K271)</f>
        <v>10938733.224034864</v>
      </c>
      <c r="M271" s="432">
        <v>-57454.666889999993</v>
      </c>
      <c r="N271" s="405">
        <f>SUM(L271:M271)</f>
        <v>10881278.557144865</v>
      </c>
      <c r="O271" s="411">
        <f>L271/C271</f>
        <v>520.44596174873277</v>
      </c>
      <c r="P271" s="399">
        <f>N271/C271</f>
        <v>517.71236831025146</v>
      </c>
      <c r="Q271" s="412">
        <v>19</v>
      </c>
      <c r="R271" s="412">
        <v>19</v>
      </c>
      <c r="S271" s="471">
        <f>L271-AF271</f>
        <v>1219780.183251733</v>
      </c>
      <c r="T271" s="416">
        <f>S271/AF271</f>
        <v>0.12550530680961555</v>
      </c>
      <c r="U271" s="473">
        <v>92.750893527967719</v>
      </c>
      <c r="V271" s="542"/>
      <c r="W271" s="397">
        <v>851</v>
      </c>
      <c r="X271" s="398" t="s">
        <v>294</v>
      </c>
      <c r="Y271" s="400">
        <v>21227</v>
      </c>
      <c r="Z271" s="400">
        <v>770517.12691297382</v>
      </c>
      <c r="AA271" s="400">
        <v>6002030.3831444001</v>
      </c>
      <c r="AB271" s="404">
        <f>SUM(Z271:AA271)</f>
        <v>6772547.5100573739</v>
      </c>
      <c r="AC271" s="400">
        <v>3273624.5307257581</v>
      </c>
      <c r="AD271" s="399">
        <f>AB271+AC271</f>
        <v>10046172.040783131</v>
      </c>
      <c r="AE271" s="401">
        <v>-327219</v>
      </c>
      <c r="AF271" s="411">
        <f>AD271+AE271</f>
        <v>9718953.0407831315</v>
      </c>
      <c r="AG271" s="399">
        <v>-126594.76160000003</v>
      </c>
      <c r="AH271" s="399">
        <f>SUM(AF271:AG271)</f>
        <v>9592358.2791831307</v>
      </c>
      <c r="AI271" s="411">
        <f>AF271/Y271</f>
        <v>457.85806005479492</v>
      </c>
      <c r="AJ271" s="399">
        <f>AH271/Y271</f>
        <v>451.89420451232536</v>
      </c>
      <c r="AK271" s="412">
        <v>19</v>
      </c>
      <c r="AL271" s="412">
        <v>19</v>
      </c>
    </row>
    <row r="272" spans="1:38">
      <c r="A272" s="397">
        <v>853</v>
      </c>
      <c r="B272" s="398" t="s">
        <v>295</v>
      </c>
      <c r="C272" s="420">
        <v>201863</v>
      </c>
      <c r="D272" s="460">
        <f>F272-E272</f>
        <v>-4848212.0744322166</v>
      </c>
      <c r="E272" s="575">
        <v>35989792.557252377</v>
      </c>
      <c r="F272" s="400">
        <v>31141580.482820161</v>
      </c>
      <c r="G272" s="400">
        <v>-2315626.8128363863</v>
      </c>
      <c r="H272" s="404">
        <f>SUM(F272:G272)</f>
        <v>28825953.669983774</v>
      </c>
      <c r="I272" s="420">
        <v>22072941.06822174</v>
      </c>
      <c r="J272" s="405">
        <f>SUM(H272:I272)</f>
        <v>50898894.738205515</v>
      </c>
      <c r="K272" s="430">
        <v>46494647</v>
      </c>
      <c r="L272" s="414">
        <f>SUM(J272:K272)</f>
        <v>97393541.738205522</v>
      </c>
      <c r="M272" s="432">
        <v>-3334421.224750001</v>
      </c>
      <c r="N272" s="405">
        <f>SUM(L272:M272)</f>
        <v>94059120.513455525</v>
      </c>
      <c r="O272" s="411">
        <f>L272/C272</f>
        <v>482.47346833350105</v>
      </c>
      <c r="P272" s="399">
        <f>N272/C272</f>
        <v>465.95522960352082</v>
      </c>
      <c r="Q272" s="412">
        <v>2</v>
      </c>
      <c r="R272" s="412">
        <v>2</v>
      </c>
      <c r="S272" s="471">
        <f>L272-AF272</f>
        <v>24537807.503152773</v>
      </c>
      <c r="T272" s="416">
        <f>S272/AF272</f>
        <v>0.33679994801764018</v>
      </c>
      <c r="U272" s="473">
        <v>107.02209092247358</v>
      </c>
      <c r="V272" s="542"/>
      <c r="W272" s="397">
        <v>853</v>
      </c>
      <c r="X272" s="398" t="s">
        <v>295</v>
      </c>
      <c r="Y272" s="400">
        <v>197900</v>
      </c>
      <c r="Z272" s="400">
        <v>-2342330.8757513985</v>
      </c>
      <c r="AA272" s="400">
        <v>-3011722.7297873786</v>
      </c>
      <c r="AB272" s="404">
        <f>SUM(Z272:AA272)</f>
        <v>-5354053.6055387771</v>
      </c>
      <c r="AC272" s="400">
        <v>31715140.840591531</v>
      </c>
      <c r="AD272" s="399">
        <f>AB272+AC272</f>
        <v>26361087.235052753</v>
      </c>
      <c r="AE272" s="401">
        <v>46494647</v>
      </c>
      <c r="AF272" s="411">
        <f>AD272+AE272</f>
        <v>72855734.23505275</v>
      </c>
      <c r="AG272" s="399">
        <v>-2857605.6487600021</v>
      </c>
      <c r="AH272" s="399">
        <f>SUM(AF272:AG272)</f>
        <v>69998128.586292744</v>
      </c>
      <c r="AI272" s="411">
        <f>AF272/Y272</f>
        <v>368.1441851190134</v>
      </c>
      <c r="AJ272" s="399">
        <f>AH272/Y272</f>
        <v>353.70454060784613</v>
      </c>
      <c r="AK272" s="412">
        <v>2</v>
      </c>
      <c r="AL272" s="412">
        <v>2</v>
      </c>
    </row>
    <row r="273" spans="1:38">
      <c r="A273" s="397">
        <v>854</v>
      </c>
      <c r="B273" s="398" t="s">
        <v>296</v>
      </c>
      <c r="C273" s="420">
        <v>3253</v>
      </c>
      <c r="D273" s="460">
        <f>F273-E273</f>
        <v>620762.20721011213</v>
      </c>
      <c r="E273" s="575">
        <v>454722.43684957846</v>
      </c>
      <c r="F273" s="400">
        <v>1075484.6440596906</v>
      </c>
      <c r="G273" s="400">
        <v>1450909.8964896493</v>
      </c>
      <c r="H273" s="404">
        <f>SUM(F273:G273)</f>
        <v>2526394.5405493397</v>
      </c>
      <c r="I273" s="420">
        <v>476582.23563160974</v>
      </c>
      <c r="J273" s="405">
        <f>SUM(H273:I273)</f>
        <v>3002976.7761809495</v>
      </c>
      <c r="K273" s="430">
        <v>-437023</v>
      </c>
      <c r="L273" s="414">
        <f>SUM(J273:K273)</f>
        <v>2565953.7761809495</v>
      </c>
      <c r="M273" s="432">
        <v>-80477.197799999994</v>
      </c>
      <c r="N273" s="405">
        <f>SUM(L273:M273)</f>
        <v>2485476.5783809493</v>
      </c>
      <c r="O273" s="411">
        <f>L273/C273</f>
        <v>788.79611933014121</v>
      </c>
      <c r="P273" s="399">
        <f>N273/C273</f>
        <v>764.05674097170288</v>
      </c>
      <c r="Q273" s="412">
        <v>19</v>
      </c>
      <c r="R273" s="412">
        <v>19</v>
      </c>
      <c r="S273" s="471">
        <f>L273-AF273</f>
        <v>443810.58870690083</v>
      </c>
      <c r="T273" s="416">
        <f>S273/AF273</f>
        <v>0.20913319672607064</v>
      </c>
      <c r="U273" s="473">
        <v>129.64989720057065</v>
      </c>
      <c r="V273" s="542"/>
      <c r="W273" s="397">
        <v>854</v>
      </c>
      <c r="X273" s="398" t="s">
        <v>296</v>
      </c>
      <c r="Y273" s="400">
        <v>3262</v>
      </c>
      <c r="Z273" s="400">
        <v>572008.4156379929</v>
      </c>
      <c r="AA273" s="400">
        <v>1316113.7099010227</v>
      </c>
      <c r="AB273" s="404">
        <f>SUM(Z273:AA273)</f>
        <v>1888122.1255390155</v>
      </c>
      <c r="AC273" s="400">
        <v>671044.0619350333</v>
      </c>
      <c r="AD273" s="399">
        <f>AB273+AC273</f>
        <v>2559166.1874740487</v>
      </c>
      <c r="AE273" s="401">
        <v>-437023</v>
      </c>
      <c r="AF273" s="411">
        <f>AD273+AE273</f>
        <v>2122143.1874740487</v>
      </c>
      <c r="AG273" s="399">
        <v>-38930.410999999993</v>
      </c>
      <c r="AH273" s="399">
        <f>SUM(AF273:AG273)</f>
        <v>2083212.7764740486</v>
      </c>
      <c r="AI273" s="411">
        <f>AF273/Y273</f>
        <v>650.56504827530614</v>
      </c>
      <c r="AJ273" s="399">
        <f>AH273/Y273</f>
        <v>638.63052620295787</v>
      </c>
      <c r="AK273" s="412">
        <v>19</v>
      </c>
      <c r="AL273" s="412">
        <v>19</v>
      </c>
    </row>
    <row r="274" spans="1:38">
      <c r="A274" s="397">
        <v>857</v>
      </c>
      <c r="B274" s="398" t="s">
        <v>297</v>
      </c>
      <c r="C274" s="420">
        <v>2313</v>
      </c>
      <c r="D274" s="460">
        <f>F274-E274</f>
        <v>-1820148.0821315348</v>
      </c>
      <c r="E274" s="575">
        <v>232653.55144963044</v>
      </c>
      <c r="F274" s="400">
        <v>-1587494.5306819044</v>
      </c>
      <c r="G274" s="400">
        <v>1257288.4912724113</v>
      </c>
      <c r="H274" s="404">
        <f>SUM(F274:G274)</f>
        <v>-330206.0394094931</v>
      </c>
      <c r="I274" s="420">
        <v>389609.79308019037</v>
      </c>
      <c r="J274" s="405">
        <f>SUM(H274:I274)</f>
        <v>59403.753670697275</v>
      </c>
      <c r="K274" s="430">
        <v>194858</v>
      </c>
      <c r="L274" s="414">
        <f>SUM(J274:K274)</f>
        <v>254261.75367069728</v>
      </c>
      <c r="M274" s="432">
        <v>776338.59279999998</v>
      </c>
      <c r="N274" s="405">
        <f>SUM(L274:M274)</f>
        <v>1030600.3464706973</v>
      </c>
      <c r="O274" s="411">
        <f>L274/C274</f>
        <v>109.92726055801872</v>
      </c>
      <c r="P274" s="399">
        <f>N274/C274</f>
        <v>445.56867551694654</v>
      </c>
      <c r="Q274" s="412">
        <v>11</v>
      </c>
      <c r="R274" s="412">
        <v>11</v>
      </c>
      <c r="S274" s="471">
        <f>L274-AF274</f>
        <v>213273.8002862393</v>
      </c>
      <c r="T274" s="416">
        <f>S274/AF274</f>
        <v>5.2033288484979492</v>
      </c>
      <c r="U274" s="473">
        <v>82.248502726656199</v>
      </c>
      <c r="V274" s="542"/>
      <c r="W274" s="397">
        <v>857</v>
      </c>
      <c r="X274" s="398" t="s">
        <v>297</v>
      </c>
      <c r="Y274" s="400">
        <v>2394</v>
      </c>
      <c r="Z274" s="400">
        <v>-1798516.9345784113</v>
      </c>
      <c r="AA274" s="400">
        <v>1126098.5572708424</v>
      </c>
      <c r="AB274" s="404">
        <f>SUM(Z274:AA274)</f>
        <v>-672418.37730756891</v>
      </c>
      <c r="AC274" s="400">
        <v>518548.33069202688</v>
      </c>
      <c r="AD274" s="399">
        <f>AB274+AC274</f>
        <v>-153870.04661554203</v>
      </c>
      <c r="AE274" s="401">
        <v>194858</v>
      </c>
      <c r="AF274" s="411">
        <f>AD274+AE274</f>
        <v>40987.953384457971</v>
      </c>
      <c r="AG274" s="399">
        <v>810997.69150000019</v>
      </c>
      <c r="AH274" s="399">
        <f>SUM(AF274:AG274)</f>
        <v>851985.64488445816</v>
      </c>
      <c r="AI274" s="411">
        <f>AF274/Y274</f>
        <v>17.121116701945684</v>
      </c>
      <c r="AJ274" s="399">
        <f>AH274/Y274</f>
        <v>355.88372802191236</v>
      </c>
      <c r="AK274" s="412">
        <v>11</v>
      </c>
      <c r="AL274" s="412">
        <v>11</v>
      </c>
    </row>
    <row r="275" spans="1:38">
      <c r="A275" s="397">
        <v>858</v>
      </c>
      <c r="B275" s="398" t="s">
        <v>298</v>
      </c>
      <c r="C275" s="420">
        <v>41338</v>
      </c>
      <c r="D275" s="460">
        <f>F275-E275</f>
        <v>27472541.566950403</v>
      </c>
      <c r="E275" s="575">
        <v>4182843.2207843028</v>
      </c>
      <c r="F275" s="400">
        <v>31655384.787734706</v>
      </c>
      <c r="G275" s="400">
        <v>-887828.31394713745</v>
      </c>
      <c r="H275" s="404">
        <f>SUM(F275:G275)</f>
        <v>30767556.473787569</v>
      </c>
      <c r="I275" s="420">
        <v>2432538.4217795199</v>
      </c>
      <c r="J275" s="405">
        <f>SUM(H275:I275)</f>
        <v>33200094.895567089</v>
      </c>
      <c r="K275" s="430">
        <v>-3561637</v>
      </c>
      <c r="L275" s="414">
        <f>SUM(J275:K275)</f>
        <v>29638457.895567089</v>
      </c>
      <c r="M275" s="432">
        <v>2306373.0948200002</v>
      </c>
      <c r="N275" s="405">
        <f>SUM(L275:M275)</f>
        <v>31944830.99038709</v>
      </c>
      <c r="O275" s="411">
        <f>L275/C275</f>
        <v>716.97851602803928</v>
      </c>
      <c r="P275" s="399">
        <f>N275/C275</f>
        <v>772.7715658809592</v>
      </c>
      <c r="Q275" s="412">
        <v>1</v>
      </c>
      <c r="R275" s="413">
        <v>35</v>
      </c>
      <c r="S275" s="471">
        <f>L275-AF275</f>
        <v>1143067.0286330879</v>
      </c>
      <c r="T275" s="416">
        <f>S275/AF275</f>
        <v>4.0114102451547722E-2</v>
      </c>
      <c r="U275" s="473">
        <v>-0.70142494745061867</v>
      </c>
      <c r="V275" s="542"/>
      <c r="W275" s="397">
        <v>858</v>
      </c>
      <c r="X275" s="398" t="s">
        <v>298</v>
      </c>
      <c r="Y275" s="400">
        <v>40384</v>
      </c>
      <c r="Z275" s="400">
        <v>28434351.588543527</v>
      </c>
      <c r="AA275" s="400">
        <v>-900341.69438742392</v>
      </c>
      <c r="AB275" s="404">
        <f>SUM(Z275:AA275)</f>
        <v>27534009.894156102</v>
      </c>
      <c r="AC275" s="400">
        <v>4523017.9727779003</v>
      </c>
      <c r="AD275" s="399">
        <f>AB275+AC275</f>
        <v>32057027.866934001</v>
      </c>
      <c r="AE275" s="401">
        <v>-3561637</v>
      </c>
      <c r="AF275" s="411">
        <f>AD275+AE275</f>
        <v>28495390.866934001</v>
      </c>
      <c r="AG275" s="399">
        <v>2478320.9971700003</v>
      </c>
      <c r="AH275" s="399">
        <f>SUM(AF275:AG275)</f>
        <v>30973711.864104003</v>
      </c>
      <c r="AI275" s="411">
        <f>AF275/Y275</f>
        <v>705.61090696647193</v>
      </c>
      <c r="AJ275" s="399">
        <f>AH275/Y275</f>
        <v>766.97979061271792</v>
      </c>
      <c r="AK275" s="412">
        <v>1</v>
      </c>
      <c r="AL275" s="413">
        <v>35</v>
      </c>
    </row>
    <row r="276" spans="1:38">
      <c r="A276" s="397">
        <v>859</v>
      </c>
      <c r="B276" s="398" t="s">
        <v>299</v>
      </c>
      <c r="C276" s="420">
        <v>6525</v>
      </c>
      <c r="D276" s="460">
        <f>F276-E276</f>
        <v>6170505.1058324007</v>
      </c>
      <c r="E276" s="575">
        <v>634202.24189203116</v>
      </c>
      <c r="F276" s="400">
        <v>6804707.3477244321</v>
      </c>
      <c r="G276" s="400">
        <v>4839446.8686265294</v>
      </c>
      <c r="H276" s="404">
        <f>SUM(F276:G276)</f>
        <v>11644154.216350961</v>
      </c>
      <c r="I276" s="420">
        <v>435326.61608834704</v>
      </c>
      <c r="J276" s="405">
        <f>SUM(H276:I276)</f>
        <v>12079480.832439309</v>
      </c>
      <c r="K276" s="430">
        <v>-979610</v>
      </c>
      <c r="L276" s="414">
        <f>SUM(J276:K276)</f>
        <v>11099870.832439309</v>
      </c>
      <c r="M276" s="432">
        <v>44016.582509999949</v>
      </c>
      <c r="N276" s="405">
        <f>SUM(L276:M276)</f>
        <v>11143887.414949309</v>
      </c>
      <c r="O276" s="411">
        <f>L276/C276</f>
        <v>1701.1296294926144</v>
      </c>
      <c r="P276" s="399">
        <f>N276/C276</f>
        <v>1707.8754658926143</v>
      </c>
      <c r="Q276" s="412">
        <v>17</v>
      </c>
      <c r="R276" s="412">
        <v>17</v>
      </c>
      <c r="S276" s="471">
        <f>L276-AF276</f>
        <v>51560.479446867481</v>
      </c>
      <c r="T276" s="416">
        <f>S276/AF276</f>
        <v>4.6668203371841646E-3</v>
      </c>
      <c r="U276" s="473">
        <v>14.370441885452919</v>
      </c>
      <c r="V276" s="542"/>
      <c r="W276" s="397">
        <v>859</v>
      </c>
      <c r="X276" s="398" t="s">
        <v>299</v>
      </c>
      <c r="Y276" s="400">
        <v>6562</v>
      </c>
      <c r="Z276" s="400">
        <v>6461560.1106830714</v>
      </c>
      <c r="AA276" s="400">
        <v>4622365.8680947442</v>
      </c>
      <c r="AB276" s="404">
        <f>SUM(Z276:AA276)</f>
        <v>11083925.978777815</v>
      </c>
      <c r="AC276" s="400">
        <v>943994.37421462615</v>
      </c>
      <c r="AD276" s="399">
        <f>AB276+AC276</f>
        <v>12027920.352992442</v>
      </c>
      <c r="AE276" s="401">
        <v>-979610</v>
      </c>
      <c r="AF276" s="411">
        <f>AD276+AE276</f>
        <v>11048310.352992442</v>
      </c>
      <c r="AG276" s="399">
        <v>45928.428199999966</v>
      </c>
      <c r="AH276" s="399">
        <f>SUM(AF276:AG276)</f>
        <v>11094238.781192441</v>
      </c>
      <c r="AI276" s="411">
        <f>AF276/Y276</f>
        <v>1683.6803341957393</v>
      </c>
      <c r="AJ276" s="399">
        <f>AH276/Y276</f>
        <v>1690.6794850948554</v>
      </c>
      <c r="AK276" s="412">
        <v>17</v>
      </c>
      <c r="AL276" s="412">
        <v>17</v>
      </c>
    </row>
    <row r="277" spans="1:38">
      <c r="A277" s="397">
        <v>886</v>
      </c>
      <c r="B277" s="398" t="s">
        <v>300</v>
      </c>
      <c r="C277" s="420">
        <v>12533</v>
      </c>
      <c r="D277" s="460">
        <f>F277-E277</f>
        <v>1932942.9403617289</v>
      </c>
      <c r="E277" s="575">
        <v>1409667.8461380322</v>
      </c>
      <c r="F277" s="400">
        <v>3342610.786499761</v>
      </c>
      <c r="G277" s="400">
        <v>3843272.4859276265</v>
      </c>
      <c r="H277" s="404">
        <f>SUM(F277:G277)</f>
        <v>7185883.2724273875</v>
      </c>
      <c r="I277" s="420">
        <v>1049911.4088133033</v>
      </c>
      <c r="J277" s="405">
        <f>SUM(H277:I277)</f>
        <v>8235794.6812406909</v>
      </c>
      <c r="K277" s="430">
        <v>-144073</v>
      </c>
      <c r="L277" s="414">
        <f>SUM(J277:K277)</f>
        <v>8091721.6812406909</v>
      </c>
      <c r="M277" s="432">
        <v>134927.76090999995</v>
      </c>
      <c r="N277" s="405">
        <f>SUM(L277:M277)</f>
        <v>8226649.4421506906</v>
      </c>
      <c r="O277" s="411">
        <f>L277/C277</f>
        <v>645.63326268576486</v>
      </c>
      <c r="P277" s="399">
        <f>N277/C277</f>
        <v>656.39906184877452</v>
      </c>
      <c r="Q277" s="412">
        <v>4</v>
      </c>
      <c r="R277" s="412">
        <v>4</v>
      </c>
      <c r="S277" s="471">
        <f>L277-AF277</f>
        <v>869035.2844101768</v>
      </c>
      <c r="T277" s="416">
        <f>S277/AF277</f>
        <v>0.1203202294358966</v>
      </c>
      <c r="U277" s="473">
        <v>79.598183195127376</v>
      </c>
      <c r="V277" s="542"/>
      <c r="W277" s="397">
        <v>886</v>
      </c>
      <c r="X277" s="398" t="s">
        <v>300</v>
      </c>
      <c r="Y277" s="400">
        <v>12599</v>
      </c>
      <c r="Z277" s="400">
        <v>1841340.0947636496</v>
      </c>
      <c r="AA277" s="400">
        <v>3618175.395542888</v>
      </c>
      <c r="AB277" s="404">
        <f>SUM(Z277:AA277)</f>
        <v>5459515.4903065376</v>
      </c>
      <c r="AC277" s="400">
        <v>1907243.906523976</v>
      </c>
      <c r="AD277" s="399">
        <f>AB277+AC277</f>
        <v>7366759.3968305141</v>
      </c>
      <c r="AE277" s="401">
        <v>-144073</v>
      </c>
      <c r="AF277" s="411">
        <f>AD277+AE277</f>
        <v>7222686.3968305141</v>
      </c>
      <c r="AG277" s="399">
        <v>30129.301079999888</v>
      </c>
      <c r="AH277" s="399">
        <f>SUM(AF277:AG277)</f>
        <v>7252815.6979105137</v>
      </c>
      <c r="AI277" s="411">
        <f>AF277/Y277</f>
        <v>573.27457709584201</v>
      </c>
      <c r="AJ277" s="399">
        <f>AH277/Y277</f>
        <v>575.665981261252</v>
      </c>
      <c r="AK277" s="412">
        <v>4</v>
      </c>
      <c r="AL277" s="412">
        <v>4</v>
      </c>
    </row>
    <row r="278" spans="1:38">
      <c r="A278" s="397">
        <v>887</v>
      </c>
      <c r="B278" s="398" t="s">
        <v>301</v>
      </c>
      <c r="C278" s="420">
        <v>4568</v>
      </c>
      <c r="D278" s="460">
        <f>F278-E278</f>
        <v>-947588.67261939775</v>
      </c>
      <c r="E278" s="575">
        <v>930305.82220438647</v>
      </c>
      <c r="F278" s="400">
        <v>-17282.850415011286</v>
      </c>
      <c r="G278" s="400">
        <v>2508577.3822500338</v>
      </c>
      <c r="H278" s="404">
        <f>SUM(F278:G278)</f>
        <v>2491294.5318350224</v>
      </c>
      <c r="I278" s="420">
        <v>700348.04621820373</v>
      </c>
      <c r="J278" s="405">
        <f>SUM(H278:I278)</f>
        <v>3191642.5780532262</v>
      </c>
      <c r="K278" s="430">
        <v>-259105</v>
      </c>
      <c r="L278" s="414">
        <f>SUM(J278:K278)</f>
        <v>2932537.5780532262</v>
      </c>
      <c r="M278" s="432">
        <v>219996.2254</v>
      </c>
      <c r="N278" s="405">
        <f>SUM(L278:M278)</f>
        <v>3152533.8034532261</v>
      </c>
      <c r="O278" s="411">
        <f>L278/C278</f>
        <v>641.97407575596026</v>
      </c>
      <c r="P278" s="399">
        <f>N278/C278</f>
        <v>690.13437028310557</v>
      </c>
      <c r="Q278" s="412">
        <v>6</v>
      </c>
      <c r="R278" s="412">
        <v>6</v>
      </c>
      <c r="S278" s="471">
        <f>L278-AF278</f>
        <v>537279.32597814966</v>
      </c>
      <c r="T278" s="416">
        <f>S278/AF278</f>
        <v>0.22430956057147081</v>
      </c>
      <c r="U278" s="473">
        <v>128.30475279533664</v>
      </c>
      <c r="V278" s="542"/>
      <c r="W278" s="397">
        <v>887</v>
      </c>
      <c r="X278" s="398" t="s">
        <v>301</v>
      </c>
      <c r="Y278" s="400">
        <v>4569</v>
      </c>
      <c r="Z278" s="400">
        <v>-963089.06547512475</v>
      </c>
      <c r="AA278" s="400">
        <v>2580192.1882263105</v>
      </c>
      <c r="AB278" s="404">
        <f>SUM(Z278:AA278)</f>
        <v>1617103.1227511857</v>
      </c>
      <c r="AC278" s="400">
        <v>1037260.1293238909</v>
      </c>
      <c r="AD278" s="399">
        <f>AB278+AC278</f>
        <v>2654363.2520750766</v>
      </c>
      <c r="AE278" s="401">
        <v>-259105</v>
      </c>
      <c r="AF278" s="411">
        <f>AD278+AE278</f>
        <v>2395258.2520750766</v>
      </c>
      <c r="AG278" s="399">
        <v>240407.10890000002</v>
      </c>
      <c r="AH278" s="399">
        <f>SUM(AF278:AG278)</f>
        <v>2635665.3609750764</v>
      </c>
      <c r="AI278" s="411">
        <f>AF278/Y278</f>
        <v>524.24124580325599</v>
      </c>
      <c r="AJ278" s="399">
        <f>AH278/Y278</f>
        <v>576.85825366055519</v>
      </c>
      <c r="AK278" s="412">
        <v>6</v>
      </c>
      <c r="AL278" s="412">
        <v>6</v>
      </c>
    </row>
    <row r="279" spans="1:38">
      <c r="A279" s="397">
        <v>889</v>
      </c>
      <c r="B279" s="398" t="s">
        <v>302</v>
      </c>
      <c r="C279" s="420">
        <v>2491</v>
      </c>
      <c r="D279" s="460">
        <f>F279-E279</f>
        <v>3107721.5353411031</v>
      </c>
      <c r="E279" s="575">
        <v>357423.30684850225</v>
      </c>
      <c r="F279" s="400">
        <v>3465144.8421896053</v>
      </c>
      <c r="G279" s="400">
        <v>1244861.7942441129</v>
      </c>
      <c r="H279" s="404">
        <f>SUM(F279:G279)</f>
        <v>4710006.6364337187</v>
      </c>
      <c r="I279" s="420">
        <v>412324.57336824818</v>
      </c>
      <c r="J279" s="405">
        <f>SUM(H279:I279)</f>
        <v>5122331.2098019673</v>
      </c>
      <c r="K279" s="430">
        <v>256489</v>
      </c>
      <c r="L279" s="414">
        <f>SUM(J279:K279)</f>
        <v>5378820.2098019673</v>
      </c>
      <c r="M279" s="432">
        <v>154156.54691</v>
      </c>
      <c r="N279" s="405">
        <f>SUM(L279:M279)</f>
        <v>5532976.7567119673</v>
      </c>
      <c r="O279" s="411">
        <f>L279/C279</f>
        <v>2159.3015695712434</v>
      </c>
      <c r="P279" s="399">
        <f>N279/C279</f>
        <v>2221.1869757976583</v>
      </c>
      <c r="Q279" s="412">
        <v>17</v>
      </c>
      <c r="R279" s="412">
        <v>17</v>
      </c>
      <c r="S279" s="471">
        <f>L279-AF279</f>
        <v>248049.0773912631</v>
      </c>
      <c r="T279" s="416">
        <f>S279/AF279</f>
        <v>4.8345379474121403E-2</v>
      </c>
      <c r="U279" s="473">
        <v>191.01038902498954</v>
      </c>
      <c r="V279" s="542"/>
      <c r="W279" s="397">
        <v>889</v>
      </c>
      <c r="X279" s="398" t="s">
        <v>302</v>
      </c>
      <c r="Y279" s="400">
        <v>2523</v>
      </c>
      <c r="Z279" s="400">
        <v>3175791.2399693886</v>
      </c>
      <c r="AA279" s="400">
        <v>1145506.5896339284</v>
      </c>
      <c r="AB279" s="404">
        <f>SUM(Z279:AA279)</f>
        <v>4321297.8296033172</v>
      </c>
      <c r="AC279" s="400">
        <v>552984.30280738708</v>
      </c>
      <c r="AD279" s="399">
        <f>AB279+AC279</f>
        <v>4874282.1324107042</v>
      </c>
      <c r="AE279" s="401">
        <v>256489</v>
      </c>
      <c r="AF279" s="411">
        <f>AD279+AE279</f>
        <v>5130771.1324107042</v>
      </c>
      <c r="AG279" s="399">
        <v>167826.3224</v>
      </c>
      <c r="AH279" s="399">
        <f>SUM(AF279:AG279)</f>
        <v>5298597.4548107041</v>
      </c>
      <c r="AI279" s="411">
        <f>AF279/Y279</f>
        <v>2033.5993390450672</v>
      </c>
      <c r="AJ279" s="399">
        <f>AH279/Y279</f>
        <v>2100.1178972694033</v>
      </c>
      <c r="AK279" s="412">
        <v>17</v>
      </c>
      <c r="AL279" s="412">
        <v>17</v>
      </c>
    </row>
    <row r="280" spans="1:38">
      <c r="A280" s="397">
        <v>890</v>
      </c>
      <c r="B280" s="398" t="s">
        <v>303</v>
      </c>
      <c r="C280" s="420">
        <v>1139</v>
      </c>
      <c r="D280" s="460">
        <f>F280-E280</f>
        <v>2079501.022261871</v>
      </c>
      <c r="E280" s="575">
        <v>105578.59135897088</v>
      </c>
      <c r="F280" s="400">
        <v>2185079.6136208419</v>
      </c>
      <c r="G280" s="400">
        <v>430155.97530696471</v>
      </c>
      <c r="H280" s="404">
        <f>SUM(F280:G280)</f>
        <v>2615235.5889278064</v>
      </c>
      <c r="I280" s="420">
        <v>167081.89827370475</v>
      </c>
      <c r="J280" s="405">
        <f>SUM(H280:I280)</f>
        <v>2782317.4872015109</v>
      </c>
      <c r="K280" s="430">
        <v>433945</v>
      </c>
      <c r="L280" s="414">
        <f>SUM(J280:K280)</f>
        <v>3216262.4872015109</v>
      </c>
      <c r="M280" s="432">
        <v>-26668.119600000002</v>
      </c>
      <c r="N280" s="405">
        <f>SUM(L280:M280)</f>
        <v>3189594.3676015111</v>
      </c>
      <c r="O280" s="411">
        <f>L280/C280</f>
        <v>2823.7598658485608</v>
      </c>
      <c r="P280" s="399">
        <f>N280/C280</f>
        <v>2800.3462402120376</v>
      </c>
      <c r="Q280" s="412">
        <v>19</v>
      </c>
      <c r="R280" s="412">
        <v>19</v>
      </c>
      <c r="S280" s="471">
        <f>L280-AF280</f>
        <v>-138090.67194523662</v>
      </c>
      <c r="T280" s="416">
        <f>S280/AF280</f>
        <v>-4.1167600843902488E-2</v>
      </c>
      <c r="U280" s="473">
        <v>23.884377192087868</v>
      </c>
      <c r="V280" s="542"/>
      <c r="W280" s="397">
        <v>890</v>
      </c>
      <c r="X280" s="398" t="s">
        <v>303</v>
      </c>
      <c r="Y280" s="400">
        <v>1180</v>
      </c>
      <c r="Z280" s="400">
        <v>2257398.2989331484</v>
      </c>
      <c r="AA280" s="400">
        <v>425286.8428775295</v>
      </c>
      <c r="AB280" s="404">
        <f>SUM(Z280:AA280)</f>
        <v>2682685.1418106779</v>
      </c>
      <c r="AC280" s="400">
        <v>237723.01733606966</v>
      </c>
      <c r="AD280" s="399">
        <f>AB280+AC280</f>
        <v>2920408.1591467476</v>
      </c>
      <c r="AE280" s="401">
        <v>433945</v>
      </c>
      <c r="AF280" s="411">
        <f>AD280+AE280</f>
        <v>3354353.1591467476</v>
      </c>
      <c r="AG280" s="399">
        <v>33098.729999999996</v>
      </c>
      <c r="AH280" s="399">
        <f>SUM(AF280:AG280)</f>
        <v>3387451.8891467475</v>
      </c>
      <c r="AI280" s="411">
        <f>AF280/Y280</f>
        <v>2842.6721687684303</v>
      </c>
      <c r="AJ280" s="399">
        <f>AH280/Y280</f>
        <v>2870.7219399548708</v>
      </c>
      <c r="AK280" s="412">
        <v>19</v>
      </c>
      <c r="AL280" s="412">
        <v>19</v>
      </c>
    </row>
    <row r="281" spans="1:38">
      <c r="A281" s="397">
        <v>892</v>
      </c>
      <c r="B281" s="398" t="s">
        <v>304</v>
      </c>
      <c r="C281" s="420">
        <v>3615</v>
      </c>
      <c r="D281" s="460">
        <f>F281-E281</f>
        <v>4326406.660492193</v>
      </c>
      <c r="E281" s="575">
        <v>468060.10564622318</v>
      </c>
      <c r="F281" s="400">
        <v>4794466.7661384158</v>
      </c>
      <c r="G281" s="400">
        <v>2189115.2860795101</v>
      </c>
      <c r="H281" s="404">
        <f>SUM(F281:G281)</f>
        <v>6983582.0522179259</v>
      </c>
      <c r="I281" s="420">
        <v>338493.33807185333</v>
      </c>
      <c r="J281" s="405">
        <f>SUM(H281:I281)</f>
        <v>7322075.3902897788</v>
      </c>
      <c r="K281" s="430">
        <v>-536163</v>
      </c>
      <c r="L281" s="414">
        <f>SUM(J281:K281)</f>
        <v>6785912.3902897788</v>
      </c>
      <c r="M281" s="432">
        <v>-40002.179400000001</v>
      </c>
      <c r="N281" s="405">
        <f>SUM(L281:M281)</f>
        <v>6745910.210889779</v>
      </c>
      <c r="O281" s="411">
        <f>L281/C281</f>
        <v>1877.1541881852777</v>
      </c>
      <c r="P281" s="399">
        <f>N281/C281</f>
        <v>1866.0885783927465</v>
      </c>
      <c r="Q281" s="412">
        <v>13</v>
      </c>
      <c r="R281" s="412">
        <v>13</v>
      </c>
      <c r="S281" s="471">
        <f>L281-AF281</f>
        <v>275404.62963046785</v>
      </c>
      <c r="T281" s="416">
        <f>S281/AF281</f>
        <v>4.2301559226246579E-2</v>
      </c>
      <c r="U281" s="473">
        <v>132.81472686713391</v>
      </c>
      <c r="V281" s="542"/>
      <c r="W281" s="397">
        <v>892</v>
      </c>
      <c r="X281" s="398" t="s">
        <v>304</v>
      </c>
      <c r="Y281" s="400">
        <v>3592</v>
      </c>
      <c r="Z281" s="400">
        <v>4373135.6247351319</v>
      </c>
      <c r="AA281" s="400">
        <v>2094213.03494639</v>
      </c>
      <c r="AB281" s="404">
        <f>SUM(Z281:AA281)</f>
        <v>6467348.6596815214</v>
      </c>
      <c r="AC281" s="400">
        <v>579322.10097779008</v>
      </c>
      <c r="AD281" s="399">
        <f>AB281+AC281</f>
        <v>7046670.760659311</v>
      </c>
      <c r="AE281" s="401">
        <v>-536163</v>
      </c>
      <c r="AF281" s="411">
        <f>AD281+AE281</f>
        <v>6510507.760659311</v>
      </c>
      <c r="AG281" s="399">
        <v>-7124.107600000003</v>
      </c>
      <c r="AH281" s="399">
        <f>SUM(AF281:AG281)</f>
        <v>6503383.6530593112</v>
      </c>
      <c r="AI281" s="411">
        <f>AF281/Y281</f>
        <v>1812.5021605398972</v>
      </c>
      <c r="AJ281" s="399">
        <f>AH281/Y281</f>
        <v>1810.5188343706322</v>
      </c>
      <c r="AK281" s="412">
        <v>13</v>
      </c>
      <c r="AL281" s="412">
        <v>13</v>
      </c>
    </row>
    <row r="282" spans="1:38">
      <c r="A282" s="397">
        <v>893</v>
      </c>
      <c r="B282" s="398" t="s">
        <v>305</v>
      </c>
      <c r="C282" s="420">
        <v>7500</v>
      </c>
      <c r="D282" s="460">
        <f>F282-E282</f>
        <v>5463759.0109613296</v>
      </c>
      <c r="E282" s="575">
        <v>819846.59034198453</v>
      </c>
      <c r="F282" s="400">
        <v>6283605.6013033139</v>
      </c>
      <c r="G282" s="400">
        <v>2372555.2247007773</v>
      </c>
      <c r="H282" s="404">
        <f>SUM(F282:G282)</f>
        <v>8656160.8260040917</v>
      </c>
      <c r="I282" s="420">
        <v>1004124.7412560891</v>
      </c>
      <c r="J282" s="405">
        <f>SUM(H282:I282)</f>
        <v>9660285.5672601815</v>
      </c>
      <c r="K282" s="430">
        <v>23183</v>
      </c>
      <c r="L282" s="414">
        <f>SUM(J282:K282)</f>
        <v>9683468.5672601815</v>
      </c>
      <c r="M282" s="432">
        <v>-31038.72808999999</v>
      </c>
      <c r="N282" s="405">
        <f>SUM(L282:M282)</f>
        <v>9652429.8391701821</v>
      </c>
      <c r="O282" s="411">
        <f>L282/C282</f>
        <v>1291.1291423013574</v>
      </c>
      <c r="P282" s="399">
        <f>N282/C282</f>
        <v>1286.990645222691</v>
      </c>
      <c r="Q282" s="412">
        <v>15</v>
      </c>
      <c r="R282" s="412">
        <v>15</v>
      </c>
      <c r="S282" s="471">
        <f>L282-AF282</f>
        <v>230333.75970098376</v>
      </c>
      <c r="T282" s="416">
        <f>S282/AF282</f>
        <v>2.4365860044310107E-2</v>
      </c>
      <c r="U282" s="473">
        <v>13.916189601948872</v>
      </c>
      <c r="V282" s="542"/>
      <c r="W282" s="397">
        <v>893</v>
      </c>
      <c r="X282" s="398" t="s">
        <v>305</v>
      </c>
      <c r="Y282" s="400">
        <v>7434</v>
      </c>
      <c r="Z282" s="400">
        <v>5517869.3932374604</v>
      </c>
      <c r="AA282" s="400">
        <v>2395571.8398203081</v>
      </c>
      <c r="AB282" s="404">
        <f>SUM(Z282:AA282)</f>
        <v>7913441.233057769</v>
      </c>
      <c r="AC282" s="400">
        <v>1516510.5745014292</v>
      </c>
      <c r="AD282" s="399">
        <f>AB282+AC282</f>
        <v>9429951.8075591978</v>
      </c>
      <c r="AE282" s="401">
        <v>23183</v>
      </c>
      <c r="AF282" s="411">
        <f>AD282+AE282</f>
        <v>9453134.8075591978</v>
      </c>
      <c r="AG282" s="399">
        <v>78.80649999997695</v>
      </c>
      <c r="AH282" s="399">
        <f>SUM(AF282:AG282)</f>
        <v>9453213.6140591986</v>
      </c>
      <c r="AI282" s="411">
        <f>AF282/Y282</f>
        <v>1271.608125848695</v>
      </c>
      <c r="AJ282" s="399">
        <f>AH282/Y282</f>
        <v>1271.6187266692491</v>
      </c>
      <c r="AK282" s="412">
        <v>15</v>
      </c>
      <c r="AL282" s="412">
        <v>15</v>
      </c>
    </row>
    <row r="283" spans="1:38">
      <c r="A283" s="397">
        <v>895</v>
      </c>
      <c r="B283" s="398" t="s">
        <v>306</v>
      </c>
      <c r="C283" s="420">
        <v>14938</v>
      </c>
      <c r="D283" s="460">
        <f>F283-E283</f>
        <v>2638941.8267184943</v>
      </c>
      <c r="E283" s="575">
        <v>2546451.3538558371</v>
      </c>
      <c r="F283" s="400">
        <v>5185393.1805743314</v>
      </c>
      <c r="G283" s="400">
        <v>1023688.3681931889</v>
      </c>
      <c r="H283" s="404">
        <f>SUM(F283:G283)</f>
        <v>6209081.5487675201</v>
      </c>
      <c r="I283" s="420">
        <v>1490776.9621054158</v>
      </c>
      <c r="J283" s="405">
        <f>SUM(H283:I283)</f>
        <v>7699858.5108729359</v>
      </c>
      <c r="K283" s="430">
        <v>-1120844</v>
      </c>
      <c r="L283" s="414">
        <f>SUM(J283:K283)</f>
        <v>6579014.5108729359</v>
      </c>
      <c r="M283" s="432">
        <v>481952.18365999998</v>
      </c>
      <c r="N283" s="405">
        <f>SUM(L283:M283)</f>
        <v>7060966.6945329355</v>
      </c>
      <c r="O283" s="411">
        <f>L283/C283</f>
        <v>440.42137574460679</v>
      </c>
      <c r="P283" s="399">
        <f>N283/C283</f>
        <v>472.6848771276567</v>
      </c>
      <c r="Q283" s="412">
        <v>2</v>
      </c>
      <c r="R283" s="412">
        <v>2</v>
      </c>
      <c r="S283" s="471">
        <f>L283-AF283</f>
        <v>494142.65613418352</v>
      </c>
      <c r="T283" s="416">
        <f>S283/AF283</f>
        <v>8.1208391553777265E-2</v>
      </c>
      <c r="U283" s="473">
        <v>-8.471435181548145</v>
      </c>
      <c r="V283" s="542"/>
      <c r="W283" s="397">
        <v>895</v>
      </c>
      <c r="X283" s="398" t="s">
        <v>306</v>
      </c>
      <c r="Y283" s="400">
        <v>15092</v>
      </c>
      <c r="Z283" s="400">
        <v>2807702.6695287167</v>
      </c>
      <c r="AA283" s="400">
        <v>1794596.7273950984</v>
      </c>
      <c r="AB283" s="404">
        <f>SUM(Z283:AA283)</f>
        <v>4602299.3969238149</v>
      </c>
      <c r="AC283" s="400">
        <v>2603416.4578149375</v>
      </c>
      <c r="AD283" s="399">
        <f>AB283+AC283</f>
        <v>7205715.8547387524</v>
      </c>
      <c r="AE283" s="401">
        <v>-1120844</v>
      </c>
      <c r="AF283" s="411">
        <f>AD283+AE283</f>
        <v>6084871.8547387524</v>
      </c>
      <c r="AG283" s="399">
        <v>265499.09850000002</v>
      </c>
      <c r="AH283" s="399">
        <f>SUM(AF283:AG283)</f>
        <v>6350370.9532387527</v>
      </c>
      <c r="AI283" s="411">
        <f>AF283/Y283</f>
        <v>403.18525409082645</v>
      </c>
      <c r="AJ283" s="399">
        <f>AH283/Y283</f>
        <v>420.77729613296799</v>
      </c>
      <c r="AK283" s="412">
        <v>2</v>
      </c>
      <c r="AL283" s="412">
        <v>2</v>
      </c>
    </row>
    <row r="284" spans="1:38">
      <c r="A284" s="397">
        <v>905</v>
      </c>
      <c r="B284" s="398" t="s">
        <v>307</v>
      </c>
      <c r="C284" s="420">
        <v>68956</v>
      </c>
      <c r="D284" s="460">
        <f>F284-E284</f>
        <v>-2777056.9470093027</v>
      </c>
      <c r="E284" s="575">
        <v>10925584.283742491</v>
      </c>
      <c r="F284" s="400">
        <v>8148527.3367331885</v>
      </c>
      <c r="G284" s="400">
        <v>4876207.0136264786</v>
      </c>
      <c r="H284" s="404">
        <f>SUM(F284:G284)</f>
        <v>13024734.350359667</v>
      </c>
      <c r="I284" s="420">
        <v>6134400.0545113627</v>
      </c>
      <c r="J284" s="405">
        <f>SUM(H284:I284)</f>
        <v>19159134.404871032</v>
      </c>
      <c r="K284" s="430">
        <v>31371334</v>
      </c>
      <c r="L284" s="414">
        <f>SUM(J284:K284)</f>
        <v>50530468.404871032</v>
      </c>
      <c r="M284" s="432">
        <v>-5764657.6478800001</v>
      </c>
      <c r="N284" s="405">
        <f>SUM(L284:M284)</f>
        <v>44765810.756991029</v>
      </c>
      <c r="O284" s="411">
        <f>L284/C284</f>
        <v>732.79291729321642</v>
      </c>
      <c r="P284" s="399">
        <f>N284/C284</f>
        <v>649.19384472694219</v>
      </c>
      <c r="Q284" s="412">
        <v>15</v>
      </c>
      <c r="R284" s="412">
        <v>15</v>
      </c>
      <c r="S284" s="471">
        <f>L284-AF284</f>
        <v>8268987.5047914684</v>
      </c>
      <c r="T284" s="416">
        <f>S284/AF284</f>
        <v>0.1956625117880311</v>
      </c>
      <c r="U284" s="473">
        <v>119.39379112829533</v>
      </c>
      <c r="V284" s="542"/>
      <c r="W284" s="397">
        <v>905</v>
      </c>
      <c r="X284" s="398" t="s">
        <v>307</v>
      </c>
      <c r="Y284" s="400">
        <v>67988</v>
      </c>
      <c r="Z284" s="400">
        <v>-2876508.9742780514</v>
      </c>
      <c r="AA284" s="400">
        <v>3179511.19281467</v>
      </c>
      <c r="AB284" s="404">
        <f>SUM(Z284:AA284)</f>
        <v>303002.21853661863</v>
      </c>
      <c r="AC284" s="400">
        <v>10587144.681542942</v>
      </c>
      <c r="AD284" s="399">
        <f>AB284+AC284</f>
        <v>10890146.900079561</v>
      </c>
      <c r="AE284" s="401">
        <v>31371334</v>
      </c>
      <c r="AF284" s="411">
        <f>AD284+AE284</f>
        <v>42261480.900079563</v>
      </c>
      <c r="AG284" s="399">
        <v>-5766993.4725400005</v>
      </c>
      <c r="AH284" s="399">
        <f>SUM(AF284:AG284)</f>
        <v>36494487.427539565</v>
      </c>
      <c r="AI284" s="411">
        <f>AF284/Y284</f>
        <v>621.6020606589334</v>
      </c>
      <c r="AJ284" s="399">
        <f>AH284/Y284</f>
        <v>536.77836423397605</v>
      </c>
      <c r="AK284" s="412">
        <v>15</v>
      </c>
      <c r="AL284" s="412">
        <v>15</v>
      </c>
    </row>
    <row r="285" spans="1:38">
      <c r="A285" s="397">
        <v>908</v>
      </c>
      <c r="B285" s="398" t="s">
        <v>308</v>
      </c>
      <c r="C285" s="420">
        <v>20694</v>
      </c>
      <c r="D285" s="460">
        <f>F285-E285</f>
        <v>219965.72163599683</v>
      </c>
      <c r="E285" s="575">
        <v>3111855.3317194209</v>
      </c>
      <c r="F285" s="400">
        <v>3331821.0533554177</v>
      </c>
      <c r="G285" s="400">
        <v>4113309.3522940506</v>
      </c>
      <c r="H285" s="404">
        <f>SUM(F285:G285)</f>
        <v>7445130.4056494683</v>
      </c>
      <c r="I285" s="420">
        <v>1489337.3517855837</v>
      </c>
      <c r="J285" s="405">
        <f>SUM(H285:I285)</f>
        <v>8934467.7574350517</v>
      </c>
      <c r="K285" s="430">
        <v>767151</v>
      </c>
      <c r="L285" s="414">
        <f>SUM(J285:K285)</f>
        <v>9701618.7574350517</v>
      </c>
      <c r="M285" s="432">
        <v>-124900.42184999993</v>
      </c>
      <c r="N285" s="405">
        <f>SUM(L285:M285)</f>
        <v>9576718.3355850521</v>
      </c>
      <c r="O285" s="411">
        <f>L285/C285</f>
        <v>468.81312252029824</v>
      </c>
      <c r="P285" s="399">
        <f>N285/C285</f>
        <v>462.77753627066068</v>
      </c>
      <c r="Q285" s="412">
        <v>6</v>
      </c>
      <c r="R285" s="412">
        <v>6</v>
      </c>
      <c r="S285" s="471">
        <f>L285-AF285</f>
        <v>1524340.3024589615</v>
      </c>
      <c r="T285" s="416">
        <f>S285/AF285</f>
        <v>0.1864116907418458</v>
      </c>
      <c r="U285" s="473">
        <v>67.429958210448262</v>
      </c>
      <c r="V285" s="542"/>
      <c r="W285" s="397">
        <v>908</v>
      </c>
      <c r="X285" s="398" t="s">
        <v>308</v>
      </c>
      <c r="Y285" s="400">
        <v>20703</v>
      </c>
      <c r="Z285" s="400">
        <v>265338.86218470894</v>
      </c>
      <c r="AA285" s="400">
        <v>4281392.3095552186</v>
      </c>
      <c r="AB285" s="404">
        <f>SUM(Z285:AA285)</f>
        <v>4546731.1717399275</v>
      </c>
      <c r="AC285" s="400">
        <v>2863396.2832361627</v>
      </c>
      <c r="AD285" s="399">
        <f>AB285+AC285</f>
        <v>7410127.4549760902</v>
      </c>
      <c r="AE285" s="401">
        <v>767151</v>
      </c>
      <c r="AF285" s="411">
        <f>AD285+AE285</f>
        <v>8177278.4549760902</v>
      </c>
      <c r="AG285" s="399">
        <v>-124435.46349999984</v>
      </c>
      <c r="AH285" s="399">
        <f>SUM(AF285:AG285)</f>
        <v>8052842.9914760906</v>
      </c>
      <c r="AI285" s="411">
        <f>AF285/Y285</f>
        <v>394.98036298971601</v>
      </c>
      <c r="AJ285" s="399">
        <f>AH285/Y285</f>
        <v>388.96985902893738</v>
      </c>
      <c r="AK285" s="412">
        <v>6</v>
      </c>
      <c r="AL285" s="412">
        <v>6</v>
      </c>
    </row>
    <row r="286" spans="1:38">
      <c r="A286" s="397">
        <v>915</v>
      </c>
      <c r="B286" s="398" t="s">
        <v>309</v>
      </c>
      <c r="C286" s="420">
        <v>19727</v>
      </c>
      <c r="D286" s="460">
        <f>F286-E286</f>
        <v>-3211115.7436036654</v>
      </c>
      <c r="E286" s="575">
        <v>3710279.8789170855</v>
      </c>
      <c r="F286" s="400">
        <v>499164.13531341986</v>
      </c>
      <c r="G286" s="400">
        <v>5565615.1757206097</v>
      </c>
      <c r="H286" s="404">
        <f>SUM(F286:G286)</f>
        <v>6064779.3110340293</v>
      </c>
      <c r="I286" s="420">
        <v>2124234.4159958288</v>
      </c>
      <c r="J286" s="405">
        <f>SUM(H286:I286)</f>
        <v>8189013.7270298582</v>
      </c>
      <c r="K286" s="430">
        <v>-2406885</v>
      </c>
      <c r="L286" s="414">
        <f>SUM(J286:K286)</f>
        <v>5782128.7270298582</v>
      </c>
      <c r="M286" s="432">
        <v>124895.69345999992</v>
      </c>
      <c r="N286" s="405">
        <f>SUM(L286:M286)</f>
        <v>5907024.4204898579</v>
      </c>
      <c r="O286" s="411">
        <f>L286/C286</f>
        <v>293.1073517022283</v>
      </c>
      <c r="P286" s="399">
        <f>N286/C286</f>
        <v>299.43855733207573</v>
      </c>
      <c r="Q286" s="412">
        <v>11</v>
      </c>
      <c r="R286" s="412">
        <v>11</v>
      </c>
      <c r="S286" s="471">
        <f>L286-AF286</f>
        <v>2048812.3644220494</v>
      </c>
      <c r="T286" s="416">
        <f>S286/AF286</f>
        <v>0.54879152084258565</v>
      </c>
      <c r="U286" s="473">
        <v>161.81596606552534</v>
      </c>
      <c r="V286" s="542"/>
      <c r="W286" s="397">
        <v>915</v>
      </c>
      <c r="X286" s="398" t="s">
        <v>309</v>
      </c>
      <c r="Y286" s="400">
        <v>19759</v>
      </c>
      <c r="Z286" s="400">
        <v>-3244968.9001314957</v>
      </c>
      <c r="AA286" s="400">
        <v>6074696.8803582322</v>
      </c>
      <c r="AB286" s="404">
        <f>SUM(Z286:AA286)</f>
        <v>2829727.9802267365</v>
      </c>
      <c r="AC286" s="400">
        <v>3310473.3823810727</v>
      </c>
      <c r="AD286" s="399">
        <f>AB286+AC286</f>
        <v>6140201.3626078088</v>
      </c>
      <c r="AE286" s="401">
        <v>-2406885</v>
      </c>
      <c r="AF286" s="411">
        <f>AD286+AE286</f>
        <v>3733316.3626078088</v>
      </c>
      <c r="AG286" s="399">
        <v>188284.48980000004</v>
      </c>
      <c r="AH286" s="399">
        <f>SUM(AF286:AG286)</f>
        <v>3921600.8524078089</v>
      </c>
      <c r="AI286" s="411">
        <f>AF286/Y286</f>
        <v>188.94257617327844</v>
      </c>
      <c r="AJ286" s="399">
        <f>AH286/Y286</f>
        <v>198.47162571019834</v>
      </c>
      <c r="AK286" s="412">
        <v>11</v>
      </c>
      <c r="AL286" s="412">
        <v>11</v>
      </c>
    </row>
    <row r="287" spans="1:38">
      <c r="A287" s="397">
        <v>918</v>
      </c>
      <c r="B287" s="398" t="s">
        <v>310</v>
      </c>
      <c r="C287" s="420">
        <v>2245</v>
      </c>
      <c r="D287" s="460">
        <f>F287-E287</f>
        <v>190571.72770486819</v>
      </c>
      <c r="E287" s="575">
        <v>225502.51372347662</v>
      </c>
      <c r="F287" s="400">
        <v>416074.2414283448</v>
      </c>
      <c r="G287" s="400">
        <v>1063770.2194062178</v>
      </c>
      <c r="H287" s="404">
        <f>SUM(F287:G287)</f>
        <v>1479844.4608345625</v>
      </c>
      <c r="I287" s="420">
        <v>338478.62908011919</v>
      </c>
      <c r="J287" s="405">
        <f>SUM(H287:I287)</f>
        <v>1818323.0899146819</v>
      </c>
      <c r="K287" s="430">
        <v>-449876</v>
      </c>
      <c r="L287" s="414">
        <f>SUM(J287:K287)</f>
        <v>1368447.0899146819</v>
      </c>
      <c r="M287" s="432">
        <v>77041.234400000001</v>
      </c>
      <c r="N287" s="405">
        <f>SUM(L287:M287)</f>
        <v>1445488.3243146818</v>
      </c>
      <c r="O287" s="411">
        <f>L287/C287</f>
        <v>609.55326944974695</v>
      </c>
      <c r="P287" s="399">
        <f>N287/C287</f>
        <v>643.87007764573798</v>
      </c>
      <c r="Q287" s="412">
        <v>2</v>
      </c>
      <c r="R287" s="412">
        <v>2</v>
      </c>
      <c r="S287" s="471">
        <f>L287-AF287</f>
        <v>175174.92111322423</v>
      </c>
      <c r="T287" s="416">
        <f>S287/AF287</f>
        <v>0.14680215100396821</v>
      </c>
      <c r="U287" s="473">
        <v>84.455332645897329</v>
      </c>
      <c r="V287" s="542"/>
      <c r="W287" s="397">
        <v>918</v>
      </c>
      <c r="X287" s="398" t="s">
        <v>310</v>
      </c>
      <c r="Y287" s="400">
        <v>2228</v>
      </c>
      <c r="Z287" s="400">
        <v>208590.57330610603</v>
      </c>
      <c r="AA287" s="400">
        <v>924420.81660341076</v>
      </c>
      <c r="AB287" s="404">
        <f>SUM(Z287:AA287)</f>
        <v>1133011.3899095168</v>
      </c>
      <c r="AC287" s="400">
        <v>510136.77889194078</v>
      </c>
      <c r="AD287" s="399">
        <f>AB287+AC287</f>
        <v>1643148.1688014576</v>
      </c>
      <c r="AE287" s="401">
        <v>-449876</v>
      </c>
      <c r="AF287" s="411">
        <f>AD287+AE287</f>
        <v>1193272.1688014576</v>
      </c>
      <c r="AG287" s="399">
        <v>15099.325399999994</v>
      </c>
      <c r="AH287" s="399">
        <f>SUM(AF287:AG287)</f>
        <v>1208371.4942014576</v>
      </c>
      <c r="AI287" s="411">
        <f>AF287/Y287</f>
        <v>535.57996804374216</v>
      </c>
      <c r="AJ287" s="399">
        <f>AH287/Y287</f>
        <v>542.35704407605817</v>
      </c>
      <c r="AK287" s="412">
        <v>2</v>
      </c>
      <c r="AL287" s="412">
        <v>2</v>
      </c>
    </row>
    <row r="288" spans="1:38">
      <c r="A288" s="397">
        <v>921</v>
      </c>
      <c r="B288" s="398" t="s">
        <v>311</v>
      </c>
      <c r="C288" s="420">
        <v>1895</v>
      </c>
      <c r="D288" s="460">
        <f>F288-E288</f>
        <v>819466.77350739518</v>
      </c>
      <c r="E288" s="575">
        <v>251852.45277732878</v>
      </c>
      <c r="F288" s="400">
        <v>1071319.226284724</v>
      </c>
      <c r="G288" s="400">
        <v>1134523.2851777391</v>
      </c>
      <c r="H288" s="404">
        <f>SUM(F288:G288)</f>
        <v>2205842.5114624631</v>
      </c>
      <c r="I288" s="420">
        <v>389220.03134215786</v>
      </c>
      <c r="J288" s="405">
        <f>SUM(H288:I288)</f>
        <v>2595062.5428046212</v>
      </c>
      <c r="K288" s="430">
        <v>256315</v>
      </c>
      <c r="L288" s="414">
        <f>SUM(J288:K288)</f>
        <v>2851377.5428046212</v>
      </c>
      <c r="M288" s="432">
        <v>244457.76300000001</v>
      </c>
      <c r="N288" s="405">
        <f>SUM(L288:M288)</f>
        <v>3095835.305804621</v>
      </c>
      <c r="O288" s="411">
        <f>L288/C288</f>
        <v>1504.6847191581114</v>
      </c>
      <c r="P288" s="399">
        <f>N288/C288</f>
        <v>1633.6861772056047</v>
      </c>
      <c r="Q288" s="412">
        <v>11</v>
      </c>
      <c r="R288" s="412">
        <v>11</v>
      </c>
      <c r="S288" s="471">
        <f>L288-AF288</f>
        <v>223286.25273534376</v>
      </c>
      <c r="T288" s="416">
        <f>S288/AF288</f>
        <v>8.4961376181669032E-2</v>
      </c>
      <c r="U288" s="473">
        <v>152.56612114674658</v>
      </c>
      <c r="V288" s="542"/>
      <c r="W288" s="397">
        <v>921</v>
      </c>
      <c r="X288" s="398" t="s">
        <v>311</v>
      </c>
      <c r="Y288" s="400">
        <v>1894</v>
      </c>
      <c r="Z288" s="400">
        <v>821253.61325367412</v>
      </c>
      <c r="AA288" s="400">
        <v>1060693.5749849083</v>
      </c>
      <c r="AB288" s="404">
        <f>SUM(Z288:AA288)</f>
        <v>1881947.1882385826</v>
      </c>
      <c r="AC288" s="400">
        <v>489829.10183069477</v>
      </c>
      <c r="AD288" s="399">
        <f>AB288+AC288</f>
        <v>2371776.2900692774</v>
      </c>
      <c r="AE288" s="401">
        <v>256315</v>
      </c>
      <c r="AF288" s="411">
        <f>AD288+AE288</f>
        <v>2628091.2900692774</v>
      </c>
      <c r="AG288" s="399">
        <v>213691.70540000001</v>
      </c>
      <c r="AH288" s="399">
        <f>SUM(AF288:AG288)</f>
        <v>2841782.9954692773</v>
      </c>
      <c r="AI288" s="411">
        <f>AF288/Y288</f>
        <v>1387.5877983470314</v>
      </c>
      <c r="AJ288" s="399">
        <f>AH288/Y288</f>
        <v>1500.4134083787103</v>
      </c>
      <c r="AK288" s="412">
        <v>11</v>
      </c>
      <c r="AL288" s="412">
        <v>11</v>
      </c>
    </row>
    <row r="289" spans="1:38">
      <c r="A289" s="397">
        <v>922</v>
      </c>
      <c r="B289" s="398" t="s">
        <v>312</v>
      </c>
      <c r="C289" s="420">
        <v>4469</v>
      </c>
      <c r="D289" s="460">
        <f>F289-E289</f>
        <v>2141050.0356395761</v>
      </c>
      <c r="E289" s="575">
        <v>566031.28410604177</v>
      </c>
      <c r="F289" s="400">
        <v>2707081.3197456179</v>
      </c>
      <c r="G289" s="400">
        <v>1194632.2887438857</v>
      </c>
      <c r="H289" s="404">
        <f>SUM(F289:G289)</f>
        <v>3901713.6084895036</v>
      </c>
      <c r="I289" s="420">
        <v>375626.87729903229</v>
      </c>
      <c r="J289" s="405">
        <f>SUM(H289:I289)</f>
        <v>4277340.4857885363</v>
      </c>
      <c r="K289" s="430">
        <v>-1121643</v>
      </c>
      <c r="L289" s="414">
        <f>SUM(J289:K289)</f>
        <v>3155697.4857885363</v>
      </c>
      <c r="M289" s="432">
        <v>85604.348689999984</v>
      </c>
      <c r="N289" s="405">
        <f>SUM(L289:M289)</f>
        <v>3241301.8344785362</v>
      </c>
      <c r="O289" s="411">
        <f>L289/C289</f>
        <v>706.13056294216517</v>
      </c>
      <c r="P289" s="399">
        <f>N289/C289</f>
        <v>725.28570921426183</v>
      </c>
      <c r="Q289" s="412">
        <v>6</v>
      </c>
      <c r="R289" s="412">
        <v>6</v>
      </c>
      <c r="S289" s="471">
        <f>L289-AF289</f>
        <v>181835.08392929751</v>
      </c>
      <c r="T289" s="416">
        <f>S289/AF289</f>
        <v>6.114441737977367E-2</v>
      </c>
      <c r="U289" s="473">
        <v>27.056355723709771</v>
      </c>
      <c r="V289" s="542"/>
      <c r="W289" s="397">
        <v>922</v>
      </c>
      <c r="X289" s="398" t="s">
        <v>312</v>
      </c>
      <c r="Y289" s="400">
        <v>4501</v>
      </c>
      <c r="Z289" s="400">
        <v>2145370.4775652983</v>
      </c>
      <c r="AA289" s="400">
        <v>1252799.1173364331</v>
      </c>
      <c r="AB289" s="404">
        <f>SUM(Z289:AA289)</f>
        <v>3398169.5949017312</v>
      </c>
      <c r="AC289" s="400">
        <v>697335.80695750774</v>
      </c>
      <c r="AD289" s="399">
        <f>AB289+AC289</f>
        <v>4095505.4018592387</v>
      </c>
      <c r="AE289" s="401">
        <v>-1121643</v>
      </c>
      <c r="AF289" s="411">
        <f>AD289+AE289</f>
        <v>2973862.4018592387</v>
      </c>
      <c r="AG289" s="399">
        <v>-89224.719300000026</v>
      </c>
      <c r="AH289" s="399">
        <f>SUM(AF289:AG289)</f>
        <v>2884637.6825592387</v>
      </c>
      <c r="AI289" s="411">
        <f>AF289/Y289</f>
        <v>660.71148674944209</v>
      </c>
      <c r="AJ289" s="399">
        <f>AH289/Y289</f>
        <v>640.88817652949092</v>
      </c>
      <c r="AK289" s="412">
        <v>6</v>
      </c>
      <c r="AL289" s="412">
        <v>6</v>
      </c>
    </row>
    <row r="290" spans="1:38">
      <c r="A290" s="397">
        <v>924</v>
      </c>
      <c r="B290" s="398" t="s">
        <v>313</v>
      </c>
      <c r="C290" s="420">
        <v>2936</v>
      </c>
      <c r="D290" s="460">
        <f>F290-E290</f>
        <v>948465.39172189857</v>
      </c>
      <c r="E290" s="575">
        <v>384880.32614194008</v>
      </c>
      <c r="F290" s="400">
        <v>1333345.7178638387</v>
      </c>
      <c r="G290" s="400">
        <v>1656833.7212476942</v>
      </c>
      <c r="H290" s="404">
        <f>SUM(F290:G290)</f>
        <v>2990179.4391115326</v>
      </c>
      <c r="I290" s="420">
        <v>494958.58615695836</v>
      </c>
      <c r="J290" s="405">
        <f>SUM(H290:I290)</f>
        <v>3485138.0252684909</v>
      </c>
      <c r="K290" s="430">
        <v>111539</v>
      </c>
      <c r="L290" s="414">
        <f>SUM(J290:K290)</f>
        <v>3596677.0252684909</v>
      </c>
      <c r="M290" s="432">
        <v>26668.119600000005</v>
      </c>
      <c r="N290" s="405">
        <f>SUM(L290:M290)</f>
        <v>3623345.1448684908</v>
      </c>
      <c r="O290" s="411">
        <f>L290/C290</f>
        <v>1225.0262347644723</v>
      </c>
      <c r="P290" s="399">
        <f>N290/C290</f>
        <v>1234.1093817671972</v>
      </c>
      <c r="Q290" s="412">
        <v>16</v>
      </c>
      <c r="R290" s="412">
        <v>16</v>
      </c>
      <c r="S290" s="471">
        <f>L290-AF290</f>
        <v>273025.67797345389</v>
      </c>
      <c r="T290" s="416">
        <f>S290/AF290</f>
        <v>8.2146305206067E-2</v>
      </c>
      <c r="U290" s="473">
        <v>112.11623041799794</v>
      </c>
      <c r="V290" s="542"/>
      <c r="W290" s="397">
        <v>924</v>
      </c>
      <c r="X290" s="398" t="s">
        <v>313</v>
      </c>
      <c r="Y290" s="400">
        <v>2946</v>
      </c>
      <c r="Z290" s="400">
        <v>853527.59528927389</v>
      </c>
      <c r="AA290" s="400">
        <v>1638184.7060515159</v>
      </c>
      <c r="AB290" s="404">
        <f>SUM(Z290:AA290)</f>
        <v>2491712.3013407895</v>
      </c>
      <c r="AC290" s="400">
        <v>720400.04595424735</v>
      </c>
      <c r="AD290" s="399">
        <f>AB290+AC290</f>
        <v>3212112.347295037</v>
      </c>
      <c r="AE290" s="401">
        <v>111539</v>
      </c>
      <c r="AF290" s="411">
        <f>AD290+AE290</f>
        <v>3323651.347295037</v>
      </c>
      <c r="AG290" s="399">
        <v>17337.430000000008</v>
      </c>
      <c r="AH290" s="399">
        <f>SUM(AF290:AG290)</f>
        <v>3340988.7772950372</v>
      </c>
      <c r="AI290" s="411">
        <f>AF290/Y290</f>
        <v>1128.1912244721782</v>
      </c>
      <c r="AJ290" s="399">
        <f>AH290/Y290</f>
        <v>1134.0762991497072</v>
      </c>
      <c r="AK290" s="412">
        <v>16</v>
      </c>
      <c r="AL290" s="412">
        <v>16</v>
      </c>
    </row>
    <row r="291" spans="1:38">
      <c r="A291" s="397">
        <v>925</v>
      </c>
      <c r="B291" s="398" t="s">
        <v>314</v>
      </c>
      <c r="C291" s="420">
        <v>3387</v>
      </c>
      <c r="D291" s="460">
        <f>F291-E291</f>
        <v>3161403.7105759769</v>
      </c>
      <c r="E291" s="575">
        <v>376351.84880647575</v>
      </c>
      <c r="F291" s="400">
        <v>3537755.5593824526</v>
      </c>
      <c r="G291" s="400">
        <v>59202.266755396624</v>
      </c>
      <c r="H291" s="404">
        <f>SUM(F291:G291)</f>
        <v>3596957.8261378491</v>
      </c>
      <c r="I291" s="420">
        <v>600169.06017581769</v>
      </c>
      <c r="J291" s="405">
        <f>SUM(H291:I291)</f>
        <v>4197126.8863136666</v>
      </c>
      <c r="K291" s="430">
        <v>-11954</v>
      </c>
      <c r="L291" s="414">
        <f>SUM(J291:K291)</f>
        <v>4185172.8863136666</v>
      </c>
      <c r="M291" s="432">
        <v>32668.446510000009</v>
      </c>
      <c r="N291" s="405">
        <f>SUM(L291:M291)</f>
        <v>4217841.3328236667</v>
      </c>
      <c r="O291" s="411">
        <f>L291/C291</f>
        <v>1235.6577757052455</v>
      </c>
      <c r="P291" s="399">
        <f>N291/C291</f>
        <v>1245.3030212056885</v>
      </c>
      <c r="Q291" s="412">
        <v>11</v>
      </c>
      <c r="R291" s="412">
        <v>11</v>
      </c>
      <c r="S291" s="471">
        <f>L291-AF291</f>
        <v>213754.03771144524</v>
      </c>
      <c r="T291" s="416">
        <f>S291/AF291</f>
        <v>5.38230909053267E-2</v>
      </c>
      <c r="U291" s="473">
        <v>100.87459734148251</v>
      </c>
      <c r="V291" s="542"/>
      <c r="W291" s="397">
        <v>925</v>
      </c>
      <c r="X291" s="398" t="s">
        <v>314</v>
      </c>
      <c r="Y291" s="400">
        <v>3427</v>
      </c>
      <c r="Z291" s="400">
        <v>3183259.2922777496</v>
      </c>
      <c r="AA291" s="400">
        <v>-20416.79060073354</v>
      </c>
      <c r="AB291" s="404">
        <f>SUM(Z291:AA291)</f>
        <v>3162842.5016770163</v>
      </c>
      <c r="AC291" s="400">
        <v>820530.34692520485</v>
      </c>
      <c r="AD291" s="399">
        <f>AB291+AC291</f>
        <v>3983372.8486022213</v>
      </c>
      <c r="AE291" s="401">
        <v>-11954</v>
      </c>
      <c r="AF291" s="411">
        <f>AD291+AE291</f>
        <v>3971418.8486022213</v>
      </c>
      <c r="AG291" s="399">
        <v>61469.07</v>
      </c>
      <c r="AH291" s="399">
        <f>SUM(AF291:AG291)</f>
        <v>4032887.9186022212</v>
      </c>
      <c r="AI291" s="411">
        <f>AF291/Y291</f>
        <v>1158.8616424284276</v>
      </c>
      <c r="AJ291" s="399">
        <f>AH291/Y291</f>
        <v>1176.7983421658071</v>
      </c>
      <c r="AK291" s="412">
        <v>11</v>
      </c>
      <c r="AL291" s="412">
        <v>11</v>
      </c>
    </row>
    <row r="292" spans="1:38">
      <c r="A292" s="397">
        <v>927</v>
      </c>
      <c r="B292" s="398" t="s">
        <v>315</v>
      </c>
      <c r="C292" s="420">
        <v>28811</v>
      </c>
      <c r="D292" s="460">
        <f>F292-E292</f>
        <v>12844323.407189034</v>
      </c>
      <c r="E292" s="575">
        <v>3441681.6679483801</v>
      </c>
      <c r="F292" s="400">
        <v>16286005.075137414</v>
      </c>
      <c r="G292" s="400">
        <v>2512095.1249738806</v>
      </c>
      <c r="H292" s="404">
        <f>SUM(F292:G292)</f>
        <v>18798100.200111296</v>
      </c>
      <c r="I292" s="420">
        <v>2321096.2369446699</v>
      </c>
      <c r="J292" s="405">
        <f>SUM(H292:I292)</f>
        <v>21119196.437055968</v>
      </c>
      <c r="K292" s="430">
        <v>-3143436</v>
      </c>
      <c r="L292" s="414">
        <f>SUM(J292:K292)</f>
        <v>17975760.437055968</v>
      </c>
      <c r="M292" s="432">
        <v>-124219.53369000019</v>
      </c>
      <c r="N292" s="405">
        <f>SUM(L292:M292)</f>
        <v>17851540.903365966</v>
      </c>
      <c r="O292" s="411">
        <f>L292/C292</f>
        <v>623.92004571364987</v>
      </c>
      <c r="P292" s="399">
        <f>N292/C292</f>
        <v>619.60851422602354</v>
      </c>
      <c r="Q292" s="412">
        <v>1</v>
      </c>
      <c r="R292" s="413">
        <v>33</v>
      </c>
      <c r="S292" s="471">
        <f>L292-AF292</f>
        <v>-106533.20893286914</v>
      </c>
      <c r="T292" s="416">
        <f>S292/AF292</f>
        <v>-5.8915760919799687E-3</v>
      </c>
      <c r="U292" s="473">
        <v>6.0035670391482654</v>
      </c>
      <c r="V292" s="542"/>
      <c r="W292" s="397">
        <v>927</v>
      </c>
      <c r="X292" s="398" t="s">
        <v>315</v>
      </c>
      <c r="Y292" s="400">
        <v>28913</v>
      </c>
      <c r="Z292" s="400">
        <v>14575207.210386058</v>
      </c>
      <c r="AA292" s="400">
        <v>2622340.0928733731</v>
      </c>
      <c r="AB292" s="404">
        <f>SUM(Z292:AA292)</f>
        <v>17197547.303259432</v>
      </c>
      <c r="AC292" s="400">
        <v>4028182.342729406</v>
      </c>
      <c r="AD292" s="399">
        <f>AB292+AC292</f>
        <v>21225729.645988837</v>
      </c>
      <c r="AE292" s="401">
        <v>-3143436</v>
      </c>
      <c r="AF292" s="411">
        <f>AD292+AE292</f>
        <v>18082293.645988837</v>
      </c>
      <c r="AG292" s="399">
        <v>-191542.3505099999</v>
      </c>
      <c r="AH292" s="399">
        <f>SUM(AF292:AG292)</f>
        <v>17890751.295478836</v>
      </c>
      <c r="AI292" s="411">
        <f>AF292/Y292</f>
        <v>625.40357783657305</v>
      </c>
      <c r="AJ292" s="399">
        <f>AH292/Y292</f>
        <v>618.77879484933544</v>
      </c>
      <c r="AK292" s="412">
        <v>1</v>
      </c>
      <c r="AL292" s="413">
        <v>33</v>
      </c>
    </row>
    <row r="293" spans="1:38">
      <c r="A293" s="397">
        <v>931</v>
      </c>
      <c r="B293" s="398" t="s">
        <v>316</v>
      </c>
      <c r="C293" s="420">
        <v>5877</v>
      </c>
      <c r="D293" s="460">
        <f>F293-E293</f>
        <v>4259350.6885573454</v>
      </c>
      <c r="E293" s="575">
        <v>785735.84052923834</v>
      </c>
      <c r="F293" s="400">
        <v>5045086.5290865842</v>
      </c>
      <c r="G293" s="400">
        <v>2163088.3045499725</v>
      </c>
      <c r="H293" s="404">
        <f>SUM(F293:G293)</f>
        <v>7208174.8336365568</v>
      </c>
      <c r="I293" s="420">
        <v>971515.50793684367</v>
      </c>
      <c r="J293" s="405">
        <f>SUM(H293:I293)</f>
        <v>8179690.3415734004</v>
      </c>
      <c r="K293" s="430">
        <v>182336</v>
      </c>
      <c r="L293" s="414">
        <f>SUM(J293:K293)</f>
        <v>8362026.3415734004</v>
      </c>
      <c r="M293" s="432">
        <v>-53084.058399999994</v>
      </c>
      <c r="N293" s="405">
        <f>SUM(L293:M293)</f>
        <v>8308942.2831734</v>
      </c>
      <c r="O293" s="411">
        <f>L293/C293</f>
        <v>1422.8392617957122</v>
      </c>
      <c r="P293" s="399">
        <f>N293/C293</f>
        <v>1413.8067522840565</v>
      </c>
      <c r="Q293" s="412">
        <v>13</v>
      </c>
      <c r="R293" s="412">
        <v>13</v>
      </c>
      <c r="S293" s="471">
        <f>L293-AF293</f>
        <v>147169.64686229918</v>
      </c>
      <c r="T293" s="416">
        <f>S293/AF293</f>
        <v>1.7915059547788596E-2</v>
      </c>
      <c r="U293" s="473">
        <v>76.434955438287716</v>
      </c>
      <c r="V293" s="542"/>
      <c r="W293" s="397">
        <v>931</v>
      </c>
      <c r="X293" s="398" t="s">
        <v>316</v>
      </c>
      <c r="Y293" s="400">
        <v>5951</v>
      </c>
      <c r="Z293" s="400">
        <v>4350514.5951373111</v>
      </c>
      <c r="AA293" s="400">
        <v>2372291.80699465</v>
      </c>
      <c r="AB293" s="404">
        <f>SUM(Z293:AA293)</f>
        <v>6722806.4021319617</v>
      </c>
      <c r="AC293" s="400">
        <v>1309714.2925791396</v>
      </c>
      <c r="AD293" s="399">
        <f>AB293+AC293</f>
        <v>8032520.6947111012</v>
      </c>
      <c r="AE293" s="401">
        <v>182336</v>
      </c>
      <c r="AF293" s="411">
        <f>AD293+AE293</f>
        <v>8214856.6947111012</v>
      </c>
      <c r="AG293" s="399">
        <v>-98350.512000000017</v>
      </c>
      <c r="AH293" s="399">
        <f>SUM(AF293:AG293)</f>
        <v>8116506.1827111011</v>
      </c>
      <c r="AI293" s="411">
        <f>AF293/Y293</f>
        <v>1380.4161812655186</v>
      </c>
      <c r="AJ293" s="399">
        <f>AH293/Y293</f>
        <v>1363.8894610504287</v>
      </c>
      <c r="AK293" s="412">
        <v>13</v>
      </c>
      <c r="AL293" s="412">
        <v>13</v>
      </c>
    </row>
    <row r="294" spans="1:38">
      <c r="A294" s="397">
        <v>934</v>
      </c>
      <c r="B294" s="398" t="s">
        <v>317</v>
      </c>
      <c r="C294" s="420">
        <v>2656</v>
      </c>
      <c r="D294" s="460">
        <f>F294-E294</f>
        <v>480955.28097687621</v>
      </c>
      <c r="E294" s="575">
        <v>278967.22002899874</v>
      </c>
      <c r="F294" s="400">
        <v>759922.50100587495</v>
      </c>
      <c r="G294" s="400">
        <v>1239514.3292430346</v>
      </c>
      <c r="H294" s="404">
        <f>SUM(F294:G294)</f>
        <v>1999436.8302489095</v>
      </c>
      <c r="I294" s="420">
        <v>358435.01403593458</v>
      </c>
      <c r="J294" s="405">
        <f>SUM(H294:I294)</f>
        <v>2357871.8442848441</v>
      </c>
      <c r="K294" s="430">
        <v>-787755</v>
      </c>
      <c r="L294" s="414">
        <f>SUM(J294:K294)</f>
        <v>1570116.8442848441</v>
      </c>
      <c r="M294" s="432">
        <v>-2524285.6763599999</v>
      </c>
      <c r="N294" s="405">
        <f>SUM(L294:M294)</f>
        <v>-954168.83207515581</v>
      </c>
      <c r="O294" s="411">
        <f>L294/C294</f>
        <v>591.15845040845034</v>
      </c>
      <c r="P294" s="399">
        <f>N294/C294</f>
        <v>-359.25031328130865</v>
      </c>
      <c r="Q294" s="412">
        <v>14</v>
      </c>
      <c r="R294" s="412">
        <v>14</v>
      </c>
      <c r="S294" s="471">
        <f>L294-AF294</f>
        <v>152176.12262691418</v>
      </c>
      <c r="T294" s="416">
        <f>S294/AF294</f>
        <v>0.10732192136282111</v>
      </c>
      <c r="U294" s="473">
        <v>64.822792966319753</v>
      </c>
      <c r="V294" s="542"/>
      <c r="W294" s="397">
        <v>934</v>
      </c>
      <c r="X294" s="398" t="s">
        <v>317</v>
      </c>
      <c r="Y294" s="400">
        <v>2671</v>
      </c>
      <c r="Z294" s="400">
        <v>418972.84268845036</v>
      </c>
      <c r="AA294" s="400">
        <v>1224823.7886438149</v>
      </c>
      <c r="AB294" s="404">
        <f>SUM(Z294:AA294)</f>
        <v>1643796.6313322652</v>
      </c>
      <c r="AC294" s="400">
        <v>561899.0903256645</v>
      </c>
      <c r="AD294" s="399">
        <f>AB294+AC294</f>
        <v>2205695.7216579299</v>
      </c>
      <c r="AE294" s="401">
        <v>-787755</v>
      </c>
      <c r="AF294" s="411">
        <f>AD294+AE294</f>
        <v>1417940.7216579299</v>
      </c>
      <c r="AG294" s="399">
        <v>-2542612.9160000002</v>
      </c>
      <c r="AH294" s="399">
        <f>SUM(AF294:AG294)</f>
        <v>-1124672.1943420703</v>
      </c>
      <c r="AI294" s="411">
        <f>AF294/Y294</f>
        <v>530.86511481015725</v>
      </c>
      <c r="AJ294" s="399">
        <f>AH294/Y294</f>
        <v>-421.06783764210792</v>
      </c>
      <c r="AK294" s="412">
        <v>14</v>
      </c>
      <c r="AL294" s="412">
        <v>14</v>
      </c>
    </row>
    <row r="295" spans="1:38">
      <c r="A295" s="397">
        <v>935</v>
      </c>
      <c r="B295" s="398" t="s">
        <v>318</v>
      </c>
      <c r="C295" s="420">
        <v>2927</v>
      </c>
      <c r="D295" s="460">
        <f>F295-E295</f>
        <v>20889.032611113507</v>
      </c>
      <c r="E295" s="575">
        <v>498218.53455535299</v>
      </c>
      <c r="F295" s="400">
        <v>519107.5671664665</v>
      </c>
      <c r="G295" s="400">
        <v>1168645.1955363972</v>
      </c>
      <c r="H295" s="404">
        <f>SUM(F295:G295)</f>
        <v>1687752.7627028637</v>
      </c>
      <c r="I295" s="420">
        <v>412831.76197779196</v>
      </c>
      <c r="J295" s="405">
        <f>SUM(H295:I295)</f>
        <v>2100584.5246806554</v>
      </c>
      <c r="K295" s="430">
        <v>234739</v>
      </c>
      <c r="L295" s="414">
        <f>SUM(J295:K295)</f>
        <v>2335323.5246806554</v>
      </c>
      <c r="M295" s="432">
        <v>1131024.58348</v>
      </c>
      <c r="N295" s="405">
        <f>SUM(L295:M295)</f>
        <v>3466348.1081606555</v>
      </c>
      <c r="O295" s="411">
        <f>L295/C295</f>
        <v>797.85566268556727</v>
      </c>
      <c r="P295" s="399">
        <f>N295/C295</f>
        <v>1184.2665214078086</v>
      </c>
      <c r="Q295" s="412">
        <v>8</v>
      </c>
      <c r="R295" s="412">
        <v>8</v>
      </c>
      <c r="S295" s="471">
        <f>L295-AF295</f>
        <v>260206.34255371569</v>
      </c>
      <c r="T295" s="416">
        <f>S295/AF295</f>
        <v>0.12539356562361029</v>
      </c>
      <c r="U295" s="473">
        <v>-8.4794106815402301</v>
      </c>
      <c r="V295" s="542"/>
      <c r="W295" s="397">
        <v>935</v>
      </c>
      <c r="X295" s="398" t="s">
        <v>318</v>
      </c>
      <c r="Y295" s="400">
        <v>2985</v>
      </c>
      <c r="Z295" s="400">
        <v>132840.10925181853</v>
      </c>
      <c r="AA295" s="400">
        <v>1085050.7477332584</v>
      </c>
      <c r="AB295" s="404">
        <f>SUM(Z295:AA295)</f>
        <v>1217890.856985077</v>
      </c>
      <c r="AC295" s="400">
        <v>622487.32514186262</v>
      </c>
      <c r="AD295" s="399">
        <f>AB295+AC295</f>
        <v>1840378.1821269398</v>
      </c>
      <c r="AE295" s="401">
        <v>234739</v>
      </c>
      <c r="AF295" s="411">
        <f>AD295+AE295</f>
        <v>2075117.1821269398</v>
      </c>
      <c r="AG295" s="399">
        <v>1333374.4574000002</v>
      </c>
      <c r="AH295" s="399">
        <f>SUM(AF295:AG295)</f>
        <v>3408491.63952694</v>
      </c>
      <c r="AI295" s="411">
        <f>AF295/Y295</f>
        <v>695.18163555341368</v>
      </c>
      <c r="AJ295" s="399">
        <f>AH295/Y295</f>
        <v>1141.8732460726767</v>
      </c>
      <c r="AK295" s="412">
        <v>8</v>
      </c>
      <c r="AL295" s="412">
        <v>8</v>
      </c>
    </row>
    <row r="296" spans="1:38">
      <c r="A296" s="397">
        <v>936</v>
      </c>
      <c r="B296" s="398" t="s">
        <v>319</v>
      </c>
      <c r="C296" s="420">
        <v>6275</v>
      </c>
      <c r="D296" s="460">
        <f>F296-E296</f>
        <v>3181574.6713066017</v>
      </c>
      <c r="E296" s="575">
        <v>757502.29300524434</v>
      </c>
      <c r="F296" s="400">
        <v>3939076.9643118461</v>
      </c>
      <c r="G296" s="400">
        <v>2404458.9612614103</v>
      </c>
      <c r="H296" s="404">
        <f>SUM(F296:G296)</f>
        <v>6343535.9255732559</v>
      </c>
      <c r="I296" s="420">
        <v>1051756.2705640229</v>
      </c>
      <c r="J296" s="405">
        <f>SUM(H296:I296)</f>
        <v>7395292.1961372793</v>
      </c>
      <c r="K296" s="430">
        <v>546997</v>
      </c>
      <c r="L296" s="414">
        <f>SUM(J296:K296)</f>
        <v>7942289.1961372793</v>
      </c>
      <c r="M296" s="432">
        <v>164749.71663999997</v>
      </c>
      <c r="N296" s="405">
        <f>SUM(L296:M296)</f>
        <v>8107038.9127772795</v>
      </c>
      <c r="O296" s="411">
        <f>L296/C296</f>
        <v>1265.7034575517578</v>
      </c>
      <c r="P296" s="399">
        <f>N296/C296</f>
        <v>1291.9583924744668</v>
      </c>
      <c r="Q296" s="412">
        <v>6</v>
      </c>
      <c r="R296" s="412">
        <v>6</v>
      </c>
      <c r="S296" s="471">
        <f>L296-AF296</f>
        <v>555949.16369067319</v>
      </c>
      <c r="T296" s="416">
        <f>S296/AF296</f>
        <v>7.5267204224082271E-2</v>
      </c>
      <c r="U296" s="473">
        <v>91.264563661429293</v>
      </c>
      <c r="V296" s="542"/>
      <c r="W296" s="397">
        <v>936</v>
      </c>
      <c r="X296" s="398" t="s">
        <v>319</v>
      </c>
      <c r="Y296" s="400">
        <v>6395</v>
      </c>
      <c r="Z296" s="400">
        <v>3414965.9834388099</v>
      </c>
      <c r="AA296" s="400">
        <v>2007797.9339286697</v>
      </c>
      <c r="AB296" s="404">
        <f>SUM(Z296:AA296)</f>
        <v>5422763.9173674798</v>
      </c>
      <c r="AC296" s="400">
        <v>1416579.1150791266</v>
      </c>
      <c r="AD296" s="399">
        <f>AB296+AC296</f>
        <v>6839343.0324466061</v>
      </c>
      <c r="AE296" s="401">
        <v>546997</v>
      </c>
      <c r="AF296" s="411">
        <f>AD296+AE296</f>
        <v>7386340.0324466061</v>
      </c>
      <c r="AG296" s="399">
        <v>92250.888899999962</v>
      </c>
      <c r="AH296" s="399">
        <f>SUM(AF296:AG296)</f>
        <v>7478590.9213466058</v>
      </c>
      <c r="AI296" s="411">
        <f>AF296/Y296</f>
        <v>1155.0179878728079</v>
      </c>
      <c r="AJ296" s="399">
        <f>AH296/Y296</f>
        <v>1169.4434591628781</v>
      </c>
      <c r="AK296" s="412">
        <v>6</v>
      </c>
      <c r="AL296" s="412">
        <v>6</v>
      </c>
    </row>
    <row r="297" spans="1:38">
      <c r="A297" s="397">
        <v>946</v>
      </c>
      <c r="B297" s="398" t="s">
        <v>320</v>
      </c>
      <c r="C297" s="420">
        <v>6291</v>
      </c>
      <c r="D297" s="460">
        <f>F297-E297</f>
        <v>4710304.2348742355</v>
      </c>
      <c r="E297" s="575">
        <v>604313.27073887188</v>
      </c>
      <c r="F297" s="400">
        <v>5314617.5056131072</v>
      </c>
      <c r="G297" s="400">
        <v>2263102.4690651572</v>
      </c>
      <c r="H297" s="404">
        <f>SUM(F297:G297)</f>
        <v>7577719.9746782649</v>
      </c>
      <c r="I297" s="420">
        <v>881411.64529421087</v>
      </c>
      <c r="J297" s="405">
        <f>SUM(H297:I297)</f>
        <v>8459131.6199724749</v>
      </c>
      <c r="K297" s="430">
        <v>746121</v>
      </c>
      <c r="L297" s="414">
        <f>SUM(J297:K297)</f>
        <v>9205252.6199724749</v>
      </c>
      <c r="M297" s="432">
        <v>-117473.69728999995</v>
      </c>
      <c r="N297" s="405">
        <f>SUM(L297:M297)</f>
        <v>9087778.9226824753</v>
      </c>
      <c r="O297" s="411">
        <f>L297/C297</f>
        <v>1463.2415545974368</v>
      </c>
      <c r="P297" s="399">
        <f>N297/C297</f>
        <v>1444.5682598446153</v>
      </c>
      <c r="Q297" s="412">
        <v>15</v>
      </c>
      <c r="R297" s="412">
        <v>15</v>
      </c>
      <c r="S297" s="471">
        <f>L297-AF297</f>
        <v>284558.11426900513</v>
      </c>
      <c r="T297" s="416">
        <f>S297/AF297</f>
        <v>3.1898650277405211E-2</v>
      </c>
      <c r="U297" s="473">
        <v>43.609380006767651</v>
      </c>
      <c r="V297" s="542"/>
      <c r="W297" s="397">
        <v>946</v>
      </c>
      <c r="X297" s="398" t="s">
        <v>320</v>
      </c>
      <c r="Y297" s="400">
        <v>6287</v>
      </c>
      <c r="Z297" s="400">
        <v>4639794.5708259409</v>
      </c>
      <c r="AA297" s="400">
        <v>2170743.7907054871</v>
      </c>
      <c r="AB297" s="404">
        <f>SUM(Z297:AA297)</f>
        <v>6810538.3615314281</v>
      </c>
      <c r="AC297" s="400">
        <v>1364035.1441720412</v>
      </c>
      <c r="AD297" s="399">
        <f>AB297+AC297</f>
        <v>8174573.5057034697</v>
      </c>
      <c r="AE297" s="401">
        <v>746121</v>
      </c>
      <c r="AF297" s="411">
        <f>AD297+AE297</f>
        <v>8920694.5057034697</v>
      </c>
      <c r="AG297" s="399">
        <v>-166707.27010000005</v>
      </c>
      <c r="AH297" s="399">
        <f>SUM(AF297:AG297)</f>
        <v>8753987.2356034704</v>
      </c>
      <c r="AI297" s="411">
        <f>AF297/Y297</f>
        <v>1418.9111668050691</v>
      </c>
      <c r="AJ297" s="399">
        <f>AH297/Y297</f>
        <v>1392.3949794183984</v>
      </c>
      <c r="AK297" s="412">
        <v>15</v>
      </c>
      <c r="AL297" s="412">
        <v>15</v>
      </c>
    </row>
    <row r="298" spans="1:38">
      <c r="A298" s="397">
        <v>976</v>
      </c>
      <c r="B298" s="398" t="s">
        <v>321</v>
      </c>
      <c r="C298" s="420">
        <v>3765</v>
      </c>
      <c r="D298" s="460">
        <f>F298-E298</f>
        <v>1664446.7703003613</v>
      </c>
      <c r="E298" s="575">
        <v>643532.84324871143</v>
      </c>
      <c r="F298" s="400">
        <v>2307979.6135490728</v>
      </c>
      <c r="G298" s="400">
        <v>1970055.6824444325</v>
      </c>
      <c r="H298" s="404">
        <f>SUM(F298:G298)</f>
        <v>4278035.295993505</v>
      </c>
      <c r="I298" s="420">
        <v>619966.16506514908</v>
      </c>
      <c r="J298" s="405">
        <f>SUM(H298:I298)</f>
        <v>4898001.4610586539</v>
      </c>
      <c r="K298" s="430">
        <v>-717931</v>
      </c>
      <c r="L298" s="414">
        <f>SUM(J298:K298)</f>
        <v>4180070.4610586539</v>
      </c>
      <c r="M298" s="432">
        <v>-62299.690509999986</v>
      </c>
      <c r="N298" s="405">
        <f>SUM(L298:M298)</f>
        <v>4117770.7705486538</v>
      </c>
      <c r="O298" s="411">
        <f>L298/C298</f>
        <v>1110.2444783688325</v>
      </c>
      <c r="P298" s="399">
        <f>N298/C298</f>
        <v>1093.6974158163755</v>
      </c>
      <c r="Q298" s="412">
        <v>19</v>
      </c>
      <c r="R298" s="412">
        <v>19</v>
      </c>
      <c r="S298" s="471">
        <f>L298-AF298</f>
        <v>802059.46521715727</v>
      </c>
      <c r="T298" s="416">
        <f>S298/AF298</f>
        <v>0.23743542167403636</v>
      </c>
      <c r="U298" s="473">
        <v>259.6332121272261</v>
      </c>
      <c r="V298" s="542"/>
      <c r="W298" s="397">
        <v>976</v>
      </c>
      <c r="X298" s="398" t="s">
        <v>321</v>
      </c>
      <c r="Y298" s="400">
        <v>3788</v>
      </c>
      <c r="Z298" s="400">
        <v>1386500.7460389384</v>
      </c>
      <c r="AA298" s="400">
        <v>1886670.1666394433</v>
      </c>
      <c r="AB298" s="404">
        <f>SUM(Z298:AA298)</f>
        <v>3273170.9126783814</v>
      </c>
      <c r="AC298" s="400">
        <v>822771.08316311531</v>
      </c>
      <c r="AD298" s="399">
        <f>AB298+AC298</f>
        <v>4095941.9958414966</v>
      </c>
      <c r="AE298" s="401">
        <v>-717931</v>
      </c>
      <c r="AF298" s="411">
        <f>AD298+AE298</f>
        <v>3378010.9958414966</v>
      </c>
      <c r="AG298" s="399">
        <v>-48923.075199999992</v>
      </c>
      <c r="AH298" s="399">
        <f>SUM(AF298:AG298)</f>
        <v>3329087.9206414968</v>
      </c>
      <c r="AI298" s="411">
        <f>AF298/Y298</f>
        <v>891.76636637843103</v>
      </c>
      <c r="AJ298" s="399">
        <f>AH298/Y298</f>
        <v>878.85108781454505</v>
      </c>
      <c r="AK298" s="412">
        <v>19</v>
      </c>
      <c r="AL298" s="412">
        <v>19</v>
      </c>
    </row>
    <row r="299" spans="1:38">
      <c r="A299" s="397">
        <v>977</v>
      </c>
      <c r="B299" s="398" t="s">
        <v>322</v>
      </c>
      <c r="C299" s="420">
        <v>15369</v>
      </c>
      <c r="D299" s="460">
        <f>F299-E299</f>
        <v>7689066.5458077481</v>
      </c>
      <c r="E299" s="575">
        <v>1644701.0912525477</v>
      </c>
      <c r="F299" s="400">
        <v>9333767.6370602958</v>
      </c>
      <c r="G299" s="400">
        <v>5944872.2274690773</v>
      </c>
      <c r="H299" s="404">
        <f>SUM(F299:G299)</f>
        <v>15278639.864529373</v>
      </c>
      <c r="I299" s="420">
        <v>1100911.4273978262</v>
      </c>
      <c r="J299" s="405">
        <f>SUM(H299:I299)</f>
        <v>16379551.2919272</v>
      </c>
      <c r="K299" s="430">
        <v>295183</v>
      </c>
      <c r="L299" s="414">
        <f>SUM(J299:K299)</f>
        <v>16674734.2919272</v>
      </c>
      <c r="M299" s="432">
        <v>370907.52063999994</v>
      </c>
      <c r="N299" s="405">
        <f>SUM(L299:M299)</f>
        <v>17045641.812567201</v>
      </c>
      <c r="O299" s="411">
        <f>L299/C299</f>
        <v>1084.9589623220249</v>
      </c>
      <c r="P299" s="399">
        <f>N299/C299</f>
        <v>1109.0924466502181</v>
      </c>
      <c r="Q299" s="412">
        <v>17</v>
      </c>
      <c r="R299" s="412">
        <v>17</v>
      </c>
      <c r="S299" s="471">
        <f>L299-AF299</f>
        <v>-521508.74654744565</v>
      </c>
      <c r="T299" s="416">
        <f>S299/AF299</f>
        <v>-3.0326900206087394E-2</v>
      </c>
      <c r="U299" s="473">
        <v>-29.781570973907264</v>
      </c>
      <c r="V299" s="542"/>
      <c r="W299" s="397">
        <v>977</v>
      </c>
      <c r="X299" s="398" t="s">
        <v>322</v>
      </c>
      <c r="Y299" s="400">
        <v>15293</v>
      </c>
      <c r="Z299" s="400">
        <v>7940712.7800822724</v>
      </c>
      <c r="AA299" s="400">
        <v>6526933.9752020221</v>
      </c>
      <c r="AB299" s="404">
        <f>SUM(Z299:AA299)</f>
        <v>14467646.755284294</v>
      </c>
      <c r="AC299" s="400">
        <v>2433413.28319035</v>
      </c>
      <c r="AD299" s="399">
        <f>AB299+AC299</f>
        <v>16901060.038474645</v>
      </c>
      <c r="AE299" s="401">
        <v>295183</v>
      </c>
      <c r="AF299" s="411">
        <f>AD299+AE299</f>
        <v>17196243.038474645</v>
      </c>
      <c r="AG299" s="399">
        <v>213565.61499999999</v>
      </c>
      <c r="AH299" s="399">
        <f>SUM(AF299:AG299)</f>
        <v>17409808.653474644</v>
      </c>
      <c r="AI299" s="411">
        <f>AF299/Y299</f>
        <v>1124.4519086166642</v>
      </c>
      <c r="AJ299" s="399">
        <f>AH299/Y299</f>
        <v>1138.4168347266491</v>
      </c>
      <c r="AK299" s="412">
        <v>17</v>
      </c>
      <c r="AL299" s="412">
        <v>17</v>
      </c>
    </row>
    <row r="300" spans="1:38">
      <c r="A300" s="397">
        <v>980</v>
      </c>
      <c r="B300" s="398" t="s">
        <v>323</v>
      </c>
      <c r="C300" s="420">
        <v>33677</v>
      </c>
      <c r="D300" s="460">
        <f>F300-E300</f>
        <v>19004026.768914655</v>
      </c>
      <c r="E300" s="575">
        <v>3986745.9191801115</v>
      </c>
      <c r="F300" s="400">
        <v>22990772.688094765</v>
      </c>
      <c r="G300" s="400">
        <v>5132568.4770355271</v>
      </c>
      <c r="H300" s="404">
        <f>SUM(F300:G300)</f>
        <v>28123341.165130291</v>
      </c>
      <c r="I300" s="420">
        <v>2023554.5867380355</v>
      </c>
      <c r="J300" s="405">
        <f>SUM(H300:I300)</f>
        <v>30146895.751868326</v>
      </c>
      <c r="K300" s="430">
        <v>-3968331</v>
      </c>
      <c r="L300" s="414">
        <f>SUM(J300:K300)</f>
        <v>26178564.751868326</v>
      </c>
      <c r="M300" s="432">
        <v>-965751.59167999995</v>
      </c>
      <c r="N300" s="405">
        <f>SUM(L300:M300)</f>
        <v>25212813.160188325</v>
      </c>
      <c r="O300" s="411">
        <f>L300/C300</f>
        <v>777.34254095876497</v>
      </c>
      <c r="P300" s="399">
        <f>N300/C300</f>
        <v>748.66565193420809</v>
      </c>
      <c r="Q300" s="412">
        <v>6</v>
      </c>
      <c r="R300" s="412">
        <v>6</v>
      </c>
      <c r="S300" s="471">
        <f>L300-AF300</f>
        <v>305095.15125788003</v>
      </c>
      <c r="T300" s="416">
        <f>S300/AF300</f>
        <v>1.1791814393948996E-2</v>
      </c>
      <c r="U300" s="473">
        <v>0.55244538322494918</v>
      </c>
      <c r="V300" s="542"/>
      <c r="W300" s="397">
        <v>980</v>
      </c>
      <c r="X300" s="398" t="s">
        <v>323</v>
      </c>
      <c r="Y300" s="400">
        <v>33607</v>
      </c>
      <c r="Z300" s="400">
        <v>20137376.6605292</v>
      </c>
      <c r="AA300" s="400">
        <v>5483454.6264062934</v>
      </c>
      <c r="AB300" s="404">
        <f>SUM(Z300:AA300)</f>
        <v>25620831.286935493</v>
      </c>
      <c r="AC300" s="400">
        <v>4220969.3136749519</v>
      </c>
      <c r="AD300" s="399">
        <f>AB300+AC300</f>
        <v>29841800.600610446</v>
      </c>
      <c r="AE300" s="401">
        <v>-3968331</v>
      </c>
      <c r="AF300" s="411">
        <f>AD300+AE300</f>
        <v>25873469.600610446</v>
      </c>
      <c r="AG300" s="399">
        <v>-859123.24491999997</v>
      </c>
      <c r="AH300" s="399">
        <f>SUM(AF300:AG300)</f>
        <v>25014346.355690446</v>
      </c>
      <c r="AI300" s="411">
        <f>AF300/Y300</f>
        <v>769.88334574970827</v>
      </c>
      <c r="AJ300" s="399">
        <f>AH300/Y300</f>
        <v>744.31952735116033</v>
      </c>
      <c r="AK300" s="412">
        <v>6</v>
      </c>
      <c r="AL300" s="412">
        <v>6</v>
      </c>
    </row>
    <row r="301" spans="1:38">
      <c r="A301" s="397">
        <v>981</v>
      </c>
      <c r="B301" s="398" t="s">
        <v>324</v>
      </c>
      <c r="C301" s="420">
        <v>2207</v>
      </c>
      <c r="D301" s="460">
        <f>F301-E301</f>
        <v>569718.29903855477</v>
      </c>
      <c r="E301" s="575">
        <v>323146.01672233397</v>
      </c>
      <c r="F301" s="400">
        <v>892864.31576088874</v>
      </c>
      <c r="G301" s="400">
        <v>1210263.1812126373</v>
      </c>
      <c r="H301" s="404">
        <f>SUM(F301:G301)</f>
        <v>2103127.4969735262</v>
      </c>
      <c r="I301" s="420">
        <v>340643.57451163291</v>
      </c>
      <c r="J301" s="405">
        <f>SUM(H301:I301)</f>
        <v>2443771.071485159</v>
      </c>
      <c r="K301" s="430">
        <v>-575668</v>
      </c>
      <c r="L301" s="414">
        <f>SUM(J301:K301)</f>
        <v>1868103.071485159</v>
      </c>
      <c r="M301" s="432">
        <v>-16297.184200000002</v>
      </c>
      <c r="N301" s="405">
        <f>SUM(L301:M301)</f>
        <v>1851805.887285159</v>
      </c>
      <c r="O301" s="411">
        <f>L301/C301</f>
        <v>846.44452717950116</v>
      </c>
      <c r="P301" s="399">
        <f>N301/C301</f>
        <v>839.06021172866292</v>
      </c>
      <c r="Q301" s="412">
        <v>5</v>
      </c>
      <c r="R301" s="412">
        <v>5</v>
      </c>
      <c r="S301" s="471">
        <f>L301-AF301</f>
        <v>120775.84994508605</v>
      </c>
      <c r="T301" s="416">
        <f>S301/AF301</f>
        <v>6.912033902764686E-2</v>
      </c>
      <c r="U301" s="473">
        <v>71.208070152619825</v>
      </c>
      <c r="V301" s="542"/>
      <c r="W301" s="397">
        <v>981</v>
      </c>
      <c r="X301" s="398" t="s">
        <v>324</v>
      </c>
      <c r="Y301" s="400">
        <v>2237</v>
      </c>
      <c r="Z301" s="400">
        <v>692687.12970531196</v>
      </c>
      <c r="AA301" s="400">
        <v>1123713.116947154</v>
      </c>
      <c r="AB301" s="404">
        <f>SUM(Z301:AA301)</f>
        <v>1816400.246652466</v>
      </c>
      <c r="AC301" s="400">
        <v>506594.97488760692</v>
      </c>
      <c r="AD301" s="399">
        <f>AB301+AC301</f>
        <v>2322995.2215400729</v>
      </c>
      <c r="AE301" s="401">
        <v>-575668</v>
      </c>
      <c r="AF301" s="411">
        <f>AD301+AE301</f>
        <v>1747327.2215400729</v>
      </c>
      <c r="AG301" s="399">
        <v>-55164.550000000017</v>
      </c>
      <c r="AH301" s="399">
        <f>SUM(AF301:AG301)</f>
        <v>1692162.6715400729</v>
      </c>
      <c r="AI301" s="411">
        <f>AF301/Y301</f>
        <v>781.10291530624625</v>
      </c>
      <c r="AJ301" s="399">
        <f>AH301/Y301</f>
        <v>756.44285719270135</v>
      </c>
      <c r="AK301" s="412">
        <v>5</v>
      </c>
      <c r="AL301" s="412">
        <v>5</v>
      </c>
    </row>
    <row r="302" spans="1:38">
      <c r="A302" s="397">
        <v>989</v>
      </c>
      <c r="B302" s="398" t="s">
        <v>325</v>
      </c>
      <c r="C302" s="420">
        <v>5316</v>
      </c>
      <c r="D302" s="460">
        <f>F302-E302</f>
        <v>-728036.61414944881</v>
      </c>
      <c r="E302" s="575">
        <v>695498.97662650689</v>
      </c>
      <c r="F302" s="400">
        <v>-32537.637522941921</v>
      </c>
      <c r="G302" s="400">
        <v>2263473.2425197302</v>
      </c>
      <c r="H302" s="404">
        <f>SUM(F302:G302)</f>
        <v>2230935.6049967883</v>
      </c>
      <c r="I302" s="420">
        <v>757204.2646227493</v>
      </c>
      <c r="J302" s="405">
        <f>SUM(H302:I302)</f>
        <v>2988139.8696195376</v>
      </c>
      <c r="K302" s="430">
        <v>-387116</v>
      </c>
      <c r="L302" s="414">
        <f>SUM(J302:K302)</f>
        <v>2601023.8696195376</v>
      </c>
      <c r="M302" s="432">
        <v>149711.86030999999</v>
      </c>
      <c r="N302" s="405">
        <f>SUM(L302:M302)</f>
        <v>2750735.7299295375</v>
      </c>
      <c r="O302" s="411">
        <f>L302/C302</f>
        <v>489.28214251684307</v>
      </c>
      <c r="P302" s="399">
        <f>N302/C302</f>
        <v>517.44464445627113</v>
      </c>
      <c r="Q302" s="412">
        <v>14</v>
      </c>
      <c r="R302" s="412">
        <v>14</v>
      </c>
      <c r="S302" s="471">
        <f>L302-AF302</f>
        <v>428838.1182393753</v>
      </c>
      <c r="T302" s="416">
        <f>S302/AF302</f>
        <v>0.19742239721759539</v>
      </c>
      <c r="U302" s="473">
        <v>57.926912814116974</v>
      </c>
      <c r="V302" s="542"/>
      <c r="W302" s="397">
        <v>989</v>
      </c>
      <c r="X302" s="398" t="s">
        <v>325</v>
      </c>
      <c r="Y302" s="400">
        <v>5406</v>
      </c>
      <c r="Z302" s="400">
        <v>-635910.65405684058</v>
      </c>
      <c r="AA302" s="400">
        <v>2044935.2697507231</v>
      </c>
      <c r="AB302" s="404">
        <f>SUM(Z302:AA302)</f>
        <v>1409024.6156938826</v>
      </c>
      <c r="AC302" s="400">
        <v>1150277.1356862797</v>
      </c>
      <c r="AD302" s="399">
        <f>AB302+AC302</f>
        <v>2559301.7513801623</v>
      </c>
      <c r="AE302" s="401">
        <v>-387116</v>
      </c>
      <c r="AF302" s="411">
        <f>AD302+AE302</f>
        <v>2172185.7513801623</v>
      </c>
      <c r="AG302" s="399">
        <v>113402.55349999997</v>
      </c>
      <c r="AH302" s="399">
        <f>SUM(AF302:AG302)</f>
        <v>2285588.3048801622</v>
      </c>
      <c r="AI302" s="411">
        <f>AF302/Y302</f>
        <v>401.81016488719246</v>
      </c>
      <c r="AJ302" s="399">
        <f>AH302/Y302</f>
        <v>422.7873297965524</v>
      </c>
      <c r="AK302" s="412">
        <v>14</v>
      </c>
      <c r="AL302" s="412">
        <v>14</v>
      </c>
    </row>
    <row r="303" spans="1:38">
      <c r="A303" s="397">
        <v>992</v>
      </c>
      <c r="B303" s="398" t="s">
        <v>326</v>
      </c>
      <c r="C303" s="420">
        <v>17971</v>
      </c>
      <c r="D303" s="460">
        <f>F303-E303</f>
        <v>2018109.3046283447</v>
      </c>
      <c r="E303" s="575">
        <v>3510338.7292684098</v>
      </c>
      <c r="F303" s="400">
        <v>5528448.0338967545</v>
      </c>
      <c r="G303" s="400">
        <v>4007820.8885609265</v>
      </c>
      <c r="H303" s="404">
        <f>SUM(F303:G303)</f>
        <v>9536268.9224576801</v>
      </c>
      <c r="I303" s="428">
        <v>1695940.2900376671</v>
      </c>
      <c r="J303" s="405">
        <f>SUM(H303:I303)</f>
        <v>11232209.212495347</v>
      </c>
      <c r="K303" s="430">
        <v>-714981</v>
      </c>
      <c r="L303" s="414">
        <f>SUM(J303:K303)</f>
        <v>10517228.212495347</v>
      </c>
      <c r="M303" s="432">
        <v>63718.20750999992</v>
      </c>
      <c r="N303" s="405">
        <f>SUM(L303:M303)</f>
        <v>10580946.420005348</v>
      </c>
      <c r="O303" s="411">
        <f>L303/C303</f>
        <v>585.23333217379934</v>
      </c>
      <c r="P303" s="399">
        <f>N303/C303</f>
        <v>588.77894496718864</v>
      </c>
      <c r="Q303" s="412">
        <v>13</v>
      </c>
      <c r="R303" s="412">
        <v>13</v>
      </c>
      <c r="S303" s="471">
        <f>L303-AF303</f>
        <v>305454.70495886914</v>
      </c>
      <c r="T303" s="416">
        <f>S303/AF303</f>
        <v>2.9912013298516452E-2</v>
      </c>
      <c r="U303" s="473">
        <v>59.451523113004441</v>
      </c>
      <c r="V303" s="542"/>
      <c r="W303" s="397">
        <v>992</v>
      </c>
      <c r="X303" s="398" t="s">
        <v>326</v>
      </c>
      <c r="Y303" s="400">
        <v>18120</v>
      </c>
      <c r="Z303" s="400">
        <v>2831959.8489215672</v>
      </c>
      <c r="AA303" s="400">
        <v>5160493.4438761827</v>
      </c>
      <c r="AB303" s="404">
        <f>SUM(Z303:AA303)</f>
        <v>7992453.2927977499</v>
      </c>
      <c r="AC303" s="200">
        <v>2934301.2147387285</v>
      </c>
      <c r="AD303" s="399">
        <f>AB303+AC303</f>
        <v>10926754.507536478</v>
      </c>
      <c r="AE303" s="401">
        <v>-714981</v>
      </c>
      <c r="AF303" s="411">
        <f>AD303+AE303</f>
        <v>10211773.507536478</v>
      </c>
      <c r="AG303" s="399">
        <v>-183430.00939999992</v>
      </c>
      <c r="AH303" s="399">
        <f>SUM(AF303:AG303)</f>
        <v>10028343.498136478</v>
      </c>
      <c r="AI303" s="411">
        <f>AF303/Y303</f>
        <v>563.56365935631777</v>
      </c>
      <c r="AJ303" s="399">
        <f>AH303/Y303</f>
        <v>553.44059040488287</v>
      </c>
      <c r="AK303" s="412">
        <v>13</v>
      </c>
      <c r="AL303" s="412">
        <v>13</v>
      </c>
    </row>
  </sheetData>
  <autoFilter ref="A10:AL10" xr:uid="{5E26B68A-C397-4289-AE13-5FFD99F138ED}">
    <sortState xmlns:xlrd2="http://schemas.microsoft.com/office/spreadsheetml/2017/richdata2" ref="A11:AL303">
      <sortCondition ref="A10"/>
    </sortState>
  </autoFilter>
  <sortState xmlns:xlrd2="http://schemas.microsoft.com/office/spreadsheetml/2017/richdata2" ref="A11:H302">
    <sortCondition ref="A10:A302"/>
  </sortState>
  <conditionalFormatting sqref="C11:C302 Y11:Y302">
    <cfRule type="cellIs" dxfId="16" priority="4" operator="lessThan">
      <formula>0</formula>
    </cfRule>
  </conditionalFormatting>
  <conditionalFormatting sqref="S10:U303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</conditionalFormatting>
  <hyperlinks>
    <hyperlink ref="A5" r:id="rId1" display="https://vm.fi/valtionosuuslaskelmia" xr:uid="{37826FF2-96F5-49D2-B0ED-091E47E5E6C4}"/>
    <hyperlink ref="A6" r:id="rId2" display="https://vos.oph.fi/rap/vos/v24/vop6os24.html" xr:uid="{5A22C593-98D2-4FF4-A97D-477AB94BA9BC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sheetPr>
    <tabColor theme="6" tint="0.79998168889431442"/>
  </sheetPr>
  <dimension ref="A1:AE303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8" bestFit="1" customWidth="1"/>
    <col min="5" max="5" width="18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42578125" customWidth="1"/>
    <col min="16" max="16" width="6.5703125" bestFit="1" customWidth="1"/>
    <col min="17" max="17" width="5.5703125" customWidth="1"/>
    <col min="18" max="18" width="8.7109375" customWidth="1"/>
    <col min="19" max="19" width="18" bestFit="1" customWidth="1"/>
    <col min="20" max="20" width="11.28515625" bestFit="1" customWidth="1"/>
    <col min="21" max="21" width="15.28515625" bestFit="1" customWidth="1"/>
    <col min="22" max="22" width="16.28515625" style="175" customWidth="1"/>
    <col min="23" max="23" width="15.28515625" bestFit="1" customWidth="1"/>
    <col min="24" max="24" width="15" style="175" bestFit="1" customWidth="1"/>
    <col min="25" max="25" width="15" bestFit="1" customWidth="1"/>
    <col min="26" max="26" width="14.5703125" bestFit="1" customWidth="1"/>
    <col min="27" max="27" width="15.42578125" customWidth="1"/>
    <col min="28" max="28" width="11.28515625" customWidth="1"/>
    <col min="29" max="29" width="17" customWidth="1"/>
    <col min="30" max="30" width="9.28515625" customWidth="1"/>
    <col min="31" max="31" width="6.5703125" bestFit="1" customWidth="1"/>
  </cols>
  <sheetData>
    <row r="1" spans="1:31" s="1" customFormat="1" ht="35.25">
      <c r="A1" s="439" t="s">
        <v>490</v>
      </c>
      <c r="B1" s="6"/>
      <c r="C1" s="7"/>
      <c r="D1" s="7"/>
      <c r="E1" s="7"/>
      <c r="F1" s="14"/>
      <c r="G1" s="38"/>
      <c r="H1" s="38"/>
      <c r="I1"/>
      <c r="J1"/>
      <c r="L1" s="175"/>
      <c r="M1"/>
      <c r="N1"/>
      <c r="R1" s="440" t="s">
        <v>497</v>
      </c>
    </row>
    <row r="2" spans="1:31" s="1" customFormat="1" ht="18.75">
      <c r="A2" s="433" t="s">
        <v>593</v>
      </c>
      <c r="B2" s="51"/>
      <c r="C2" s="52"/>
      <c r="D2" s="52"/>
      <c r="E2" s="52"/>
      <c r="F2" s="44"/>
      <c r="G2" s="38"/>
      <c r="H2" s="38"/>
      <c r="I2"/>
      <c r="J2"/>
      <c r="L2" s="175"/>
      <c r="M2"/>
      <c r="N2"/>
      <c r="R2" s="567" t="s">
        <v>599</v>
      </c>
    </row>
    <row r="3" spans="1:31" s="1" customFormat="1" ht="18.75">
      <c r="A3" s="462" t="s">
        <v>704</v>
      </c>
      <c r="B3" s="8"/>
      <c r="C3" s="7"/>
      <c r="D3" s="7"/>
      <c r="E3" s="7"/>
      <c r="F3" s="14"/>
      <c r="G3" s="40"/>
      <c r="H3" s="40"/>
      <c r="I3"/>
      <c r="J3"/>
      <c r="L3" s="175"/>
      <c r="M3"/>
      <c r="N3"/>
      <c r="R3" s="567" t="s">
        <v>600</v>
      </c>
    </row>
    <row r="4" spans="1:31" s="1" customFormat="1" ht="16.5">
      <c r="A4" s="396" t="s">
        <v>8</v>
      </c>
      <c r="B4" s="8"/>
      <c r="C4" s="43"/>
      <c r="D4" s="44"/>
      <c r="E4" s="40"/>
      <c r="F4" s="14"/>
      <c r="G4" s="40"/>
      <c r="H4" s="40"/>
      <c r="I4"/>
      <c r="J4"/>
      <c r="L4" s="175"/>
      <c r="M4"/>
      <c r="N4"/>
    </row>
    <row r="5" spans="1:31" s="1" customFormat="1" ht="16.5">
      <c r="A5" s="149" t="s">
        <v>594</v>
      </c>
      <c r="B5" s="43"/>
      <c r="C5" s="47"/>
      <c r="D5" s="48"/>
      <c r="F5" s="14"/>
      <c r="G5" s="40"/>
      <c r="I5"/>
      <c r="J5"/>
      <c r="L5" s="175"/>
      <c r="M5"/>
      <c r="N5"/>
    </row>
    <row r="6" spans="1:31" s="1" customFormat="1" ht="16.5">
      <c r="A6" s="149" t="s">
        <v>702</v>
      </c>
      <c r="B6" s="47"/>
      <c r="C6" s="47"/>
      <c r="D6" s="47"/>
      <c r="E6" s="47"/>
      <c r="F6" s="48"/>
      <c r="G6" s="15"/>
      <c r="H6" s="15"/>
      <c r="I6"/>
      <c r="J6"/>
      <c r="L6" s="175"/>
      <c r="M6"/>
      <c r="N6"/>
    </row>
    <row r="7" spans="1:31" s="1" customFormat="1" ht="16.5">
      <c r="A7" s="418" t="s">
        <v>9</v>
      </c>
      <c r="B7" s="51"/>
      <c r="C7" s="47"/>
      <c r="D7" s="47"/>
      <c r="E7" s="47"/>
      <c r="F7" s="48"/>
      <c r="G7" s="15"/>
      <c r="H7" s="15"/>
      <c r="I7"/>
      <c r="J7"/>
      <c r="L7" s="175"/>
      <c r="M7"/>
      <c r="N7"/>
    </row>
    <row r="8" spans="1:31" ht="15.75">
      <c r="A8" s="418" t="s">
        <v>10</v>
      </c>
      <c r="B8" s="51"/>
    </row>
    <row r="9" spans="1:31" s="175" customFormat="1" ht="99">
      <c r="A9" s="528" t="s">
        <v>11</v>
      </c>
      <c r="B9" s="528" t="s">
        <v>12</v>
      </c>
      <c r="C9" s="529" t="s">
        <v>491</v>
      </c>
      <c r="D9" s="469" t="s">
        <v>597</v>
      </c>
      <c r="E9" s="573" t="s">
        <v>510</v>
      </c>
      <c r="F9" s="392" t="s">
        <v>347</v>
      </c>
      <c r="G9" s="392" t="s">
        <v>506</v>
      </c>
      <c r="H9" s="392" t="s">
        <v>15</v>
      </c>
      <c r="I9" s="57" t="s">
        <v>505</v>
      </c>
      <c r="J9" s="57" t="s">
        <v>507</v>
      </c>
      <c r="K9" s="395" t="s">
        <v>504</v>
      </c>
      <c r="L9" s="58" t="s">
        <v>19</v>
      </c>
      <c r="M9" s="58" t="s">
        <v>20</v>
      </c>
      <c r="N9" s="58" t="s">
        <v>21</v>
      </c>
      <c r="O9" s="531" t="s">
        <v>24</v>
      </c>
      <c r="P9" s="531" t="s">
        <v>25</v>
      </c>
      <c r="R9" s="532" t="s">
        <v>11</v>
      </c>
      <c r="S9" s="532" t="s">
        <v>12</v>
      </c>
      <c r="T9" s="533" t="s">
        <v>13</v>
      </c>
      <c r="U9" s="533" t="s">
        <v>347</v>
      </c>
      <c r="V9" s="533" t="s">
        <v>506</v>
      </c>
      <c r="W9" s="533" t="s">
        <v>30</v>
      </c>
      <c r="X9" s="534" t="s">
        <v>505</v>
      </c>
      <c r="Y9" s="534" t="s">
        <v>17</v>
      </c>
      <c r="Z9" s="535" t="s">
        <v>18</v>
      </c>
      <c r="AA9" s="536" t="s">
        <v>494</v>
      </c>
      <c r="AB9" s="536" t="s">
        <v>20</v>
      </c>
      <c r="AC9" s="536" t="s">
        <v>496</v>
      </c>
      <c r="AD9" s="536" t="s">
        <v>24</v>
      </c>
      <c r="AE9" s="536" t="s">
        <v>25</v>
      </c>
    </row>
    <row r="10" spans="1:31" s="470" customFormat="1" ht="32.25" customHeight="1">
      <c r="A10" s="463"/>
      <c r="B10" s="464" t="s">
        <v>33</v>
      </c>
      <c r="C10" s="465">
        <v>5573310</v>
      </c>
      <c r="D10" s="466">
        <v>280.41389673852746</v>
      </c>
      <c r="E10" s="466">
        <v>147.68920567990025</v>
      </c>
      <c r="F10" s="466">
        <v>428.10310241842774</v>
      </c>
      <c r="G10" s="466">
        <v>143.22058830504182</v>
      </c>
      <c r="H10" s="466">
        <v>571.32369072346989</v>
      </c>
      <c r="I10" s="466">
        <v>96.980071088814512</v>
      </c>
      <c r="J10" s="466">
        <v>668.30376181228416</v>
      </c>
      <c r="K10" s="466">
        <v>10.023361162397212</v>
      </c>
      <c r="L10" s="466">
        <v>674.29069525040268</v>
      </c>
      <c r="M10" s="466">
        <v>-39.045167978630296</v>
      </c>
      <c r="N10" s="466">
        <v>635.24552727177286</v>
      </c>
      <c r="O10" s="465">
        <v>0</v>
      </c>
      <c r="P10" s="466">
        <v>0</v>
      </c>
      <c r="Q10" s="507"/>
      <c r="R10" s="466"/>
      <c r="S10" s="465" t="s">
        <v>33</v>
      </c>
      <c r="T10" s="465">
        <v>5533611</v>
      </c>
      <c r="U10" s="465">
        <v>299.81989986609904</v>
      </c>
      <c r="V10" s="465">
        <v>146.10444297699294</v>
      </c>
      <c r="W10" s="465">
        <v>445.92434284309201</v>
      </c>
      <c r="X10" s="465">
        <v>153.24532208715087</v>
      </c>
      <c r="Y10" s="465">
        <v>599.1696649302429</v>
      </c>
      <c r="Z10" s="468">
        <v>10.095270339747408</v>
      </c>
      <c r="AA10" s="441">
        <v>605.19954957518803</v>
      </c>
      <c r="AB10" s="465">
        <v>-36.92241070017392</v>
      </c>
      <c r="AC10" s="465">
        <v>568.27713887501409</v>
      </c>
      <c r="AD10" s="465">
        <v>0</v>
      </c>
      <c r="AE10" s="466">
        <v>0</v>
      </c>
    </row>
    <row r="11" spans="1:31" s="9" customFormat="1" ht="16.5">
      <c r="A11" s="397">
        <v>5</v>
      </c>
      <c r="B11" s="398" t="s">
        <v>34</v>
      </c>
      <c r="C11" s="400">
        <v>9113</v>
      </c>
      <c r="D11" s="400">
        <v>514.37281685737503</v>
      </c>
      <c r="E11" s="400">
        <v>126.83543850172285</v>
      </c>
      <c r="F11" s="400">
        <v>641.20825535909785</v>
      </c>
      <c r="G11" s="400">
        <v>579.9873959104923</v>
      </c>
      <c r="H11" s="400">
        <v>1221.1956512695904</v>
      </c>
      <c r="I11" s="400">
        <v>154.1277194757028</v>
      </c>
      <c r="J11" s="400">
        <v>1375.3233707452932</v>
      </c>
      <c r="K11" s="400">
        <v>150.31680017557335</v>
      </c>
      <c r="L11" s="400">
        <v>1519.8602960168832</v>
      </c>
      <c r="M11" s="400">
        <v>249.90489802809188</v>
      </c>
      <c r="N11" s="400">
        <v>1769.765194044975</v>
      </c>
      <c r="O11" s="412">
        <v>14</v>
      </c>
      <c r="P11" s="412">
        <v>14</v>
      </c>
      <c r="Q11" s="22"/>
      <c r="R11" s="419">
        <v>5</v>
      </c>
      <c r="S11" s="202" t="s">
        <v>34</v>
      </c>
      <c r="T11" s="400">
        <v>9183</v>
      </c>
      <c r="U11" s="437">
        <v>536.04010463827854</v>
      </c>
      <c r="V11" s="437">
        <v>580.23644106275151</v>
      </c>
      <c r="W11" s="437">
        <v>1116.27654570103</v>
      </c>
      <c r="X11" s="437">
        <v>217.66707866207165</v>
      </c>
      <c r="Y11" s="437">
        <v>1333.9436243631017</v>
      </c>
      <c r="Z11" s="438">
        <v>149.17096809321572</v>
      </c>
      <c r="AA11" s="441">
        <v>1477.3787762742418</v>
      </c>
      <c r="AB11" s="437">
        <v>220.89062485026673</v>
      </c>
      <c r="AC11" s="437">
        <v>1698.2694011245085</v>
      </c>
      <c r="AD11" s="412">
        <v>14</v>
      </c>
      <c r="AE11" s="412">
        <v>14</v>
      </c>
    </row>
    <row r="12" spans="1:31" s="9" customFormat="1" ht="16.5">
      <c r="A12" s="397">
        <v>9</v>
      </c>
      <c r="B12" s="398" t="s">
        <v>35</v>
      </c>
      <c r="C12" s="400">
        <v>2437</v>
      </c>
      <c r="D12" s="400">
        <v>744.76461206795375</v>
      </c>
      <c r="E12" s="400">
        <v>109.99018867391079</v>
      </c>
      <c r="F12" s="400">
        <v>854.75480074186453</v>
      </c>
      <c r="G12" s="400">
        <v>719.18264977002184</v>
      </c>
      <c r="H12" s="400">
        <v>1573.9374505118865</v>
      </c>
      <c r="I12" s="400">
        <v>141.83155055256523</v>
      </c>
      <c r="J12" s="400">
        <v>1715.7690010644517</v>
      </c>
      <c r="K12" s="400">
        <v>-189.40172343044728</v>
      </c>
      <c r="L12" s="400">
        <v>1521.356198438272</v>
      </c>
      <c r="M12" s="400">
        <v>30.397254821501853</v>
      </c>
      <c r="N12" s="400">
        <v>1551.7534532597738</v>
      </c>
      <c r="O12" s="412">
        <v>17</v>
      </c>
      <c r="P12" s="412">
        <v>17</v>
      </c>
      <c r="Q12" s="22"/>
      <c r="R12" s="419">
        <v>9</v>
      </c>
      <c r="S12" s="202" t="s">
        <v>35</v>
      </c>
      <c r="T12" s="400">
        <v>2447</v>
      </c>
      <c r="U12" s="437">
        <v>775.24708488775798</v>
      </c>
      <c r="V12" s="437">
        <v>695.51430887505592</v>
      </c>
      <c r="W12" s="437">
        <v>1470.7613937628139</v>
      </c>
      <c r="X12" s="437">
        <v>214.43349966231162</v>
      </c>
      <c r="Y12" s="437">
        <v>1685.1948934251257</v>
      </c>
      <c r="Z12" s="438">
        <v>-188.62770739681241</v>
      </c>
      <c r="AA12" s="441">
        <v>1491.5765852927186</v>
      </c>
      <c r="AB12" s="437">
        <v>34.141234164282785</v>
      </c>
      <c r="AC12" s="437">
        <v>1525.7178194570013</v>
      </c>
      <c r="AD12" s="412">
        <v>17</v>
      </c>
      <c r="AE12" s="412">
        <v>17</v>
      </c>
    </row>
    <row r="13" spans="1:31" s="9" customFormat="1" ht="16.5">
      <c r="A13" s="397">
        <v>10</v>
      </c>
      <c r="B13" s="398" t="s">
        <v>36</v>
      </c>
      <c r="C13" s="400">
        <v>10933</v>
      </c>
      <c r="D13" s="400">
        <v>188.82958167015178</v>
      </c>
      <c r="E13" s="400">
        <v>130.5704323888487</v>
      </c>
      <c r="F13" s="400">
        <v>319.40001405900051</v>
      </c>
      <c r="G13" s="400">
        <v>614.71785656301245</v>
      </c>
      <c r="H13" s="400">
        <v>934.1178706220129</v>
      </c>
      <c r="I13" s="400">
        <v>151.18408945654298</v>
      </c>
      <c r="J13" s="400">
        <v>1085.301960078556</v>
      </c>
      <c r="K13" s="400">
        <v>-23.616207811213755</v>
      </c>
      <c r="L13" s="400">
        <v>1057.1600959973339</v>
      </c>
      <c r="M13" s="400">
        <v>0.80630157230403632</v>
      </c>
      <c r="N13" s="400">
        <v>1057.9663975696378</v>
      </c>
      <c r="O13" s="412">
        <v>14</v>
      </c>
      <c r="P13" s="412">
        <v>14</v>
      </c>
      <c r="Q13" s="22"/>
      <c r="R13" s="419">
        <v>10</v>
      </c>
      <c r="S13" s="202" t="s">
        <v>36</v>
      </c>
      <c r="T13" s="400">
        <v>11102</v>
      </c>
      <c r="U13" s="437">
        <v>191.46519885633904</v>
      </c>
      <c r="V13" s="437">
        <v>579.40900984005395</v>
      </c>
      <c r="W13" s="437">
        <v>770.87420869639288</v>
      </c>
      <c r="X13" s="437">
        <v>220.35409064103951</v>
      </c>
      <c r="Y13" s="437">
        <v>991.2282993374323</v>
      </c>
      <c r="Z13" s="438">
        <v>-23.25671050261214</v>
      </c>
      <c r="AA13" s="441">
        <v>963.51482428789177</v>
      </c>
      <c r="AB13" s="437">
        <v>-4.1723961898756983</v>
      </c>
      <c r="AC13" s="437">
        <v>959.34242809801594</v>
      </c>
      <c r="AD13" s="412">
        <v>14</v>
      </c>
      <c r="AE13" s="412">
        <v>14</v>
      </c>
    </row>
    <row r="14" spans="1:31" s="9" customFormat="1" ht="16.5">
      <c r="A14" s="397">
        <v>16</v>
      </c>
      <c r="B14" s="398" t="s">
        <v>37</v>
      </c>
      <c r="C14" s="400">
        <v>7968</v>
      </c>
      <c r="D14" s="400">
        <v>533.88563301590671</v>
      </c>
      <c r="E14" s="400">
        <v>127.69308096646088</v>
      </c>
      <c r="F14" s="400">
        <v>661.57871398236762</v>
      </c>
      <c r="G14" s="400">
        <v>335.98692470897333</v>
      </c>
      <c r="H14" s="400">
        <v>997.56563869134095</v>
      </c>
      <c r="I14" s="400">
        <v>122.56047208159795</v>
      </c>
      <c r="J14" s="400">
        <v>1120.1261107729388</v>
      </c>
      <c r="K14" s="400">
        <v>-54.264934738955823</v>
      </c>
      <c r="L14" s="400">
        <v>1063.8171248291637</v>
      </c>
      <c r="M14" s="400">
        <v>60.086000100401598</v>
      </c>
      <c r="N14" s="400">
        <v>1123.9031249295654</v>
      </c>
      <c r="O14" s="412">
        <v>7</v>
      </c>
      <c r="P14" s="412">
        <v>7</v>
      </c>
      <c r="Q14" s="22"/>
      <c r="R14" s="419">
        <v>16</v>
      </c>
      <c r="S14" s="202" t="s">
        <v>37</v>
      </c>
      <c r="T14" s="400">
        <v>8014</v>
      </c>
      <c r="U14" s="437">
        <v>568.35881535711815</v>
      </c>
      <c r="V14" s="437">
        <v>295.56387534305264</v>
      </c>
      <c r="W14" s="437">
        <v>863.92269070017073</v>
      </c>
      <c r="X14" s="437">
        <v>172.24628136559525</v>
      </c>
      <c r="Y14" s="437">
        <v>1036.168972065766</v>
      </c>
      <c r="Z14" s="438">
        <v>-53.953456451210378</v>
      </c>
      <c r="AA14" s="441">
        <v>980.18319717183033</v>
      </c>
      <c r="AB14" s="437">
        <v>68.421445907162465</v>
      </c>
      <c r="AC14" s="437">
        <v>1048.6046430789927</v>
      </c>
      <c r="AD14" s="412">
        <v>7</v>
      </c>
      <c r="AE14" s="412">
        <v>7</v>
      </c>
    </row>
    <row r="15" spans="1:31" s="9" customFormat="1" ht="16.5">
      <c r="A15" s="397">
        <v>18</v>
      </c>
      <c r="B15" s="398" t="s">
        <v>38</v>
      </c>
      <c r="C15" s="400">
        <v>4700</v>
      </c>
      <c r="D15" s="400">
        <v>264.83512075475636</v>
      </c>
      <c r="E15" s="400">
        <v>109.05394477216349</v>
      </c>
      <c r="F15" s="400">
        <v>373.88906552691981</v>
      </c>
      <c r="G15" s="400">
        <v>222.44019326114713</v>
      </c>
      <c r="H15" s="400">
        <v>596.32925878806691</v>
      </c>
      <c r="I15" s="400">
        <v>98.079595291071954</v>
      </c>
      <c r="J15" s="400">
        <v>694.40885407913891</v>
      </c>
      <c r="K15" s="400">
        <v>-27.118510638297874</v>
      </c>
      <c r="L15" s="400">
        <v>667.29034344084107</v>
      </c>
      <c r="M15" s="400">
        <v>108.95451343191489</v>
      </c>
      <c r="N15" s="400">
        <v>776.24485687275592</v>
      </c>
      <c r="O15" s="412">
        <v>1</v>
      </c>
      <c r="P15" s="413">
        <v>34</v>
      </c>
      <c r="Q15" s="22"/>
      <c r="R15" s="419">
        <v>18</v>
      </c>
      <c r="S15" s="202" t="s">
        <v>38</v>
      </c>
      <c r="T15" s="400">
        <v>4763</v>
      </c>
      <c r="U15" s="437">
        <v>281.36338088912152</v>
      </c>
      <c r="V15" s="437">
        <v>252.39922653958163</v>
      </c>
      <c r="W15" s="437">
        <v>533.76260742870318</v>
      </c>
      <c r="X15" s="437">
        <v>170.17529901977144</v>
      </c>
      <c r="Y15" s="437">
        <v>703.93790644847468</v>
      </c>
      <c r="Z15" s="438">
        <v>-26.759815242494227</v>
      </c>
      <c r="AA15" s="441">
        <v>677.17809120598042</v>
      </c>
      <c r="AB15" s="437">
        <v>82.545065924837289</v>
      </c>
      <c r="AC15" s="437">
        <v>759.72315713081775</v>
      </c>
      <c r="AD15" s="412">
        <v>1</v>
      </c>
      <c r="AE15" s="413">
        <v>34</v>
      </c>
    </row>
    <row r="16" spans="1:31" s="9" customFormat="1" ht="16.5">
      <c r="A16" s="397">
        <v>19</v>
      </c>
      <c r="B16" s="398" t="s">
        <v>39</v>
      </c>
      <c r="C16" s="400">
        <v>3961</v>
      </c>
      <c r="D16" s="400">
        <v>176.32672357343415</v>
      </c>
      <c r="E16" s="400">
        <v>91.599227183146283</v>
      </c>
      <c r="F16" s="400">
        <v>267.92595075658045</v>
      </c>
      <c r="G16" s="400">
        <v>412.35561930402309</v>
      </c>
      <c r="H16" s="400">
        <v>680.28157006060349</v>
      </c>
      <c r="I16" s="400">
        <v>84.252764560094818</v>
      </c>
      <c r="J16" s="400">
        <v>764.53433462069836</v>
      </c>
      <c r="K16" s="400">
        <v>-243.14768997727847</v>
      </c>
      <c r="L16" s="400">
        <v>518.85874764771177</v>
      </c>
      <c r="M16" s="400">
        <v>21.712871928805853</v>
      </c>
      <c r="N16" s="400">
        <v>540.57161957651749</v>
      </c>
      <c r="O16" s="412">
        <v>2</v>
      </c>
      <c r="P16" s="412">
        <v>2</v>
      </c>
      <c r="Q16" s="22"/>
      <c r="R16" s="419">
        <v>19</v>
      </c>
      <c r="S16" s="202" t="s">
        <v>39</v>
      </c>
      <c r="T16" s="400">
        <v>3965</v>
      </c>
      <c r="U16" s="437">
        <v>207.07490352999153</v>
      </c>
      <c r="V16" s="437">
        <v>397.99763370557298</v>
      </c>
      <c r="W16" s="437">
        <v>605.07253723556448</v>
      </c>
      <c r="X16" s="437">
        <v>160.23959954880789</v>
      </c>
      <c r="Y16" s="437">
        <v>765.31213678437246</v>
      </c>
      <c r="Z16" s="438">
        <v>-242.90239596469104</v>
      </c>
      <c r="AA16" s="441">
        <v>519.88439403531822</v>
      </c>
      <c r="AB16" s="437">
        <v>10.158877679697348</v>
      </c>
      <c r="AC16" s="437">
        <v>530.04327171501563</v>
      </c>
      <c r="AD16" s="412">
        <v>2</v>
      </c>
      <c r="AE16" s="412">
        <v>2</v>
      </c>
    </row>
    <row r="17" spans="1:31" s="9" customFormat="1" ht="16.5">
      <c r="A17" s="397">
        <v>20</v>
      </c>
      <c r="B17" s="398" t="s">
        <v>40</v>
      </c>
      <c r="C17" s="400">
        <v>16405</v>
      </c>
      <c r="D17" s="400">
        <v>-148.52559290284415</v>
      </c>
      <c r="E17" s="400">
        <v>155.57793876374041</v>
      </c>
      <c r="F17" s="400">
        <v>7.0523458608962351</v>
      </c>
      <c r="G17" s="400">
        <v>424.83325287274192</v>
      </c>
      <c r="H17" s="400">
        <v>431.88559873363818</v>
      </c>
      <c r="I17" s="400">
        <v>84.243630118833067</v>
      </c>
      <c r="J17" s="400">
        <v>516.12922885247121</v>
      </c>
      <c r="K17" s="400">
        <v>-145.73977445900641</v>
      </c>
      <c r="L17" s="400">
        <v>367.324047505321</v>
      </c>
      <c r="M17" s="400">
        <v>-22.514976217616571</v>
      </c>
      <c r="N17" s="400">
        <v>344.80907128770446</v>
      </c>
      <c r="O17" s="412">
        <v>6</v>
      </c>
      <c r="P17" s="412">
        <v>6</v>
      </c>
      <c r="Q17" s="22"/>
      <c r="R17" s="419">
        <v>20</v>
      </c>
      <c r="S17" s="202" t="s">
        <v>40</v>
      </c>
      <c r="T17" s="400">
        <v>16473</v>
      </c>
      <c r="U17" s="437">
        <v>-99.674899490493402</v>
      </c>
      <c r="V17" s="437">
        <v>430.4497365881852</v>
      </c>
      <c r="W17" s="437">
        <v>330.77483709769183</v>
      </c>
      <c r="X17" s="437">
        <v>163.16382815927625</v>
      </c>
      <c r="Y17" s="437">
        <v>493.93866525696802</v>
      </c>
      <c r="Z17" s="438">
        <v>-145.13816548291143</v>
      </c>
      <c r="AA17" s="441">
        <v>345.74774678431584</v>
      </c>
      <c r="AB17" s="437">
        <v>-35.55335840466217</v>
      </c>
      <c r="AC17" s="437">
        <v>310.19438837965362</v>
      </c>
      <c r="AD17" s="412">
        <v>6</v>
      </c>
      <c r="AE17" s="412">
        <v>6</v>
      </c>
    </row>
    <row r="18" spans="1:31" s="9" customFormat="1" ht="16.5">
      <c r="A18" s="397">
        <v>46</v>
      </c>
      <c r="B18" s="398" t="s">
        <v>41</v>
      </c>
      <c r="C18" s="400">
        <v>1320</v>
      </c>
      <c r="D18" s="400">
        <v>1065.6906511771672</v>
      </c>
      <c r="E18" s="400">
        <v>124.84429933552839</v>
      </c>
      <c r="F18" s="400">
        <v>1190.5349505126956</v>
      </c>
      <c r="G18" s="400">
        <v>436.88506990708021</v>
      </c>
      <c r="H18" s="400">
        <v>1627.4200204197759</v>
      </c>
      <c r="I18" s="400">
        <v>174.81191262470261</v>
      </c>
      <c r="J18" s="400">
        <v>1802.2319330444784</v>
      </c>
      <c r="K18" s="400">
        <v>-286.54015151515154</v>
      </c>
      <c r="L18" s="400">
        <v>1515.5735997111451</v>
      </c>
      <c r="M18" s="400">
        <v>245.9729970681818</v>
      </c>
      <c r="N18" s="400">
        <v>1761.5465967793273</v>
      </c>
      <c r="O18" s="412">
        <v>10</v>
      </c>
      <c r="P18" s="412">
        <v>10</v>
      </c>
      <c r="Q18" s="22"/>
      <c r="R18" s="419">
        <v>46</v>
      </c>
      <c r="S18" s="202" t="s">
        <v>41</v>
      </c>
      <c r="T18" s="400">
        <v>1341</v>
      </c>
      <c r="U18" s="437">
        <v>1066.8388851935815</v>
      </c>
      <c r="V18" s="437">
        <v>415.91357338484744</v>
      </c>
      <c r="W18" s="437">
        <v>1482.7524585784292</v>
      </c>
      <c r="X18" s="437">
        <v>222.37043855890485</v>
      </c>
      <c r="Y18" s="437">
        <v>1705.1228971373339</v>
      </c>
      <c r="Z18" s="438">
        <v>-282.05294556301266</v>
      </c>
      <c r="AA18" s="441">
        <v>1422.9536204781243</v>
      </c>
      <c r="AB18" s="437">
        <v>218.15942207307981</v>
      </c>
      <c r="AC18" s="437">
        <v>1641.1130425512042</v>
      </c>
      <c r="AD18" s="412">
        <v>10</v>
      </c>
      <c r="AE18" s="412">
        <v>10</v>
      </c>
    </row>
    <row r="19" spans="1:31" s="9" customFormat="1" ht="16.5">
      <c r="A19" s="397">
        <v>47</v>
      </c>
      <c r="B19" s="398" t="s">
        <v>42</v>
      </c>
      <c r="C19" s="400">
        <v>1771</v>
      </c>
      <c r="D19" s="400">
        <v>1402.2169793640371</v>
      </c>
      <c r="E19" s="400">
        <v>125.51006245902209</v>
      </c>
      <c r="F19" s="400">
        <v>1527.7270418230589</v>
      </c>
      <c r="G19" s="400">
        <v>281.79970117877366</v>
      </c>
      <c r="H19" s="400">
        <v>1809.5267430018325</v>
      </c>
      <c r="I19" s="400">
        <v>156.06165094464092</v>
      </c>
      <c r="J19" s="400">
        <v>1965.5883939464736</v>
      </c>
      <c r="K19" s="400">
        <v>-7.3450028232636928</v>
      </c>
      <c r="L19" s="400">
        <v>1955.4167395139496</v>
      </c>
      <c r="M19" s="400">
        <v>-24.260476453980804</v>
      </c>
      <c r="N19" s="400">
        <v>1931.1562630599688</v>
      </c>
      <c r="O19" s="412">
        <v>19</v>
      </c>
      <c r="P19" s="412">
        <v>19</v>
      </c>
      <c r="Q19" s="22"/>
      <c r="R19" s="419">
        <v>47</v>
      </c>
      <c r="S19" s="202" t="s">
        <v>42</v>
      </c>
      <c r="T19" s="400">
        <v>1811</v>
      </c>
      <c r="U19" s="437">
        <v>1429.7756516969312</v>
      </c>
      <c r="V19" s="437">
        <v>271.9767094443236</v>
      </c>
      <c r="W19" s="437">
        <v>1701.7523611412548</v>
      </c>
      <c r="X19" s="437">
        <v>214.70375735950182</v>
      </c>
      <c r="Y19" s="437">
        <v>1916.4561185007565</v>
      </c>
      <c r="Z19" s="438">
        <v>-7.1827719491993376</v>
      </c>
      <c r="AA19" s="441">
        <v>1906.5091278878356</v>
      </c>
      <c r="AB19" s="437">
        <v>-28.008227498619547</v>
      </c>
      <c r="AC19" s="437">
        <v>1878.500900389216</v>
      </c>
      <c r="AD19" s="412">
        <v>19</v>
      </c>
      <c r="AE19" s="412">
        <v>19</v>
      </c>
    </row>
    <row r="20" spans="1:31" s="9" customFormat="1" ht="16.5">
      <c r="A20" s="397">
        <v>49</v>
      </c>
      <c r="B20" s="398" t="s">
        <v>43</v>
      </c>
      <c r="C20" s="400">
        <v>314024</v>
      </c>
      <c r="D20" s="400">
        <v>1234.7070974212609</v>
      </c>
      <c r="E20" s="400">
        <v>147.91278210907734</v>
      </c>
      <c r="F20" s="400">
        <v>1382.6198795303383</v>
      </c>
      <c r="G20" s="400">
        <v>-76.60435101008764</v>
      </c>
      <c r="H20" s="400">
        <v>1306.0155285202507</v>
      </c>
      <c r="I20" s="400">
        <v>69.445320781255347</v>
      </c>
      <c r="J20" s="400">
        <v>1375.460849301506</v>
      </c>
      <c r="K20" s="400">
        <v>-12.603552594706137</v>
      </c>
      <c r="L20" s="400">
        <v>1357.791062915752</v>
      </c>
      <c r="M20" s="400">
        <v>-53.556468163261428</v>
      </c>
      <c r="N20" s="400">
        <v>1304.2345947524905</v>
      </c>
      <c r="O20" s="412">
        <v>1</v>
      </c>
      <c r="P20" s="413">
        <v>33</v>
      </c>
      <c r="Q20" s="22"/>
      <c r="R20" s="419">
        <v>49</v>
      </c>
      <c r="S20" s="202" t="s">
        <v>43</v>
      </c>
      <c r="T20" s="400">
        <v>305274</v>
      </c>
      <c r="U20" s="437">
        <v>1284.5103598877577</v>
      </c>
      <c r="V20" s="437">
        <v>-80.397088068634261</v>
      </c>
      <c r="W20" s="437">
        <v>1204.1132718191234</v>
      </c>
      <c r="X20" s="437">
        <v>101.05643216513148</v>
      </c>
      <c r="Y20" s="437">
        <v>1305.1697039842547</v>
      </c>
      <c r="Z20" s="438">
        <v>-12.964805387946566</v>
      </c>
      <c r="AA20" s="441">
        <v>1286.9934524856012</v>
      </c>
      <c r="AB20" s="437">
        <v>-48.509686666240832</v>
      </c>
      <c r="AC20" s="437">
        <v>1238.4837658193603</v>
      </c>
      <c r="AD20" s="412">
        <v>1</v>
      </c>
      <c r="AE20" s="413">
        <v>33</v>
      </c>
    </row>
    <row r="21" spans="1:31" s="9" customFormat="1" ht="16.5">
      <c r="A21" s="397">
        <v>50</v>
      </c>
      <c r="B21" s="398" t="s">
        <v>44</v>
      </c>
      <c r="C21" s="400">
        <v>11184</v>
      </c>
      <c r="D21" s="400">
        <v>16.689568836412274</v>
      </c>
      <c r="E21" s="400">
        <v>98.094662008126406</v>
      </c>
      <c r="F21" s="400">
        <v>114.78423084453868</v>
      </c>
      <c r="G21" s="400">
        <v>298.70765682132276</v>
      </c>
      <c r="H21" s="400">
        <v>413.49188766586144</v>
      </c>
      <c r="I21" s="400">
        <v>111.76756436384542</v>
      </c>
      <c r="J21" s="400">
        <v>525.25945202970684</v>
      </c>
      <c r="K21" s="400">
        <v>-74.66630901287553</v>
      </c>
      <c r="L21" s="400">
        <v>445.65322885374121</v>
      </c>
      <c r="M21" s="400">
        <v>20.750264425071521</v>
      </c>
      <c r="N21" s="400">
        <v>466.40349327881268</v>
      </c>
      <c r="O21" s="412">
        <v>4</v>
      </c>
      <c r="P21" s="412">
        <v>4</v>
      </c>
      <c r="Q21" s="22"/>
      <c r="R21" s="419">
        <v>50</v>
      </c>
      <c r="S21" s="202" t="s">
        <v>44</v>
      </c>
      <c r="T21" s="400">
        <v>11276</v>
      </c>
      <c r="U21" s="437">
        <v>27.125484285679665</v>
      </c>
      <c r="V21" s="437">
        <v>319.84226977289376</v>
      </c>
      <c r="W21" s="437">
        <v>346.96775405857346</v>
      </c>
      <c r="X21" s="437">
        <v>181.69875270264771</v>
      </c>
      <c r="Y21" s="437">
        <v>528.66650676122117</v>
      </c>
      <c r="Z21" s="438">
        <v>-74.057112451223844</v>
      </c>
      <c r="AA21" s="441">
        <v>449.70978451929142</v>
      </c>
      <c r="AB21" s="437">
        <v>17.596315182688894</v>
      </c>
      <c r="AC21" s="437">
        <v>467.30609970198032</v>
      </c>
      <c r="AD21" s="412">
        <v>4</v>
      </c>
      <c r="AE21" s="412">
        <v>4</v>
      </c>
    </row>
    <row r="22" spans="1:31" s="9" customFormat="1" ht="16.5">
      <c r="A22" s="397">
        <v>51</v>
      </c>
      <c r="B22" s="398" t="s">
        <v>45</v>
      </c>
      <c r="C22" s="400">
        <v>9143</v>
      </c>
      <c r="D22" s="400">
        <v>-646.37751152828594</v>
      </c>
      <c r="E22" s="400">
        <v>100.74983835835674</v>
      </c>
      <c r="F22" s="400">
        <v>-545.62767316992927</v>
      </c>
      <c r="G22" s="400">
        <v>-27.757621255509829</v>
      </c>
      <c r="H22" s="400">
        <v>-573.38529442543904</v>
      </c>
      <c r="I22" s="400">
        <v>157.49049734148531</v>
      </c>
      <c r="J22" s="400">
        <v>-415.89479708395379</v>
      </c>
      <c r="K22" s="400">
        <v>-74.854205403040581</v>
      </c>
      <c r="L22" s="400">
        <v>-493.56175541272995</v>
      </c>
      <c r="M22" s="400">
        <v>-4.2407085201793731</v>
      </c>
      <c r="N22" s="400">
        <v>-497.80246393290935</v>
      </c>
      <c r="O22" s="412">
        <v>4</v>
      </c>
      <c r="P22" s="412">
        <v>4</v>
      </c>
      <c r="Q22" s="22"/>
      <c r="R22" s="419">
        <v>51</v>
      </c>
      <c r="S22" s="202" t="s">
        <v>45</v>
      </c>
      <c r="T22" s="400">
        <v>9211</v>
      </c>
      <c r="U22" s="437">
        <v>-604.78121332985666</v>
      </c>
      <c r="V22" s="437">
        <v>-18.776336256322583</v>
      </c>
      <c r="W22" s="437">
        <v>-623.55754958617911</v>
      </c>
      <c r="X22" s="437">
        <v>193.61329758873302</v>
      </c>
      <c r="Y22" s="437">
        <v>-429.94425199744614</v>
      </c>
      <c r="Z22" s="438">
        <v>-74.301595917924217</v>
      </c>
      <c r="AA22" s="441">
        <v>-507.03783575599567</v>
      </c>
      <c r="AB22" s="437">
        <v>-15.211654760612308</v>
      </c>
      <c r="AC22" s="437">
        <v>-522.24949051660803</v>
      </c>
      <c r="AD22" s="412">
        <v>4</v>
      </c>
      <c r="AE22" s="412">
        <v>4</v>
      </c>
    </row>
    <row r="23" spans="1:31" s="9" customFormat="1" ht="16.5">
      <c r="A23" s="397">
        <v>52</v>
      </c>
      <c r="B23" s="398" t="s">
        <v>46</v>
      </c>
      <c r="C23" s="400">
        <v>2292</v>
      </c>
      <c r="D23" s="400">
        <v>617.48895981814621</v>
      </c>
      <c r="E23" s="400">
        <v>97.193117009681743</v>
      </c>
      <c r="F23" s="400">
        <v>714.68207682782793</v>
      </c>
      <c r="G23" s="400">
        <v>499.75661001944854</v>
      </c>
      <c r="H23" s="400">
        <v>1214.4386868472764</v>
      </c>
      <c r="I23" s="400">
        <v>161.61295236309226</v>
      </c>
      <c r="J23" s="400">
        <v>1376.0516392103686</v>
      </c>
      <c r="K23" s="400">
        <v>115.9869109947644</v>
      </c>
      <c r="L23" s="400">
        <v>1484.899370449461</v>
      </c>
      <c r="M23" s="400">
        <v>-16.554866326352531</v>
      </c>
      <c r="N23" s="400">
        <v>1468.3445041231084</v>
      </c>
      <c r="O23" s="412">
        <v>14</v>
      </c>
      <c r="P23" s="412">
        <v>14</v>
      </c>
      <c r="Q23" s="22"/>
      <c r="R23" s="419">
        <v>52</v>
      </c>
      <c r="S23" s="202" t="s">
        <v>46</v>
      </c>
      <c r="T23" s="400">
        <v>2346</v>
      </c>
      <c r="U23" s="437">
        <v>649.07578651418407</v>
      </c>
      <c r="V23" s="437">
        <v>520.28857218439953</v>
      </c>
      <c r="W23" s="437">
        <v>1169.3643586985836</v>
      </c>
      <c r="X23" s="437">
        <v>232.77020214515554</v>
      </c>
      <c r="Y23" s="437">
        <v>1402.1345608437391</v>
      </c>
      <c r="Z23" s="438">
        <v>113.31713554987212</v>
      </c>
      <c r="AA23" s="441">
        <v>1508.476845583722</v>
      </c>
      <c r="AB23" s="437">
        <v>8.2668584825234461</v>
      </c>
      <c r="AC23" s="437">
        <v>1516.7437040662453</v>
      </c>
      <c r="AD23" s="412">
        <v>14</v>
      </c>
      <c r="AE23" s="412">
        <v>14</v>
      </c>
    </row>
    <row r="24" spans="1:31" s="9" customFormat="1" ht="16.5">
      <c r="A24" s="397">
        <v>61</v>
      </c>
      <c r="B24" s="398" t="s">
        <v>47</v>
      </c>
      <c r="C24" s="400">
        <v>16469</v>
      </c>
      <c r="D24" s="400">
        <v>-18.836953358316226</v>
      </c>
      <c r="E24" s="400">
        <v>197.64810156455661</v>
      </c>
      <c r="F24" s="400">
        <v>178.8111482062404</v>
      </c>
      <c r="G24" s="400">
        <v>329.87943481188273</v>
      </c>
      <c r="H24" s="400">
        <v>508.69058301812311</v>
      </c>
      <c r="I24" s="400">
        <v>126.46247434258356</v>
      </c>
      <c r="J24" s="400">
        <v>635.15305736070661</v>
      </c>
      <c r="K24" s="400">
        <v>83.969639929564636</v>
      </c>
      <c r="L24" s="400">
        <v>712.68035106402806</v>
      </c>
      <c r="M24" s="400">
        <v>18.796324026352533</v>
      </c>
      <c r="N24" s="400">
        <v>731.47667509038058</v>
      </c>
      <c r="O24" s="412">
        <v>5</v>
      </c>
      <c r="P24" s="412">
        <v>5</v>
      </c>
      <c r="Q24" s="22"/>
      <c r="R24" s="419">
        <v>61</v>
      </c>
      <c r="S24" s="202" t="s">
        <v>47</v>
      </c>
      <c r="T24" s="400">
        <v>16459</v>
      </c>
      <c r="U24" s="437">
        <v>3.0048168754559241</v>
      </c>
      <c r="V24" s="437">
        <v>335.5198902476651</v>
      </c>
      <c r="W24" s="437">
        <v>338.52470712312106</v>
      </c>
      <c r="X24" s="437">
        <v>183.94973076451484</v>
      </c>
      <c r="Y24" s="437">
        <v>522.47443788763587</v>
      </c>
      <c r="Z24" s="438">
        <v>84.020657391093025</v>
      </c>
      <c r="AA24" s="441">
        <v>600.04883487408711</v>
      </c>
      <c r="AB24" s="437">
        <v>12.713219575915922</v>
      </c>
      <c r="AC24" s="437">
        <v>612.76205445000301</v>
      </c>
      <c r="AD24" s="412">
        <v>5</v>
      </c>
      <c r="AE24" s="412">
        <v>5</v>
      </c>
    </row>
    <row r="25" spans="1:31" s="9" customFormat="1" ht="16.5">
      <c r="A25" s="397">
        <v>69</v>
      </c>
      <c r="B25" s="398" t="s">
        <v>48</v>
      </c>
      <c r="C25" s="400">
        <v>6558</v>
      </c>
      <c r="D25" s="400">
        <v>-107.95362301077203</v>
      </c>
      <c r="E25" s="400">
        <v>113.23320056125962</v>
      </c>
      <c r="F25" s="400">
        <v>5.2795775504875815</v>
      </c>
      <c r="G25" s="400">
        <v>493.66570673637216</v>
      </c>
      <c r="H25" s="400">
        <v>498.9452842868597</v>
      </c>
      <c r="I25" s="400">
        <v>126.11404563411409</v>
      </c>
      <c r="J25" s="400">
        <v>625.05932992097382</v>
      </c>
      <c r="K25" s="400">
        <v>81.190759377859109</v>
      </c>
      <c r="L25" s="400">
        <v>701.24261750865298</v>
      </c>
      <c r="M25" s="400">
        <v>4.9588731762732499</v>
      </c>
      <c r="N25" s="400">
        <v>706.20149068492617</v>
      </c>
      <c r="O25" s="412">
        <v>17</v>
      </c>
      <c r="P25" s="412">
        <v>17</v>
      </c>
      <c r="Q25" s="22"/>
      <c r="R25" s="419">
        <v>69</v>
      </c>
      <c r="S25" s="202" t="s">
        <v>48</v>
      </c>
      <c r="T25" s="400">
        <v>6687</v>
      </c>
      <c r="U25" s="437">
        <v>-72.211551946122128</v>
      </c>
      <c r="V25" s="437">
        <v>557.50969036398635</v>
      </c>
      <c r="W25" s="437">
        <v>485.29813841786421</v>
      </c>
      <c r="X25" s="437">
        <v>203.48587674054929</v>
      </c>
      <c r="Y25" s="437">
        <v>688.78401515841347</v>
      </c>
      <c r="Z25" s="438">
        <v>79.624495289367431</v>
      </c>
      <c r="AA25" s="441">
        <v>763.49763860689563</v>
      </c>
      <c r="AB25" s="437">
        <v>10.135299162554212</v>
      </c>
      <c r="AC25" s="437">
        <v>773.63293776944988</v>
      </c>
      <c r="AD25" s="412">
        <v>17</v>
      </c>
      <c r="AE25" s="412">
        <v>17</v>
      </c>
    </row>
    <row r="26" spans="1:31" s="9" customFormat="1" ht="16.5">
      <c r="A26" s="397">
        <v>71</v>
      </c>
      <c r="B26" s="398" t="s">
        <v>49</v>
      </c>
      <c r="C26" s="400">
        <v>6473</v>
      </c>
      <c r="D26" s="400">
        <v>477.77825724724124</v>
      </c>
      <c r="E26" s="400">
        <v>108.62405809194638</v>
      </c>
      <c r="F26" s="400">
        <v>586.40231533918768</v>
      </c>
      <c r="G26" s="400">
        <v>619.12564834491695</v>
      </c>
      <c r="H26" s="400">
        <v>1205.5279636841046</v>
      </c>
      <c r="I26" s="400">
        <v>143.19492821695289</v>
      </c>
      <c r="J26" s="400">
        <v>1348.7228919010577</v>
      </c>
      <c r="K26" s="400">
        <v>92.900509809979923</v>
      </c>
      <c r="L26" s="400">
        <v>1435.8151211610607</v>
      </c>
      <c r="M26" s="400">
        <v>-1.625072087131159</v>
      </c>
      <c r="N26" s="400">
        <v>1434.1900490739295</v>
      </c>
      <c r="O26" s="412">
        <v>17</v>
      </c>
      <c r="P26" s="412">
        <v>17</v>
      </c>
      <c r="Q26" s="22"/>
      <c r="R26" s="419">
        <v>71</v>
      </c>
      <c r="S26" s="202" t="s">
        <v>49</v>
      </c>
      <c r="T26" s="400">
        <v>6591</v>
      </c>
      <c r="U26" s="437">
        <v>512.49848246771467</v>
      </c>
      <c r="V26" s="437">
        <v>591.43146771885608</v>
      </c>
      <c r="W26" s="437">
        <v>1103.9299501865707</v>
      </c>
      <c r="X26" s="437">
        <v>209.81239546349076</v>
      </c>
      <c r="Y26" s="437">
        <v>1313.7423456500617</v>
      </c>
      <c r="Z26" s="438">
        <v>91.237293278713395</v>
      </c>
      <c r="AA26" s="441">
        <v>1399.2753451948954</v>
      </c>
      <c r="AB26" s="437">
        <v>-10.88726824457593</v>
      </c>
      <c r="AC26" s="437">
        <v>1388.3880769503196</v>
      </c>
      <c r="AD26" s="412">
        <v>17</v>
      </c>
      <c r="AE26" s="412">
        <v>17</v>
      </c>
    </row>
    <row r="27" spans="1:31" s="9" customFormat="1" ht="16.5">
      <c r="A27" s="397">
        <v>72</v>
      </c>
      <c r="B27" s="398" t="s">
        <v>50</v>
      </c>
      <c r="C27" s="400">
        <v>948</v>
      </c>
      <c r="D27" s="400">
        <v>1035.8108876322297</v>
      </c>
      <c r="E27" s="400">
        <v>130.49880045034237</v>
      </c>
      <c r="F27" s="400">
        <v>1166.3096880825719</v>
      </c>
      <c r="G27" s="400">
        <v>379.99704209014675</v>
      </c>
      <c r="H27" s="400">
        <v>1546.3067301727187</v>
      </c>
      <c r="I27" s="400">
        <v>127.03885477854061</v>
      </c>
      <c r="J27" s="400">
        <v>1673.3455849512593</v>
      </c>
      <c r="K27" s="400">
        <v>-265.87658227848101</v>
      </c>
      <c r="L27" s="400">
        <v>1406.1483275672931</v>
      </c>
      <c r="M27" s="400">
        <v>-23.442439873417719</v>
      </c>
      <c r="N27" s="400">
        <v>1382.7058876938754</v>
      </c>
      <c r="O27" s="412">
        <v>17</v>
      </c>
      <c r="P27" s="412">
        <v>17</v>
      </c>
      <c r="Q27" s="22"/>
      <c r="R27" s="419">
        <v>72</v>
      </c>
      <c r="S27" s="202" t="s">
        <v>50</v>
      </c>
      <c r="T27" s="400">
        <v>960</v>
      </c>
      <c r="U27" s="437">
        <v>1041.2152065799214</v>
      </c>
      <c r="V27" s="437">
        <v>309.36640829710905</v>
      </c>
      <c r="W27" s="437">
        <v>1350.5816148770307</v>
      </c>
      <c r="X27" s="437">
        <v>177.74772588338959</v>
      </c>
      <c r="Y27" s="437">
        <v>1528.3293407604203</v>
      </c>
      <c r="Z27" s="438">
        <v>-262.55312500000002</v>
      </c>
      <c r="AA27" s="441">
        <v>1264.4720490937536</v>
      </c>
      <c r="AB27" s="437">
        <v>4.662031250000001</v>
      </c>
      <c r="AC27" s="437">
        <v>1269.1340803437536</v>
      </c>
      <c r="AD27" s="412">
        <v>17</v>
      </c>
      <c r="AE27" s="412">
        <v>17</v>
      </c>
    </row>
    <row r="28" spans="1:31" s="9" customFormat="1" ht="16.5">
      <c r="A28" s="397">
        <v>74</v>
      </c>
      <c r="B28" s="398" t="s">
        <v>51</v>
      </c>
      <c r="C28" s="400">
        <v>1013</v>
      </c>
      <c r="D28" s="400">
        <v>699.75806794453513</v>
      </c>
      <c r="E28" s="400">
        <v>103.12951436475589</v>
      </c>
      <c r="F28" s="400">
        <v>802.88758230929102</v>
      </c>
      <c r="G28" s="400">
        <v>558.3735162999634</v>
      </c>
      <c r="H28" s="400">
        <v>1361.2610986092545</v>
      </c>
      <c r="I28" s="400">
        <v>202.48556510415034</v>
      </c>
      <c r="J28" s="400">
        <v>1563.7466637134048</v>
      </c>
      <c r="K28" s="400">
        <v>-296.93978282329715</v>
      </c>
      <c r="L28" s="400">
        <v>1266.8068808901078</v>
      </c>
      <c r="M28" s="400">
        <v>42.48705025666338</v>
      </c>
      <c r="N28" s="400">
        <v>1309.293931146771</v>
      </c>
      <c r="O28" s="412">
        <v>16</v>
      </c>
      <c r="P28" s="412">
        <v>16</v>
      </c>
      <c r="Q28" s="22"/>
      <c r="R28" s="419">
        <v>74</v>
      </c>
      <c r="S28" s="202" t="s">
        <v>51</v>
      </c>
      <c r="T28" s="400">
        <v>1052</v>
      </c>
      <c r="U28" s="437">
        <v>687.59674927131664</v>
      </c>
      <c r="V28" s="437">
        <v>491.80616929926157</v>
      </c>
      <c r="W28" s="437">
        <v>1179.4029185705783</v>
      </c>
      <c r="X28" s="437">
        <v>273.59337415088521</v>
      </c>
      <c r="Y28" s="437">
        <v>1452.9962927214635</v>
      </c>
      <c r="Z28" s="438">
        <v>-285.93155893536124</v>
      </c>
      <c r="AA28" s="441">
        <v>1167.0647337861024</v>
      </c>
      <c r="AB28" s="437">
        <v>46.79757604562738</v>
      </c>
      <c r="AC28" s="437">
        <v>1213.8623098317298</v>
      </c>
      <c r="AD28" s="412">
        <v>16</v>
      </c>
      <c r="AE28" s="412">
        <v>16</v>
      </c>
    </row>
    <row r="29" spans="1:31" s="9" customFormat="1" ht="16.5">
      <c r="A29" s="397">
        <v>75</v>
      </c>
      <c r="B29" s="398" t="s">
        <v>52</v>
      </c>
      <c r="C29" s="400">
        <v>19534</v>
      </c>
      <c r="D29" s="400">
        <v>-244.92353676071738</v>
      </c>
      <c r="E29" s="400">
        <v>153.65763109978963</v>
      </c>
      <c r="F29" s="400">
        <v>-91.265905660927714</v>
      </c>
      <c r="G29" s="400">
        <v>-5.4198804654519561</v>
      </c>
      <c r="H29" s="400">
        <v>-96.685786126379668</v>
      </c>
      <c r="I29" s="400">
        <v>95.236601871577108</v>
      </c>
      <c r="J29" s="400">
        <v>-1.4491842548025524</v>
      </c>
      <c r="K29" s="400">
        <v>-91.517303163714544</v>
      </c>
      <c r="L29" s="400">
        <v>-97.696291862051453</v>
      </c>
      <c r="M29" s="400">
        <v>-0.49210693508753867</v>
      </c>
      <c r="N29" s="400">
        <v>-98.188398797138987</v>
      </c>
      <c r="O29" s="412">
        <v>8</v>
      </c>
      <c r="P29" s="412">
        <v>8</v>
      </c>
      <c r="Q29" s="22"/>
      <c r="R29" s="419">
        <v>75</v>
      </c>
      <c r="S29" s="202" t="s">
        <v>52</v>
      </c>
      <c r="T29" s="400">
        <v>19549</v>
      </c>
      <c r="U29" s="437">
        <v>-213.74367878327837</v>
      </c>
      <c r="V29" s="437">
        <v>-24.3402911689119</v>
      </c>
      <c r="W29" s="437">
        <v>-238.08396995219027</v>
      </c>
      <c r="X29" s="437">
        <v>162.40606627821825</v>
      </c>
      <c r="Y29" s="437">
        <v>-75.677903673972025</v>
      </c>
      <c r="Z29" s="438">
        <v>-91.447081692158164</v>
      </c>
      <c r="AA29" s="441">
        <v>-171.85116061806124</v>
      </c>
      <c r="AB29" s="437">
        <v>-1.0437379124251909</v>
      </c>
      <c r="AC29" s="437">
        <v>-172.89489853048642</v>
      </c>
      <c r="AD29" s="412">
        <v>8</v>
      </c>
      <c r="AE29" s="412">
        <v>8</v>
      </c>
    </row>
    <row r="30" spans="1:31" s="9" customFormat="1" ht="16.5">
      <c r="A30" s="397">
        <v>77</v>
      </c>
      <c r="B30" s="398" t="s">
        <v>53</v>
      </c>
      <c r="C30" s="400">
        <v>4549</v>
      </c>
      <c r="D30" s="400">
        <v>-9.7146004559702526</v>
      </c>
      <c r="E30" s="400">
        <v>140.32346776604308</v>
      </c>
      <c r="F30" s="400">
        <v>130.60886731007281</v>
      </c>
      <c r="G30" s="400">
        <v>590.29025158932257</v>
      </c>
      <c r="H30" s="400">
        <v>720.89911889939538</v>
      </c>
      <c r="I30" s="400">
        <v>169.48401073004013</v>
      </c>
      <c r="J30" s="400">
        <v>890.38312962943553</v>
      </c>
      <c r="K30" s="400">
        <v>29.816223345790284</v>
      </c>
      <c r="L30" s="400">
        <v>915.55547519989057</v>
      </c>
      <c r="M30" s="400">
        <v>-0.25396862826994543</v>
      </c>
      <c r="N30" s="400">
        <v>915.30150657162051</v>
      </c>
      <c r="O30" s="412">
        <v>13</v>
      </c>
      <c r="P30" s="412">
        <v>13</v>
      </c>
      <c r="Q30" s="22"/>
      <c r="R30" s="419">
        <v>77</v>
      </c>
      <c r="S30" s="202" t="s">
        <v>53</v>
      </c>
      <c r="T30" s="400">
        <v>4601</v>
      </c>
      <c r="U30" s="437">
        <v>2.0960860470119784</v>
      </c>
      <c r="V30" s="437">
        <v>579.15636115154655</v>
      </c>
      <c r="W30" s="437">
        <v>581.25244719855857</v>
      </c>
      <c r="X30" s="437">
        <v>227.58220738989627</v>
      </c>
      <c r="Y30" s="437">
        <v>808.83465458845478</v>
      </c>
      <c r="Z30" s="438">
        <v>29.479243642686374</v>
      </c>
      <c r="AA30" s="441">
        <v>833.72250505574459</v>
      </c>
      <c r="AB30" s="437">
        <v>10.216951423603563</v>
      </c>
      <c r="AC30" s="437">
        <v>843.93945647934811</v>
      </c>
      <c r="AD30" s="412">
        <v>13</v>
      </c>
      <c r="AE30" s="412">
        <v>13</v>
      </c>
    </row>
    <row r="31" spans="1:31" s="9" customFormat="1" ht="16.5">
      <c r="A31" s="397">
        <v>78</v>
      </c>
      <c r="B31" s="398" t="s">
        <v>54</v>
      </c>
      <c r="C31" s="400">
        <v>7721</v>
      </c>
      <c r="D31" s="400">
        <v>-335.91688763083363</v>
      </c>
      <c r="E31" s="400">
        <v>133.36186901618922</v>
      </c>
      <c r="F31" s="400">
        <v>-202.55501861464441</v>
      </c>
      <c r="G31" s="400">
        <v>-12.988133931606395</v>
      </c>
      <c r="H31" s="400">
        <v>-215.54315254625078</v>
      </c>
      <c r="I31" s="400">
        <v>91.603105297199534</v>
      </c>
      <c r="J31" s="400">
        <v>-123.94004724905125</v>
      </c>
      <c r="K31" s="400">
        <v>-67.959072658981995</v>
      </c>
      <c r="L31" s="400">
        <v>-193.9059843038369</v>
      </c>
      <c r="M31" s="400">
        <v>5.1389064395803681</v>
      </c>
      <c r="N31" s="400">
        <v>-188.76707786425652</v>
      </c>
      <c r="O31" s="412">
        <v>1</v>
      </c>
      <c r="P31" s="413">
        <v>33</v>
      </c>
      <c r="Q31" s="22"/>
      <c r="R31" s="419">
        <v>78</v>
      </c>
      <c r="S31" s="202" t="s">
        <v>54</v>
      </c>
      <c r="T31" s="400">
        <v>7832</v>
      </c>
      <c r="U31" s="437">
        <v>-285.30672790831278</v>
      </c>
      <c r="V31" s="437">
        <v>-13.687317965928571</v>
      </c>
      <c r="W31" s="437">
        <v>-298.99404587424135</v>
      </c>
      <c r="X31" s="437">
        <v>158.68428160666969</v>
      </c>
      <c r="Y31" s="437">
        <v>-140.30976426757167</v>
      </c>
      <c r="Z31" s="438">
        <v>-66.995914198161387</v>
      </c>
      <c r="AA31" s="441">
        <v>-209.28410032477291</v>
      </c>
      <c r="AB31" s="437">
        <v>1.0190752681307482</v>
      </c>
      <c r="AC31" s="437">
        <v>-208.26502505664217</v>
      </c>
      <c r="AD31" s="412">
        <v>1</v>
      </c>
      <c r="AE31" s="413">
        <v>33</v>
      </c>
    </row>
    <row r="32" spans="1:31" s="9" customFormat="1" ht="16.5">
      <c r="A32" s="397">
        <v>79</v>
      </c>
      <c r="B32" s="398" t="s">
        <v>55</v>
      </c>
      <c r="C32" s="400">
        <v>6703</v>
      </c>
      <c r="D32" s="400">
        <v>-295.6759852998951</v>
      </c>
      <c r="E32" s="400">
        <v>147.54824096047574</v>
      </c>
      <c r="F32" s="400">
        <v>-148.12774433941937</v>
      </c>
      <c r="G32" s="400">
        <v>-44.957245383272962</v>
      </c>
      <c r="H32" s="400">
        <v>-193.08498972269231</v>
      </c>
      <c r="I32" s="400">
        <v>96.288390631230257</v>
      </c>
      <c r="J32" s="400">
        <v>-96.79659909146207</v>
      </c>
      <c r="K32" s="400">
        <v>-41.872594360733999</v>
      </c>
      <c r="L32" s="400">
        <v>-144.31621717291813</v>
      </c>
      <c r="M32" s="400">
        <v>7.072950977174405</v>
      </c>
      <c r="N32" s="400">
        <v>-137.24326619574373</v>
      </c>
      <c r="O32" s="412">
        <v>4</v>
      </c>
      <c r="P32" s="412">
        <v>4</v>
      </c>
      <c r="Q32" s="22"/>
      <c r="R32" s="419">
        <v>79</v>
      </c>
      <c r="S32" s="202" t="s">
        <v>55</v>
      </c>
      <c r="T32" s="400">
        <v>6753</v>
      </c>
      <c r="U32" s="437">
        <v>-285.82843934174844</v>
      </c>
      <c r="V32" s="437">
        <v>-64.527337683183191</v>
      </c>
      <c r="W32" s="437">
        <v>-350.35577702493163</v>
      </c>
      <c r="X32" s="437">
        <v>157.59371444161516</v>
      </c>
      <c r="Y32" s="437">
        <v>-192.76206258331649</v>
      </c>
      <c r="Z32" s="438">
        <v>-41.562564786021028</v>
      </c>
      <c r="AA32" s="441">
        <v>-239.92983986748646</v>
      </c>
      <c r="AB32" s="437">
        <v>-7.9750903302236091</v>
      </c>
      <c r="AC32" s="437">
        <v>-247.90493019771006</v>
      </c>
      <c r="AD32" s="412">
        <v>4</v>
      </c>
      <c r="AE32" s="412">
        <v>4</v>
      </c>
    </row>
    <row r="33" spans="1:31" s="9" customFormat="1" ht="16.5">
      <c r="A33" s="397">
        <v>81</v>
      </c>
      <c r="B33" s="398" t="s">
        <v>56</v>
      </c>
      <c r="C33" s="400">
        <v>2531</v>
      </c>
      <c r="D33" s="400">
        <v>-215.31129640441927</v>
      </c>
      <c r="E33" s="400">
        <v>157.38624628926897</v>
      </c>
      <c r="F33" s="400">
        <v>-57.925050115150292</v>
      </c>
      <c r="G33" s="400">
        <v>275.2435786233516</v>
      </c>
      <c r="H33" s="400">
        <v>217.31852850820133</v>
      </c>
      <c r="I33" s="400">
        <v>195.02928141455976</v>
      </c>
      <c r="J33" s="400">
        <v>412.34780992276109</v>
      </c>
      <c r="K33" s="400">
        <v>-297.54444883445279</v>
      </c>
      <c r="L33" s="400">
        <v>114.80336108830831</v>
      </c>
      <c r="M33" s="400">
        <v>-42.175644610825763</v>
      </c>
      <c r="N33" s="400">
        <v>72.627716477482551</v>
      </c>
      <c r="O33" s="412">
        <v>7</v>
      </c>
      <c r="P33" s="412">
        <v>7</v>
      </c>
      <c r="Q33" s="22"/>
      <c r="R33" s="419">
        <v>81</v>
      </c>
      <c r="S33" s="202" t="s">
        <v>56</v>
      </c>
      <c r="T33" s="400">
        <v>2574</v>
      </c>
      <c r="U33" s="437">
        <v>-195.01720179444717</v>
      </c>
      <c r="V33" s="437">
        <v>224.93585000945956</v>
      </c>
      <c r="W33" s="437">
        <v>29.918648215012389</v>
      </c>
      <c r="X33" s="437">
        <v>240.9105033484401</v>
      </c>
      <c r="Y33" s="437">
        <v>270.82915156345251</v>
      </c>
      <c r="Z33" s="438">
        <v>-292.57381507381507</v>
      </c>
      <c r="AA33" s="441">
        <v>-21.744663510362585</v>
      </c>
      <c r="AB33" s="437">
        <v>-62.015520590520609</v>
      </c>
      <c r="AC33" s="437">
        <v>-83.760184100883194</v>
      </c>
      <c r="AD33" s="412">
        <v>7</v>
      </c>
      <c r="AE33" s="412">
        <v>7</v>
      </c>
    </row>
    <row r="34" spans="1:31" s="9" customFormat="1" ht="16.5">
      <c r="A34" s="397">
        <v>82</v>
      </c>
      <c r="B34" s="398" t="s">
        <v>57</v>
      </c>
      <c r="C34" s="400">
        <v>9371</v>
      </c>
      <c r="D34" s="400">
        <v>233.92307037586974</v>
      </c>
      <c r="E34" s="400">
        <v>103.26031771887354</v>
      </c>
      <c r="F34" s="400">
        <v>337.18338809474329</v>
      </c>
      <c r="G34" s="400">
        <v>52.082545516980609</v>
      </c>
      <c r="H34" s="400">
        <v>389.26593361172388</v>
      </c>
      <c r="I34" s="400">
        <v>83.821112138668781</v>
      </c>
      <c r="J34" s="400">
        <v>473.08704575039269</v>
      </c>
      <c r="K34" s="400">
        <v>-221.43687973535376</v>
      </c>
      <c r="L34" s="400">
        <v>248.57845541851776</v>
      </c>
      <c r="M34" s="400">
        <v>7.2771760441788489</v>
      </c>
      <c r="N34" s="400">
        <v>255.85563146269661</v>
      </c>
      <c r="O34" s="412">
        <v>5</v>
      </c>
      <c r="P34" s="412">
        <v>5</v>
      </c>
      <c r="Q34" s="22"/>
      <c r="R34" s="419">
        <v>82</v>
      </c>
      <c r="S34" s="202" t="s">
        <v>57</v>
      </c>
      <c r="T34" s="400">
        <v>9359</v>
      </c>
      <c r="U34" s="437">
        <v>283.89879448339843</v>
      </c>
      <c r="V34" s="437">
        <v>207.48755337772505</v>
      </c>
      <c r="W34" s="437">
        <v>491.38634786112345</v>
      </c>
      <c r="X34" s="437">
        <v>148.45104603604929</v>
      </c>
      <c r="Y34" s="437">
        <v>639.83739389717266</v>
      </c>
      <c r="Z34" s="438">
        <v>-221.72080350464793</v>
      </c>
      <c r="AA34" s="441">
        <v>415.04094128471411</v>
      </c>
      <c r="AB34" s="437">
        <v>13.37866978309648</v>
      </c>
      <c r="AC34" s="437">
        <v>428.41961106781059</v>
      </c>
      <c r="AD34" s="412">
        <v>5</v>
      </c>
      <c r="AE34" s="412">
        <v>5</v>
      </c>
    </row>
    <row r="35" spans="1:31" s="9" customFormat="1" ht="16.5">
      <c r="A35" s="397">
        <v>86</v>
      </c>
      <c r="B35" s="398" t="s">
        <v>58</v>
      </c>
      <c r="C35" s="400">
        <v>7998</v>
      </c>
      <c r="D35" s="400">
        <v>150.05770134536348</v>
      </c>
      <c r="E35" s="400">
        <v>135.0646805498674</v>
      </c>
      <c r="F35" s="400">
        <v>285.12238189523089</v>
      </c>
      <c r="G35" s="400">
        <v>337.06832665684033</v>
      </c>
      <c r="H35" s="400">
        <v>622.19070855207121</v>
      </c>
      <c r="I35" s="400">
        <v>100.23685307966234</v>
      </c>
      <c r="J35" s="400">
        <v>722.42756163173362</v>
      </c>
      <c r="K35" s="400">
        <v>-155.95998999749938</v>
      </c>
      <c r="L35" s="400">
        <v>564.02521104408675</v>
      </c>
      <c r="M35" s="400">
        <v>-65.835450646411616</v>
      </c>
      <c r="N35" s="400">
        <v>498.18976039767512</v>
      </c>
      <c r="O35" s="412">
        <v>5</v>
      </c>
      <c r="P35" s="412">
        <v>5</v>
      </c>
      <c r="Q35" s="22"/>
      <c r="R35" s="419">
        <v>86</v>
      </c>
      <c r="S35" s="202" t="s">
        <v>58</v>
      </c>
      <c r="T35" s="400">
        <v>8031</v>
      </c>
      <c r="U35" s="437">
        <v>175.47281093858078</v>
      </c>
      <c r="V35" s="437">
        <v>337.32829825989103</v>
      </c>
      <c r="W35" s="437">
        <v>512.80110919847175</v>
      </c>
      <c r="X35" s="437">
        <v>173.29073966606822</v>
      </c>
      <c r="Y35" s="437">
        <v>686.09184886454</v>
      </c>
      <c r="Z35" s="438">
        <v>-155.31913833893663</v>
      </c>
      <c r="AA35" s="441">
        <v>528.34038578397724</v>
      </c>
      <c r="AB35" s="437">
        <v>-93.380410471921323</v>
      </c>
      <c r="AC35" s="437">
        <v>434.95997531205586</v>
      </c>
      <c r="AD35" s="412">
        <v>5</v>
      </c>
      <c r="AE35" s="412">
        <v>5</v>
      </c>
    </row>
    <row r="36" spans="1:31" s="9" customFormat="1" ht="16.5">
      <c r="A36" s="397">
        <v>90</v>
      </c>
      <c r="B36" s="398" t="s">
        <v>59</v>
      </c>
      <c r="C36" s="400">
        <v>3001</v>
      </c>
      <c r="D36" s="400">
        <v>-228.78774291652746</v>
      </c>
      <c r="E36" s="400">
        <v>167.44042580103763</v>
      </c>
      <c r="F36" s="400">
        <v>-61.34731711548983</v>
      </c>
      <c r="G36" s="400">
        <v>271.99881991334348</v>
      </c>
      <c r="H36" s="400">
        <v>210.65150279785362</v>
      </c>
      <c r="I36" s="400">
        <v>181.39202540463418</v>
      </c>
      <c r="J36" s="400">
        <v>392.04352820248778</v>
      </c>
      <c r="K36" s="400">
        <v>-138.37354215261578</v>
      </c>
      <c r="L36" s="400">
        <v>249.22280177796262</v>
      </c>
      <c r="M36" s="400">
        <v>-14.34168007664112</v>
      </c>
      <c r="N36" s="400">
        <v>234.88112170132149</v>
      </c>
      <c r="O36" s="412">
        <v>12</v>
      </c>
      <c r="P36" s="412">
        <v>12</v>
      </c>
      <c r="Q36" s="22"/>
      <c r="R36" s="419">
        <v>90</v>
      </c>
      <c r="S36" s="202" t="s">
        <v>59</v>
      </c>
      <c r="T36" s="400">
        <v>3061</v>
      </c>
      <c r="U36" s="437">
        <v>-231.10967113978978</v>
      </c>
      <c r="V36" s="437">
        <v>175.88259381740446</v>
      </c>
      <c r="W36" s="437">
        <v>-55.227077322385327</v>
      </c>
      <c r="X36" s="437">
        <v>229.99973757024111</v>
      </c>
      <c r="Y36" s="437">
        <v>174.77266024785578</v>
      </c>
      <c r="Z36" s="438">
        <v>-135.66122182293367</v>
      </c>
      <c r="AA36" s="441">
        <v>34.751425357297137</v>
      </c>
      <c r="AB36" s="437">
        <v>-2.4368670369160403</v>
      </c>
      <c r="AC36" s="437">
        <v>32.314558320381096</v>
      </c>
      <c r="AD36" s="412">
        <v>12</v>
      </c>
      <c r="AE36" s="412">
        <v>12</v>
      </c>
    </row>
    <row r="37" spans="1:31" s="9" customFormat="1" ht="16.5">
      <c r="A37" s="397">
        <v>91</v>
      </c>
      <c r="B37" s="398" t="s">
        <v>60</v>
      </c>
      <c r="C37" s="400">
        <v>674500</v>
      </c>
      <c r="D37" s="400">
        <v>351.43393683751941</v>
      </c>
      <c r="E37" s="400">
        <v>147.30514973736942</v>
      </c>
      <c r="F37" s="400">
        <v>498.73908657488886</v>
      </c>
      <c r="G37" s="400">
        <v>-89.253157460934545</v>
      </c>
      <c r="H37" s="400">
        <v>409.48592911395434</v>
      </c>
      <c r="I37" s="400">
        <v>99.322545611639725</v>
      </c>
      <c r="J37" s="400">
        <v>508.80847472559407</v>
      </c>
      <c r="K37" s="400">
        <v>59.354673091178654</v>
      </c>
      <c r="L37" s="400">
        <v>564.99585648986385</v>
      </c>
      <c r="M37" s="400">
        <v>-154.75192797285408</v>
      </c>
      <c r="N37" s="400">
        <v>410.24392851700986</v>
      </c>
      <c r="O37" s="412">
        <v>1</v>
      </c>
      <c r="P37" s="413">
        <v>31</v>
      </c>
      <c r="Q37" s="22"/>
      <c r="R37" s="419">
        <v>91</v>
      </c>
      <c r="S37" s="202" t="s">
        <v>60</v>
      </c>
      <c r="T37" s="400">
        <v>664028</v>
      </c>
      <c r="U37" s="437">
        <v>343.31405926031692</v>
      </c>
      <c r="V37" s="437">
        <v>-87.609077489293469</v>
      </c>
      <c r="W37" s="437">
        <v>255.70498177102345</v>
      </c>
      <c r="X37" s="437">
        <v>134.24752102065841</v>
      </c>
      <c r="Y37" s="437">
        <v>389.95250279168192</v>
      </c>
      <c r="Z37" s="438">
        <v>60.290721174408311</v>
      </c>
      <c r="AA37" s="441">
        <v>447.02598312684847</v>
      </c>
      <c r="AB37" s="437">
        <v>-138.08418537185167</v>
      </c>
      <c r="AC37" s="437">
        <v>308.9417977549968</v>
      </c>
      <c r="AD37" s="412">
        <v>1</v>
      </c>
      <c r="AE37" s="413">
        <v>31</v>
      </c>
    </row>
    <row r="38" spans="1:31" s="9" customFormat="1" ht="16.5">
      <c r="A38" s="397">
        <v>92</v>
      </c>
      <c r="B38" s="398" t="s">
        <v>61</v>
      </c>
      <c r="C38" s="400">
        <v>247443</v>
      </c>
      <c r="D38" s="400">
        <v>534.65945453752715</v>
      </c>
      <c r="E38" s="400">
        <v>179.3638767455374</v>
      </c>
      <c r="F38" s="400">
        <v>714.02333128306452</v>
      </c>
      <c r="G38" s="400">
        <v>-16.525224293193272</v>
      </c>
      <c r="H38" s="400">
        <v>697.49810698987119</v>
      </c>
      <c r="I38" s="400">
        <v>75.736302309514244</v>
      </c>
      <c r="J38" s="400">
        <v>773.23440929938545</v>
      </c>
      <c r="K38" s="400">
        <v>83.931778227713053</v>
      </c>
      <c r="L38" s="400">
        <v>853.58364528504683</v>
      </c>
      <c r="M38" s="400">
        <v>-23.479599877183841</v>
      </c>
      <c r="N38" s="400">
        <v>830.10404540786294</v>
      </c>
      <c r="O38" s="412">
        <v>1</v>
      </c>
      <c r="P38" s="413">
        <v>32</v>
      </c>
      <c r="Q38" s="22"/>
      <c r="R38" s="419">
        <v>92</v>
      </c>
      <c r="S38" s="202" t="s">
        <v>61</v>
      </c>
      <c r="T38" s="400">
        <v>242819</v>
      </c>
      <c r="U38" s="437">
        <v>540.59408292625471</v>
      </c>
      <c r="V38" s="437">
        <v>-17.847818755232034</v>
      </c>
      <c r="W38" s="437">
        <v>522.74626417102274</v>
      </c>
      <c r="X38" s="437">
        <v>124.7772105876971</v>
      </c>
      <c r="Y38" s="437">
        <v>647.52347475871989</v>
      </c>
      <c r="Z38" s="438">
        <v>85.530090314184633</v>
      </c>
      <c r="AA38" s="441">
        <v>729.402800511647</v>
      </c>
      <c r="AB38" s="437">
        <v>-24.081041517138321</v>
      </c>
      <c r="AC38" s="437">
        <v>705.32175899450863</v>
      </c>
      <c r="AD38" s="412">
        <v>1</v>
      </c>
      <c r="AE38" s="413">
        <v>32</v>
      </c>
    </row>
    <row r="39" spans="1:31" s="9" customFormat="1" ht="16.5">
      <c r="A39" s="397">
        <v>97</v>
      </c>
      <c r="B39" s="398" t="s">
        <v>62</v>
      </c>
      <c r="C39" s="400">
        <v>2062</v>
      </c>
      <c r="D39" s="400">
        <v>-76.113515142594096</v>
      </c>
      <c r="E39" s="400">
        <v>131.95595377773307</v>
      </c>
      <c r="F39" s="400">
        <v>55.842438635138983</v>
      </c>
      <c r="G39" s="400">
        <v>148.62775879944826</v>
      </c>
      <c r="H39" s="400">
        <v>204.47019743458725</v>
      </c>
      <c r="I39" s="400">
        <v>176.40433178944022</v>
      </c>
      <c r="J39" s="400">
        <v>380.87452922402741</v>
      </c>
      <c r="K39" s="400">
        <v>-292.53443258971873</v>
      </c>
      <c r="L39" s="400">
        <v>88.340096634308708</v>
      </c>
      <c r="M39" s="400">
        <v>15.05272943258972</v>
      </c>
      <c r="N39" s="400">
        <v>103.39282606689842</v>
      </c>
      <c r="O39" s="412">
        <v>10</v>
      </c>
      <c r="P39" s="412">
        <v>10</v>
      </c>
      <c r="Q39" s="22"/>
      <c r="R39" s="419">
        <v>97</v>
      </c>
      <c r="S39" s="202" t="s">
        <v>62</v>
      </c>
      <c r="T39" s="400">
        <v>2091</v>
      </c>
      <c r="U39" s="437">
        <v>-39.955819769128716</v>
      </c>
      <c r="V39" s="437">
        <v>141.11820156710343</v>
      </c>
      <c r="W39" s="437">
        <v>101.16238179797472</v>
      </c>
      <c r="X39" s="437">
        <v>214.57817084859673</v>
      </c>
      <c r="Y39" s="437">
        <v>315.74055264657142</v>
      </c>
      <c r="Z39" s="438">
        <v>-288.4772835963654</v>
      </c>
      <c r="AA39" s="441">
        <v>27.263269050206031</v>
      </c>
      <c r="AB39" s="437">
        <v>-11.072937350549978</v>
      </c>
      <c r="AC39" s="437">
        <v>16.190331699656053</v>
      </c>
      <c r="AD39" s="412">
        <v>10</v>
      </c>
      <c r="AE39" s="412">
        <v>10</v>
      </c>
    </row>
    <row r="40" spans="1:31" s="9" customFormat="1" ht="16.5">
      <c r="A40" s="397">
        <v>98</v>
      </c>
      <c r="B40" s="398" t="s">
        <v>63</v>
      </c>
      <c r="C40" s="400">
        <v>22885</v>
      </c>
      <c r="D40" s="400">
        <v>530.12325653264793</v>
      </c>
      <c r="E40" s="400">
        <v>122.51706584100666</v>
      </c>
      <c r="F40" s="400">
        <v>652.64032237365461</v>
      </c>
      <c r="G40" s="400">
        <v>279.30229588343406</v>
      </c>
      <c r="H40" s="400">
        <v>931.94261825708861</v>
      </c>
      <c r="I40" s="400">
        <v>87.460145856683951</v>
      </c>
      <c r="J40" s="400">
        <v>1019.4027641137725</v>
      </c>
      <c r="K40" s="400">
        <v>-235.81844002621804</v>
      </c>
      <c r="L40" s="400">
        <v>780.74115170389712</v>
      </c>
      <c r="M40" s="400">
        <v>-103.64633634870003</v>
      </c>
      <c r="N40" s="400">
        <v>677.09481535519694</v>
      </c>
      <c r="O40" s="412">
        <v>7</v>
      </c>
      <c r="P40" s="412">
        <v>7</v>
      </c>
      <c r="Q40" s="22"/>
      <c r="R40" s="419">
        <v>98</v>
      </c>
      <c r="S40" s="202" t="s">
        <v>63</v>
      </c>
      <c r="T40" s="400">
        <v>22943</v>
      </c>
      <c r="U40" s="437">
        <v>588.5376784986596</v>
      </c>
      <c r="V40" s="437">
        <v>255.15150126498514</v>
      </c>
      <c r="W40" s="437">
        <v>843.6891797636448</v>
      </c>
      <c r="X40" s="437">
        <v>148.94998075563538</v>
      </c>
      <c r="Y40" s="437">
        <v>992.63916051928015</v>
      </c>
      <c r="Z40" s="438">
        <v>-235.22229002310073</v>
      </c>
      <c r="AA40" s="441">
        <v>754.58088566420452</v>
      </c>
      <c r="AB40" s="437">
        <v>-82.47434221331126</v>
      </c>
      <c r="AC40" s="437">
        <v>672.10654345089324</v>
      </c>
      <c r="AD40" s="412">
        <v>7</v>
      </c>
      <c r="AE40" s="412">
        <v>7</v>
      </c>
    </row>
    <row r="41" spans="1:31" s="9" customFormat="1" ht="16.5">
      <c r="A41" s="397">
        <v>102</v>
      </c>
      <c r="B41" s="398" t="s">
        <v>64</v>
      </c>
      <c r="C41" s="400">
        <v>9646</v>
      </c>
      <c r="D41" s="400">
        <v>67.758889612317702</v>
      </c>
      <c r="E41" s="400">
        <v>132.15254144126757</v>
      </c>
      <c r="F41" s="400">
        <v>199.91143105358526</v>
      </c>
      <c r="G41" s="400">
        <v>413.79722445925114</v>
      </c>
      <c r="H41" s="400">
        <v>613.70865551283634</v>
      </c>
      <c r="I41" s="400">
        <v>149.31804500879241</v>
      </c>
      <c r="J41" s="400">
        <v>763.02670052162875</v>
      </c>
      <c r="K41" s="400">
        <v>117.4065934065934</v>
      </c>
      <c r="L41" s="400">
        <v>873.24088256599941</v>
      </c>
      <c r="M41" s="400">
        <v>19.896394537632172</v>
      </c>
      <c r="N41" s="400">
        <v>893.13727710363162</v>
      </c>
      <c r="O41" s="412">
        <v>4</v>
      </c>
      <c r="P41" s="412">
        <v>4</v>
      </c>
      <c r="Q41" s="22"/>
      <c r="R41" s="419">
        <v>102</v>
      </c>
      <c r="S41" s="202" t="s">
        <v>64</v>
      </c>
      <c r="T41" s="400">
        <v>9745</v>
      </c>
      <c r="U41" s="437">
        <v>98.46164487938357</v>
      </c>
      <c r="V41" s="437">
        <v>400.41323715439967</v>
      </c>
      <c r="W41" s="437">
        <v>498.87488203378325</v>
      </c>
      <c r="X41" s="437">
        <v>219.65689204010076</v>
      </c>
      <c r="Y41" s="437">
        <v>718.53177407388398</v>
      </c>
      <c r="Z41" s="438">
        <v>116.21385325808107</v>
      </c>
      <c r="AA41" s="441">
        <v>827.62628407901479</v>
      </c>
      <c r="AB41" s="437">
        <v>20.705255259107233</v>
      </c>
      <c r="AC41" s="437">
        <v>848.33153933812207</v>
      </c>
      <c r="AD41" s="412">
        <v>4</v>
      </c>
      <c r="AE41" s="412">
        <v>4</v>
      </c>
    </row>
    <row r="42" spans="1:31" s="9" customFormat="1" ht="16.5">
      <c r="A42" s="397">
        <v>103</v>
      </c>
      <c r="B42" s="398" t="s">
        <v>65</v>
      </c>
      <c r="C42" s="400">
        <v>2125</v>
      </c>
      <c r="D42" s="400">
        <v>40.528870642602882</v>
      </c>
      <c r="E42" s="400">
        <v>143.7454195958</v>
      </c>
      <c r="F42" s="400">
        <v>184.2742902384029</v>
      </c>
      <c r="G42" s="400">
        <v>538.97510437094638</v>
      </c>
      <c r="H42" s="400">
        <v>723.24939460934934</v>
      </c>
      <c r="I42" s="400">
        <v>159.11220296514648</v>
      </c>
      <c r="J42" s="400">
        <v>882.36159757449582</v>
      </c>
      <c r="K42" s="400">
        <v>-271.88329411764704</v>
      </c>
      <c r="L42" s="400">
        <v>609.88912698626052</v>
      </c>
      <c r="M42" s="400">
        <v>-10.42322583058823</v>
      </c>
      <c r="N42" s="400">
        <v>599.46590115567221</v>
      </c>
      <c r="O42" s="412">
        <v>5</v>
      </c>
      <c r="P42" s="412">
        <v>5</v>
      </c>
      <c r="Q42" s="22"/>
      <c r="R42" s="419">
        <v>103</v>
      </c>
      <c r="S42" s="202" t="s">
        <v>65</v>
      </c>
      <c r="T42" s="400">
        <v>2161</v>
      </c>
      <c r="U42" s="437">
        <v>112.31433220274634</v>
      </c>
      <c r="V42" s="437">
        <v>520.62995190284403</v>
      </c>
      <c r="W42" s="437">
        <v>632.94428410559033</v>
      </c>
      <c r="X42" s="437">
        <v>226.23153824769562</v>
      </c>
      <c r="Y42" s="437">
        <v>859.17582235328598</v>
      </c>
      <c r="Z42" s="438">
        <v>-267.35400277649234</v>
      </c>
      <c r="AA42" s="441">
        <v>591.24245817003748</v>
      </c>
      <c r="AB42" s="437">
        <v>-13.116682091624245</v>
      </c>
      <c r="AC42" s="437">
        <v>578.1257760784132</v>
      </c>
      <c r="AD42" s="412">
        <v>5</v>
      </c>
      <c r="AE42" s="412">
        <v>5</v>
      </c>
    </row>
    <row r="43" spans="1:31" s="9" customFormat="1" ht="16.5">
      <c r="A43" s="397">
        <v>105</v>
      </c>
      <c r="B43" s="398" t="s">
        <v>66</v>
      </c>
      <c r="C43" s="400">
        <v>2063</v>
      </c>
      <c r="D43" s="400">
        <v>843.13261595677693</v>
      </c>
      <c r="E43" s="400">
        <v>148.38093616010218</v>
      </c>
      <c r="F43" s="400">
        <v>991.51355211687905</v>
      </c>
      <c r="G43" s="400">
        <v>493.52695242613515</v>
      </c>
      <c r="H43" s="400">
        <v>1485.0405045430141</v>
      </c>
      <c r="I43" s="400">
        <v>188.37792121994846</v>
      </c>
      <c r="J43" s="400">
        <v>1673.4184257629627</v>
      </c>
      <c r="K43" s="400">
        <v>-238.37421231216675</v>
      </c>
      <c r="L43" s="400">
        <v>1433.6409172801707</v>
      </c>
      <c r="M43" s="400">
        <v>-14.434997682985944</v>
      </c>
      <c r="N43" s="400">
        <v>1419.2059195971847</v>
      </c>
      <c r="O43" s="412">
        <v>18</v>
      </c>
      <c r="P43" s="412">
        <v>18</v>
      </c>
      <c r="Q43" s="22"/>
      <c r="R43" s="419">
        <v>105</v>
      </c>
      <c r="S43" s="202" t="s">
        <v>66</v>
      </c>
      <c r="T43" s="400">
        <v>2094</v>
      </c>
      <c r="U43" s="437">
        <v>835.31542807905782</v>
      </c>
      <c r="V43" s="437">
        <v>437.49379035364342</v>
      </c>
      <c r="W43" s="437">
        <v>1272.8092184327013</v>
      </c>
      <c r="X43" s="437">
        <v>238.97982716703274</v>
      </c>
      <c r="Y43" s="437">
        <v>1511.789045599734</v>
      </c>
      <c r="Z43" s="438">
        <v>-234.84527220630372</v>
      </c>
      <c r="AA43" s="441">
        <v>1275.5612519034589</v>
      </c>
      <c r="AB43" s="437">
        <v>6.4119627507163335</v>
      </c>
      <c r="AC43" s="437">
        <v>1281.9732146541753</v>
      </c>
      <c r="AD43" s="412">
        <v>18</v>
      </c>
      <c r="AE43" s="412">
        <v>18</v>
      </c>
    </row>
    <row r="44" spans="1:31" s="9" customFormat="1" ht="16.5">
      <c r="A44" s="397">
        <v>106</v>
      </c>
      <c r="B44" s="398" t="s">
        <v>67</v>
      </c>
      <c r="C44" s="400">
        <v>46901</v>
      </c>
      <c r="D44" s="400">
        <v>103.24618704370057</v>
      </c>
      <c r="E44" s="400">
        <v>149.76776601365745</v>
      </c>
      <c r="F44" s="400">
        <v>253.01395305735801</v>
      </c>
      <c r="G44" s="400">
        <v>-2.7830936326092193</v>
      </c>
      <c r="H44" s="400">
        <v>250.23085942474879</v>
      </c>
      <c r="I44" s="400">
        <v>84.934631369536419</v>
      </c>
      <c r="J44" s="400">
        <v>335.16549079428523</v>
      </c>
      <c r="K44" s="400">
        <v>-37.811922986716702</v>
      </c>
      <c r="L44" s="400">
        <v>293.65091754424793</v>
      </c>
      <c r="M44" s="400">
        <v>-0.64858550990383768</v>
      </c>
      <c r="N44" s="400">
        <v>293.00233203434408</v>
      </c>
      <c r="O44" s="412">
        <v>1</v>
      </c>
      <c r="P44" s="413">
        <v>35</v>
      </c>
      <c r="Q44" s="22"/>
      <c r="R44" s="419">
        <v>106</v>
      </c>
      <c r="S44" s="202" t="s">
        <v>67</v>
      </c>
      <c r="T44" s="400">
        <v>46797</v>
      </c>
      <c r="U44" s="437">
        <v>154.76901491594887</v>
      </c>
      <c r="V44" s="437">
        <v>-6.9112730810333352</v>
      </c>
      <c r="W44" s="437">
        <v>147.85774183491554</v>
      </c>
      <c r="X44" s="437">
        <v>141.27177720487023</v>
      </c>
      <c r="Y44" s="437">
        <v>289.12951903978581</v>
      </c>
      <c r="Z44" s="438">
        <v>-37.895954868901853</v>
      </c>
      <c r="AA44" s="441">
        <v>247.52268526839018</v>
      </c>
      <c r="AB44" s="437">
        <v>-2.8697638096459186</v>
      </c>
      <c r="AC44" s="437">
        <v>244.65292145874426</v>
      </c>
      <c r="AD44" s="412">
        <v>1</v>
      </c>
      <c r="AE44" s="413">
        <v>35</v>
      </c>
    </row>
    <row r="45" spans="1:31" s="9" customFormat="1" ht="16.5">
      <c r="A45" s="397">
        <v>108</v>
      </c>
      <c r="B45" s="398" t="s">
        <v>68</v>
      </c>
      <c r="C45" s="400">
        <v>10319</v>
      </c>
      <c r="D45" s="400">
        <v>342.79912208660267</v>
      </c>
      <c r="E45" s="400">
        <v>124.41786125329787</v>
      </c>
      <c r="F45" s="400">
        <v>467.21698333990054</v>
      </c>
      <c r="G45" s="400">
        <v>374.19302730452449</v>
      </c>
      <c r="H45" s="400">
        <v>841.41001064442503</v>
      </c>
      <c r="I45" s="400">
        <v>94.593337439717416</v>
      </c>
      <c r="J45" s="400">
        <v>936.00334808414243</v>
      </c>
      <c r="K45" s="400">
        <v>-120.2105824207772</v>
      </c>
      <c r="L45" s="400">
        <v>813.29872554319854</v>
      </c>
      <c r="M45" s="400">
        <v>-8.6807051351875195</v>
      </c>
      <c r="N45" s="400">
        <v>804.61802040801103</v>
      </c>
      <c r="O45" s="412">
        <v>6</v>
      </c>
      <c r="P45" s="412">
        <v>6</v>
      </c>
      <c r="Q45" s="22"/>
      <c r="R45" s="419">
        <v>108</v>
      </c>
      <c r="S45" s="202" t="s">
        <v>68</v>
      </c>
      <c r="T45" s="400">
        <v>10257</v>
      </c>
      <c r="U45" s="437">
        <v>352.18994473850603</v>
      </c>
      <c r="V45" s="437">
        <v>390.92396641095712</v>
      </c>
      <c r="W45" s="437">
        <v>743.11391114946309</v>
      </c>
      <c r="X45" s="437">
        <v>167.06204503589714</v>
      </c>
      <c r="Y45" s="437">
        <v>910.17595618536018</v>
      </c>
      <c r="Z45" s="438">
        <v>-120.93721361021741</v>
      </c>
      <c r="AA45" s="441">
        <v>786.72962684929701</v>
      </c>
      <c r="AB45" s="437">
        <v>-9.6824075753144108</v>
      </c>
      <c r="AC45" s="437">
        <v>777.04721927398259</v>
      </c>
      <c r="AD45" s="412">
        <v>6</v>
      </c>
      <c r="AE45" s="412">
        <v>6</v>
      </c>
    </row>
    <row r="46" spans="1:31" s="9" customFormat="1" ht="16.5">
      <c r="A46" s="397">
        <v>109</v>
      </c>
      <c r="B46" s="398" t="s">
        <v>69</v>
      </c>
      <c r="C46" s="400">
        <v>68319</v>
      </c>
      <c r="D46" s="400">
        <v>97.245562126958475</v>
      </c>
      <c r="E46" s="400">
        <v>138.01433498359259</v>
      </c>
      <c r="F46" s="400">
        <v>235.25989711055104</v>
      </c>
      <c r="G46" s="400">
        <v>100.76668004012097</v>
      </c>
      <c r="H46" s="400">
        <v>336.02657715067204</v>
      </c>
      <c r="I46" s="400">
        <v>91.588937098904879</v>
      </c>
      <c r="J46" s="400">
        <v>427.6155142495769</v>
      </c>
      <c r="K46" s="400">
        <v>-197.23724000644037</v>
      </c>
      <c r="L46" s="400">
        <v>226.59279728943406</v>
      </c>
      <c r="M46" s="400">
        <v>0.81553002093122529</v>
      </c>
      <c r="N46" s="400">
        <v>227.40832731036531</v>
      </c>
      <c r="O46" s="412">
        <v>5</v>
      </c>
      <c r="P46" s="412">
        <v>5</v>
      </c>
      <c r="Q46" s="22"/>
      <c r="R46" s="419">
        <v>109</v>
      </c>
      <c r="S46" s="202" t="s">
        <v>69</v>
      </c>
      <c r="T46" s="400">
        <v>68043</v>
      </c>
      <c r="U46" s="437">
        <v>138.73112955325882</v>
      </c>
      <c r="V46" s="437">
        <v>117.60192643007815</v>
      </c>
      <c r="W46" s="437">
        <v>256.33305598333698</v>
      </c>
      <c r="X46" s="437">
        <v>152.88893496056767</v>
      </c>
      <c r="Y46" s="437">
        <v>409.2219909439047</v>
      </c>
      <c r="Z46" s="438">
        <v>-198.03728524609437</v>
      </c>
      <c r="AA46" s="441">
        <v>207.38387387087735</v>
      </c>
      <c r="AB46" s="437">
        <v>-3.6145730053054748</v>
      </c>
      <c r="AC46" s="437">
        <v>203.76930086557186</v>
      </c>
      <c r="AD46" s="412">
        <v>5</v>
      </c>
      <c r="AE46" s="412">
        <v>5</v>
      </c>
    </row>
    <row r="47" spans="1:31" s="9" customFormat="1" ht="16.5">
      <c r="A47" s="397">
        <v>111</v>
      </c>
      <c r="B47" s="398" t="s">
        <v>70</v>
      </c>
      <c r="C47" s="400">
        <v>17953</v>
      </c>
      <c r="D47" s="400">
        <v>120.4241804751708</v>
      </c>
      <c r="E47" s="400">
        <v>142.53687976445448</v>
      </c>
      <c r="F47" s="400">
        <v>262.96106023962528</v>
      </c>
      <c r="G47" s="400">
        <v>322.89754708089515</v>
      </c>
      <c r="H47" s="400">
        <v>585.85860732052038</v>
      </c>
      <c r="I47" s="400">
        <v>116.9167912090891</v>
      </c>
      <c r="J47" s="400">
        <v>702.77539852960956</v>
      </c>
      <c r="K47" s="400">
        <v>-147.85957778644237</v>
      </c>
      <c r="L47" s="400">
        <v>553.15076754871495</v>
      </c>
      <c r="M47" s="400">
        <v>7.9205953656770394</v>
      </c>
      <c r="N47" s="400">
        <v>561.07136291439201</v>
      </c>
      <c r="O47" s="412">
        <v>7</v>
      </c>
      <c r="P47" s="412">
        <v>7</v>
      </c>
      <c r="Q47" s="22"/>
      <c r="R47" s="419">
        <v>111</v>
      </c>
      <c r="S47" s="202" t="s">
        <v>70</v>
      </c>
      <c r="T47" s="400">
        <v>18131</v>
      </c>
      <c r="U47" s="437">
        <v>177.49099931933074</v>
      </c>
      <c r="V47" s="437">
        <v>311.10706679962772</v>
      </c>
      <c r="W47" s="437">
        <v>488.59806611895846</v>
      </c>
      <c r="X47" s="437">
        <v>169.48302645335775</v>
      </c>
      <c r="Y47" s="437">
        <v>658.08109257231627</v>
      </c>
      <c r="Z47" s="438">
        <v>-146.40797529093817</v>
      </c>
      <c r="AA47" s="441">
        <v>509.92539239030754</v>
      </c>
      <c r="AB47" s="437">
        <v>5.9325125475704583</v>
      </c>
      <c r="AC47" s="437">
        <v>515.85790493787795</v>
      </c>
      <c r="AD47" s="412">
        <v>7</v>
      </c>
      <c r="AE47" s="412">
        <v>7</v>
      </c>
    </row>
    <row r="48" spans="1:31" s="9" customFormat="1" ht="16.5">
      <c r="A48" s="397">
        <v>139</v>
      </c>
      <c r="B48" s="398" t="s">
        <v>71</v>
      </c>
      <c r="C48" s="400">
        <v>9766</v>
      </c>
      <c r="D48" s="400">
        <v>582.35873129702804</v>
      </c>
      <c r="E48" s="400">
        <v>147.84759103416192</v>
      </c>
      <c r="F48" s="400">
        <v>730.20632233119011</v>
      </c>
      <c r="G48" s="400">
        <v>568.90940019258073</v>
      </c>
      <c r="H48" s="400">
        <v>1299.115722523771</v>
      </c>
      <c r="I48" s="400">
        <v>82.580459401248177</v>
      </c>
      <c r="J48" s="400">
        <v>1381.6961819250189</v>
      </c>
      <c r="K48" s="400">
        <v>0.66260495596969071</v>
      </c>
      <c r="L48" s="400">
        <v>1375.0195487077347</v>
      </c>
      <c r="M48" s="400">
        <v>8.9840701116117128</v>
      </c>
      <c r="N48" s="400">
        <v>1384.0036188193462</v>
      </c>
      <c r="O48" s="412">
        <v>17</v>
      </c>
      <c r="P48" s="412">
        <v>17</v>
      </c>
      <c r="Q48" s="22"/>
      <c r="R48" s="419">
        <v>139</v>
      </c>
      <c r="S48" s="202" t="s">
        <v>71</v>
      </c>
      <c r="T48" s="400">
        <v>9853</v>
      </c>
      <c r="U48" s="437">
        <v>627.90042156068796</v>
      </c>
      <c r="V48" s="437">
        <v>549.20096204746346</v>
      </c>
      <c r="W48" s="437">
        <v>1177.1013836081513</v>
      </c>
      <c r="X48" s="437">
        <v>147.08178768722453</v>
      </c>
      <c r="Y48" s="437">
        <v>1324.1831712953758</v>
      </c>
      <c r="Z48" s="438">
        <v>0.6567542880341013</v>
      </c>
      <c r="AA48" s="441">
        <v>1317.5654914009276</v>
      </c>
      <c r="AB48" s="437">
        <v>26.463568760783513</v>
      </c>
      <c r="AC48" s="437">
        <v>1344.029060161711</v>
      </c>
      <c r="AD48" s="412">
        <v>17</v>
      </c>
      <c r="AE48" s="412">
        <v>17</v>
      </c>
    </row>
    <row r="49" spans="1:31" s="9" customFormat="1" ht="16.5">
      <c r="A49" s="397">
        <v>140</v>
      </c>
      <c r="B49" s="398" t="s">
        <v>72</v>
      </c>
      <c r="C49" s="400">
        <v>20618</v>
      </c>
      <c r="D49" s="400">
        <v>517.84439576189493</v>
      </c>
      <c r="E49" s="400">
        <v>145.85926087679343</v>
      </c>
      <c r="F49" s="400">
        <v>663.70365663868836</v>
      </c>
      <c r="G49" s="400">
        <v>360.8822290039638</v>
      </c>
      <c r="H49" s="400">
        <v>1024.5858856426521</v>
      </c>
      <c r="I49" s="400">
        <v>118.35156852055999</v>
      </c>
      <c r="J49" s="400">
        <v>1142.9374541632121</v>
      </c>
      <c r="K49" s="400">
        <v>-65.102046755262393</v>
      </c>
      <c r="L49" s="400">
        <v>1074.5202458985891</v>
      </c>
      <c r="M49" s="400">
        <v>-1.5844624362207769</v>
      </c>
      <c r="N49" s="400">
        <v>1072.9357834623684</v>
      </c>
      <c r="O49" s="412">
        <v>11</v>
      </c>
      <c r="P49" s="412">
        <v>11</v>
      </c>
      <c r="Q49" s="22"/>
      <c r="R49" s="419">
        <v>140</v>
      </c>
      <c r="S49" s="202" t="s">
        <v>72</v>
      </c>
      <c r="T49" s="400">
        <v>20801</v>
      </c>
      <c r="U49" s="437">
        <v>566.0063278857973</v>
      </c>
      <c r="V49" s="437">
        <v>355.12682595155849</v>
      </c>
      <c r="W49" s="437">
        <v>921.13315383735574</v>
      </c>
      <c r="X49" s="437">
        <v>176.88652771810928</v>
      </c>
      <c r="Y49" s="437">
        <v>1098.019681555465</v>
      </c>
      <c r="Z49" s="438">
        <v>-64.529301475890577</v>
      </c>
      <c r="AA49" s="441">
        <v>1030.204384213991</v>
      </c>
      <c r="AB49" s="437">
        <v>-7.0242675352146557</v>
      </c>
      <c r="AC49" s="437">
        <v>1023.1801166787764</v>
      </c>
      <c r="AD49" s="412">
        <v>11</v>
      </c>
      <c r="AE49" s="412">
        <v>11</v>
      </c>
    </row>
    <row r="50" spans="1:31" s="9" customFormat="1" ht="16.5">
      <c r="A50" s="397">
        <v>142</v>
      </c>
      <c r="B50" s="398" t="s">
        <v>73</v>
      </c>
      <c r="C50" s="400">
        <v>6444</v>
      </c>
      <c r="D50" s="400">
        <v>83.000266543627234</v>
      </c>
      <c r="E50" s="400">
        <v>129.46370979016166</v>
      </c>
      <c r="F50" s="400">
        <v>212.46397633378891</v>
      </c>
      <c r="G50" s="400">
        <v>422.25879393007028</v>
      </c>
      <c r="H50" s="400">
        <v>634.72277026385916</v>
      </c>
      <c r="I50" s="400">
        <v>121.29968356011751</v>
      </c>
      <c r="J50" s="400">
        <v>756.02245382397666</v>
      </c>
      <c r="K50" s="400">
        <v>-103.09698944754811</v>
      </c>
      <c r="L50" s="400">
        <v>652.7311751151002</v>
      </c>
      <c r="M50" s="400">
        <v>77.145008521104899</v>
      </c>
      <c r="N50" s="400">
        <v>729.87618363620516</v>
      </c>
      <c r="O50" s="412">
        <v>7</v>
      </c>
      <c r="P50" s="412">
        <v>7</v>
      </c>
      <c r="Q50" s="22"/>
      <c r="R50" s="419">
        <v>142</v>
      </c>
      <c r="S50" s="202" t="s">
        <v>73</v>
      </c>
      <c r="T50" s="400">
        <v>6504</v>
      </c>
      <c r="U50" s="437">
        <v>157.94348783788146</v>
      </c>
      <c r="V50" s="437">
        <v>387.41285237257432</v>
      </c>
      <c r="W50" s="437">
        <v>545.35634021045576</v>
      </c>
      <c r="X50" s="437">
        <v>179.73005840108161</v>
      </c>
      <c r="Y50" s="437">
        <v>725.08639861153745</v>
      </c>
      <c r="Z50" s="438">
        <v>-102.1459102091021</v>
      </c>
      <c r="AA50" s="441">
        <v>622.74799147746603</v>
      </c>
      <c r="AB50" s="437">
        <v>79.62726437576876</v>
      </c>
      <c r="AC50" s="437">
        <v>702.37525585323488</v>
      </c>
      <c r="AD50" s="412">
        <v>7</v>
      </c>
      <c r="AE50" s="412">
        <v>7</v>
      </c>
    </row>
    <row r="51" spans="1:31" s="9" customFormat="1" ht="16.5">
      <c r="A51" s="397">
        <v>143</v>
      </c>
      <c r="B51" s="398" t="s">
        <v>74</v>
      </c>
      <c r="C51" s="400">
        <v>6850</v>
      </c>
      <c r="D51" s="400">
        <v>-15.828805646128021</v>
      </c>
      <c r="E51" s="400">
        <v>134.12199483230228</v>
      </c>
      <c r="F51" s="400">
        <v>118.29318918617425</v>
      </c>
      <c r="G51" s="400">
        <v>387.72752766622216</v>
      </c>
      <c r="H51" s="400">
        <v>506.02071685239645</v>
      </c>
      <c r="I51" s="400">
        <v>135.57961954735285</v>
      </c>
      <c r="J51" s="400">
        <v>641.60033639974938</v>
      </c>
      <c r="K51" s="400">
        <v>-130.53941605839415</v>
      </c>
      <c r="L51" s="400">
        <v>503.86340209318001</v>
      </c>
      <c r="M51" s="400">
        <v>22.578004727007297</v>
      </c>
      <c r="N51" s="400">
        <v>526.44140682018724</v>
      </c>
      <c r="O51" s="412">
        <v>6</v>
      </c>
      <c r="P51" s="412">
        <v>6</v>
      </c>
      <c r="Q51" s="22"/>
      <c r="R51" s="419">
        <v>143</v>
      </c>
      <c r="S51" s="202" t="s">
        <v>74</v>
      </c>
      <c r="T51" s="400">
        <v>6804</v>
      </c>
      <c r="U51" s="437">
        <v>-46.884152115766305</v>
      </c>
      <c r="V51" s="437">
        <v>417.67509342822706</v>
      </c>
      <c r="W51" s="437">
        <v>370.79094131246069</v>
      </c>
      <c r="X51" s="437">
        <v>199.00355881750713</v>
      </c>
      <c r="Y51" s="437">
        <v>569.79450012996779</v>
      </c>
      <c r="Z51" s="438">
        <v>-131.42195767195767</v>
      </c>
      <c r="AA51" s="441">
        <v>431.12636373960919</v>
      </c>
      <c r="AB51" s="437">
        <v>29.150713918283358</v>
      </c>
      <c r="AC51" s="437">
        <v>460.27707765789256</v>
      </c>
      <c r="AD51" s="412">
        <v>6</v>
      </c>
      <c r="AE51" s="412">
        <v>6</v>
      </c>
    </row>
    <row r="52" spans="1:31" s="9" customFormat="1" ht="16.5">
      <c r="A52" s="397">
        <v>145</v>
      </c>
      <c r="B52" s="398" t="s">
        <v>75</v>
      </c>
      <c r="C52" s="400">
        <v>12343</v>
      </c>
      <c r="D52" s="400">
        <v>511.24855933526089</v>
      </c>
      <c r="E52" s="400">
        <v>102.15708334221821</v>
      </c>
      <c r="F52" s="400">
        <v>613.40564267747914</v>
      </c>
      <c r="G52" s="400">
        <v>472.86896168687798</v>
      </c>
      <c r="H52" s="400">
        <v>1086.2746043643572</v>
      </c>
      <c r="I52" s="400">
        <v>106.30245762994821</v>
      </c>
      <c r="J52" s="400">
        <v>1192.5770619943053</v>
      </c>
      <c r="K52" s="400">
        <v>-41.176942396500039</v>
      </c>
      <c r="L52" s="400">
        <v>1146.3715203917775</v>
      </c>
      <c r="M52" s="400">
        <v>11.976953513732477</v>
      </c>
      <c r="N52" s="400">
        <v>1158.34847390551</v>
      </c>
      <c r="O52" s="412">
        <v>14</v>
      </c>
      <c r="P52" s="412">
        <v>14</v>
      </c>
      <c r="Q52" s="22"/>
      <c r="R52" s="419">
        <v>145</v>
      </c>
      <c r="S52" s="202" t="s">
        <v>75</v>
      </c>
      <c r="T52" s="400">
        <v>12369</v>
      </c>
      <c r="U52" s="437">
        <v>536.24789042957116</v>
      </c>
      <c r="V52" s="437">
        <v>447.06775337144757</v>
      </c>
      <c r="W52" s="437">
        <v>983.31564380101872</v>
      </c>
      <c r="X52" s="437">
        <v>176.15594746330413</v>
      </c>
      <c r="Y52" s="437">
        <v>1159.4715912643228</v>
      </c>
      <c r="Z52" s="438">
        <v>-41.090387258468752</v>
      </c>
      <c r="AA52" s="441">
        <v>1113.3631750625279</v>
      </c>
      <c r="AB52" s="437">
        <v>5.4432201875656903</v>
      </c>
      <c r="AC52" s="437">
        <v>1118.8063952500938</v>
      </c>
      <c r="AD52" s="412">
        <v>14</v>
      </c>
      <c r="AE52" s="412">
        <v>14</v>
      </c>
    </row>
    <row r="53" spans="1:31" s="9" customFormat="1" ht="16.5">
      <c r="A53" s="397">
        <v>146</v>
      </c>
      <c r="B53" s="398" t="s">
        <v>76</v>
      </c>
      <c r="C53" s="400">
        <v>4406</v>
      </c>
      <c r="D53" s="400">
        <v>398.35990443096392</v>
      </c>
      <c r="E53" s="400">
        <v>153.01524292605521</v>
      </c>
      <c r="F53" s="400">
        <v>551.37514735701905</v>
      </c>
      <c r="G53" s="400">
        <v>280.31689132498764</v>
      </c>
      <c r="H53" s="400">
        <v>831.6920386820068</v>
      </c>
      <c r="I53" s="400">
        <v>182.82995468853625</v>
      </c>
      <c r="J53" s="400">
        <v>1014.521993370543</v>
      </c>
      <c r="K53" s="400">
        <v>-71.741715842033585</v>
      </c>
      <c r="L53" s="400">
        <v>940.49226118715671</v>
      </c>
      <c r="M53" s="400">
        <v>20.528681867907405</v>
      </c>
      <c r="N53" s="400">
        <v>961.02094305506421</v>
      </c>
      <c r="O53" s="412">
        <v>12</v>
      </c>
      <c r="P53" s="412">
        <v>12</v>
      </c>
      <c r="Q53" s="22"/>
      <c r="R53" s="419">
        <v>146</v>
      </c>
      <c r="S53" s="202" t="s">
        <v>76</v>
      </c>
      <c r="T53" s="400">
        <v>4492</v>
      </c>
      <c r="U53" s="437">
        <v>424.93775730058604</v>
      </c>
      <c r="V53" s="437">
        <v>254.28887969963537</v>
      </c>
      <c r="W53" s="437">
        <v>679.22663700022133</v>
      </c>
      <c r="X53" s="437">
        <v>228.61949726077012</v>
      </c>
      <c r="Y53" s="437">
        <v>907.84613426099145</v>
      </c>
      <c r="Z53" s="438">
        <v>-70.368210151380225</v>
      </c>
      <c r="AA53" s="441">
        <v>835.23371217728709</v>
      </c>
      <c r="AB53" s="437">
        <v>5.978027604630455</v>
      </c>
      <c r="AC53" s="437">
        <v>841.21173978191757</v>
      </c>
      <c r="AD53" s="412">
        <v>12</v>
      </c>
      <c r="AE53" s="412">
        <v>12</v>
      </c>
    </row>
    <row r="54" spans="1:31" s="9" customFormat="1" ht="16.5">
      <c r="A54" s="397">
        <v>148</v>
      </c>
      <c r="B54" s="398" t="s">
        <v>77</v>
      </c>
      <c r="C54" s="400">
        <v>7127</v>
      </c>
      <c r="D54" s="400">
        <v>1537.6612301486427</v>
      </c>
      <c r="E54" s="400">
        <v>141.93016967839745</v>
      </c>
      <c r="F54" s="400">
        <v>1679.59139982704</v>
      </c>
      <c r="G54" s="400">
        <v>-0.90174626128306201</v>
      </c>
      <c r="H54" s="400">
        <v>1678.689653565757</v>
      </c>
      <c r="I54" s="400">
        <v>112.10417773641012</v>
      </c>
      <c r="J54" s="400">
        <v>1790.7938313021668</v>
      </c>
      <c r="K54" s="400">
        <v>-125.65693840325523</v>
      </c>
      <c r="L54" s="400">
        <v>1664.0062629003148</v>
      </c>
      <c r="M54" s="400">
        <v>8.0940589308269098E-2</v>
      </c>
      <c r="N54" s="400">
        <v>1664.0872034896231</v>
      </c>
      <c r="O54" s="412">
        <v>19</v>
      </c>
      <c r="P54" s="412">
        <v>19</v>
      </c>
      <c r="Q54" s="22"/>
      <c r="R54" s="419">
        <v>148</v>
      </c>
      <c r="S54" s="202" t="s">
        <v>77</v>
      </c>
      <c r="T54" s="400">
        <v>7047</v>
      </c>
      <c r="U54" s="437">
        <v>1570.1035701308713</v>
      </c>
      <c r="V54" s="437">
        <v>-2.5586138313023894</v>
      </c>
      <c r="W54" s="437">
        <v>1567.5449562995689</v>
      </c>
      <c r="X54" s="437">
        <v>165.01973865835237</v>
      </c>
      <c r="Y54" s="437">
        <v>1732.5646949579213</v>
      </c>
      <c r="Z54" s="438">
        <v>-127.08343976160069</v>
      </c>
      <c r="AA54" s="441">
        <v>1604.3377898919357</v>
      </c>
      <c r="AB54" s="437">
        <v>-0.33236902227898496</v>
      </c>
      <c r="AC54" s="437">
        <v>1604.0054208696567</v>
      </c>
      <c r="AD54" s="412">
        <v>19</v>
      </c>
      <c r="AE54" s="412">
        <v>19</v>
      </c>
    </row>
    <row r="55" spans="1:31" s="9" customFormat="1" ht="16.5">
      <c r="A55" s="397">
        <v>149</v>
      </c>
      <c r="B55" s="398" t="s">
        <v>78</v>
      </c>
      <c r="C55" s="400">
        <v>5379</v>
      </c>
      <c r="D55" s="400">
        <v>518.74998047114298</v>
      </c>
      <c r="E55" s="400">
        <v>77.183793736747816</v>
      </c>
      <c r="F55" s="400">
        <v>595.93377420789079</v>
      </c>
      <c r="G55" s="400">
        <v>-6.1061405549258749</v>
      </c>
      <c r="H55" s="400">
        <v>589.82763365296489</v>
      </c>
      <c r="I55" s="400">
        <v>103.56192461664651</v>
      </c>
      <c r="J55" s="400">
        <v>693.38955826961137</v>
      </c>
      <c r="K55" s="400">
        <v>-260.4863357501394</v>
      </c>
      <c r="L55" s="400">
        <v>432.39346234100014</v>
      </c>
      <c r="M55" s="400">
        <v>-460.14322743260834</v>
      </c>
      <c r="N55" s="400">
        <v>-27.749765091608232</v>
      </c>
      <c r="O55" s="412">
        <v>1</v>
      </c>
      <c r="P55" s="413">
        <v>33</v>
      </c>
      <c r="Q55" s="22"/>
      <c r="R55" s="419">
        <v>149</v>
      </c>
      <c r="S55" s="202" t="s">
        <v>78</v>
      </c>
      <c r="T55" s="400">
        <v>5384</v>
      </c>
      <c r="U55" s="437">
        <v>552.64191407217027</v>
      </c>
      <c r="V55" s="437">
        <v>-12.405986905507534</v>
      </c>
      <c r="W55" s="437">
        <v>540.23592716666269</v>
      </c>
      <c r="X55" s="437">
        <v>160.18403179861605</v>
      </c>
      <c r="Y55" s="437">
        <v>700.41995896527874</v>
      </c>
      <c r="Z55" s="438">
        <v>-260.24442793462111</v>
      </c>
      <c r="AA55" s="441">
        <v>439.66624425502613</v>
      </c>
      <c r="AB55" s="437">
        <v>-446.41339115898955</v>
      </c>
      <c r="AC55" s="437">
        <v>-6.7471469039634355</v>
      </c>
      <c r="AD55" s="412">
        <v>1</v>
      </c>
      <c r="AE55" s="413">
        <v>33</v>
      </c>
    </row>
    <row r="56" spans="1:31" s="9" customFormat="1" ht="16.5">
      <c r="A56" s="397">
        <v>151</v>
      </c>
      <c r="B56" s="398" t="s">
        <v>79</v>
      </c>
      <c r="C56" s="400">
        <v>1814</v>
      </c>
      <c r="D56" s="400">
        <v>-97.616894335964218</v>
      </c>
      <c r="E56" s="400">
        <v>93.13813534420153</v>
      </c>
      <c r="F56" s="400">
        <v>-4.4787589917626836</v>
      </c>
      <c r="G56" s="400">
        <v>315.04657444507012</v>
      </c>
      <c r="H56" s="400">
        <v>310.56781545330745</v>
      </c>
      <c r="I56" s="400">
        <v>202.91717729638049</v>
      </c>
      <c r="J56" s="400">
        <v>513.48499274968788</v>
      </c>
      <c r="K56" s="400">
        <v>-270.14498346196251</v>
      </c>
      <c r="L56" s="400">
        <v>242.0434271488059</v>
      </c>
      <c r="M56" s="400">
        <v>34.30298368246968</v>
      </c>
      <c r="N56" s="400">
        <v>276.34641083127553</v>
      </c>
      <c r="O56" s="412">
        <v>14</v>
      </c>
      <c r="P56" s="412">
        <v>14</v>
      </c>
      <c r="Q56" s="22"/>
      <c r="R56" s="419">
        <v>151</v>
      </c>
      <c r="S56" s="202" t="s">
        <v>79</v>
      </c>
      <c r="T56" s="400">
        <v>1852</v>
      </c>
      <c r="U56" s="437">
        <v>-161.86536692867466</v>
      </c>
      <c r="V56" s="437">
        <v>408.66216290317692</v>
      </c>
      <c r="W56" s="437">
        <v>246.79679597450223</v>
      </c>
      <c r="X56" s="437">
        <v>269.67439982859838</v>
      </c>
      <c r="Y56" s="437">
        <v>516.47119580310061</v>
      </c>
      <c r="Z56" s="438">
        <v>-264.6020518358531</v>
      </c>
      <c r="AA56" s="441">
        <v>250.59916556551963</v>
      </c>
      <c r="AB56" s="437">
        <v>0</v>
      </c>
      <c r="AC56" s="437">
        <v>250.59916556551963</v>
      </c>
      <c r="AD56" s="412">
        <v>14</v>
      </c>
      <c r="AE56" s="412">
        <v>14</v>
      </c>
    </row>
    <row r="57" spans="1:31" s="9" customFormat="1" ht="16.5">
      <c r="A57" s="397">
        <v>152</v>
      </c>
      <c r="B57" s="398" t="s">
        <v>80</v>
      </c>
      <c r="C57" s="400">
        <v>4357</v>
      </c>
      <c r="D57" s="400">
        <v>195.09716544529107</v>
      </c>
      <c r="E57" s="400">
        <v>109.08033153578154</v>
      </c>
      <c r="F57" s="400">
        <v>304.17749698107258</v>
      </c>
      <c r="G57" s="400">
        <v>493.94725262681834</v>
      </c>
      <c r="H57" s="400">
        <v>798.12474960789098</v>
      </c>
      <c r="I57" s="400">
        <v>138.70118971654824</v>
      </c>
      <c r="J57" s="400">
        <v>936.8259393244391</v>
      </c>
      <c r="K57" s="400">
        <v>-11.287353683727336</v>
      </c>
      <c r="L57" s="400">
        <v>922.92945091498314</v>
      </c>
      <c r="M57" s="400">
        <v>71.963339290796412</v>
      </c>
      <c r="N57" s="400">
        <v>994.89279020577942</v>
      </c>
      <c r="O57" s="412">
        <v>14</v>
      </c>
      <c r="P57" s="412">
        <v>14</v>
      </c>
      <c r="Q57" s="22"/>
      <c r="R57" s="419">
        <v>152</v>
      </c>
      <c r="S57" s="202" t="s">
        <v>80</v>
      </c>
      <c r="T57" s="400">
        <v>4406</v>
      </c>
      <c r="U57" s="437">
        <v>215.14153838742229</v>
      </c>
      <c r="V57" s="437">
        <v>483.27763896321738</v>
      </c>
      <c r="W57" s="437">
        <v>698.41917735063976</v>
      </c>
      <c r="X57" s="437">
        <v>210.53937828205619</v>
      </c>
      <c r="Y57" s="437">
        <v>908.95855563269595</v>
      </c>
      <c r="Z57" s="438">
        <v>-11.16182478438493</v>
      </c>
      <c r="AA57" s="441">
        <v>895.21661282743037</v>
      </c>
      <c r="AB57" s="437">
        <v>60.405365410803455</v>
      </c>
      <c r="AC57" s="437">
        <v>955.62197823823385</v>
      </c>
      <c r="AD57" s="412">
        <v>14</v>
      </c>
      <c r="AE57" s="412">
        <v>14</v>
      </c>
    </row>
    <row r="58" spans="1:31" s="9" customFormat="1" ht="16.5">
      <c r="A58" s="397">
        <v>153</v>
      </c>
      <c r="B58" s="398" t="s">
        <v>81</v>
      </c>
      <c r="C58" s="400">
        <v>24919</v>
      </c>
      <c r="D58" s="400">
        <v>228.61833893867129</v>
      </c>
      <c r="E58" s="400">
        <v>212.84306075703796</v>
      </c>
      <c r="F58" s="400">
        <v>441.46139969570925</v>
      </c>
      <c r="G58" s="400">
        <v>295.26883707439873</v>
      </c>
      <c r="H58" s="400">
        <v>736.73023677010804</v>
      </c>
      <c r="I58" s="400">
        <v>94.852640443747688</v>
      </c>
      <c r="J58" s="400">
        <v>831.58287721385568</v>
      </c>
      <c r="K58" s="400">
        <v>-28.332116056021508</v>
      </c>
      <c r="L58" s="400">
        <v>800.1628764112553</v>
      </c>
      <c r="M58" s="400">
        <v>-35.933221344756994</v>
      </c>
      <c r="N58" s="400">
        <v>764.22965506649825</v>
      </c>
      <c r="O58" s="412">
        <v>9</v>
      </c>
      <c r="P58" s="412">
        <v>9</v>
      </c>
      <c r="Q58" s="22"/>
      <c r="R58" s="419">
        <v>153</v>
      </c>
      <c r="S58" s="202" t="s">
        <v>81</v>
      </c>
      <c r="T58" s="400">
        <v>25208</v>
      </c>
      <c r="U58" s="437">
        <v>269.17477042854784</v>
      </c>
      <c r="V58" s="437">
        <v>306.4647995788697</v>
      </c>
      <c r="W58" s="437">
        <v>575.63957000741755</v>
      </c>
      <c r="X58" s="437">
        <v>153.36231530787953</v>
      </c>
      <c r="Y58" s="437">
        <v>729.00188531529705</v>
      </c>
      <c r="Z58" s="438">
        <v>-28.007299270072991</v>
      </c>
      <c r="AA58" s="441">
        <v>697.94210270660142</v>
      </c>
      <c r="AB58" s="437">
        <v>-38.405254171294843</v>
      </c>
      <c r="AC58" s="437">
        <v>659.5368485353066</v>
      </c>
      <c r="AD58" s="412">
        <v>9</v>
      </c>
      <c r="AE58" s="412">
        <v>9</v>
      </c>
    </row>
    <row r="59" spans="1:31" s="9" customFormat="1" ht="16.5">
      <c r="A59" s="397">
        <v>165</v>
      </c>
      <c r="B59" s="398" t="s">
        <v>82</v>
      </c>
      <c r="C59" s="400">
        <v>16123</v>
      </c>
      <c r="D59" s="400">
        <v>226.62104088845206</v>
      </c>
      <c r="E59" s="400">
        <v>129.37316312087358</v>
      </c>
      <c r="F59" s="400">
        <v>355.99420400932564</v>
      </c>
      <c r="G59" s="400">
        <v>250.14977574298436</v>
      </c>
      <c r="H59" s="400">
        <v>606.14397975230997</v>
      </c>
      <c r="I59" s="400">
        <v>89.483505716573063</v>
      </c>
      <c r="J59" s="400">
        <v>695.62748546888304</v>
      </c>
      <c r="K59" s="400">
        <v>-128.55969732680023</v>
      </c>
      <c r="L59" s="400">
        <v>564.16981630061412</v>
      </c>
      <c r="M59" s="400">
        <v>15.5217962786082</v>
      </c>
      <c r="N59" s="400">
        <v>579.69161257922224</v>
      </c>
      <c r="O59" s="412">
        <v>5</v>
      </c>
      <c r="P59" s="412">
        <v>5</v>
      </c>
      <c r="Q59" s="22"/>
      <c r="R59" s="419">
        <v>165</v>
      </c>
      <c r="S59" s="202" t="s">
        <v>82</v>
      </c>
      <c r="T59" s="400">
        <v>16280</v>
      </c>
      <c r="U59" s="437">
        <v>283.89471532770563</v>
      </c>
      <c r="V59" s="437">
        <v>285.48667035531054</v>
      </c>
      <c r="W59" s="437">
        <v>569.38138568301611</v>
      </c>
      <c r="X59" s="437">
        <v>154.3457808743519</v>
      </c>
      <c r="Y59" s="437">
        <v>723.72716655736804</v>
      </c>
      <c r="Z59" s="438">
        <v>-127.31990171990172</v>
      </c>
      <c r="AA59" s="441">
        <v>593.5372402674418</v>
      </c>
      <c r="AB59" s="437">
        <v>17.650198310810833</v>
      </c>
      <c r="AC59" s="437">
        <v>611.18743857825268</v>
      </c>
      <c r="AD59" s="412">
        <v>5</v>
      </c>
      <c r="AE59" s="412">
        <v>5</v>
      </c>
    </row>
    <row r="60" spans="1:31" s="9" customFormat="1" ht="16.5">
      <c r="A60" s="397">
        <v>167</v>
      </c>
      <c r="B60" s="398" t="s">
        <v>83</v>
      </c>
      <c r="C60" s="400">
        <v>78062</v>
      </c>
      <c r="D60" s="400">
        <v>25.271650311451761</v>
      </c>
      <c r="E60" s="400">
        <v>182.71574517747433</v>
      </c>
      <c r="F60" s="400">
        <v>207.9873954889261</v>
      </c>
      <c r="G60" s="400">
        <v>296.14335798079026</v>
      </c>
      <c r="H60" s="400">
        <v>504.13075346971635</v>
      </c>
      <c r="I60" s="400">
        <v>104.76541507933538</v>
      </c>
      <c r="J60" s="400">
        <v>608.89616854905182</v>
      </c>
      <c r="K60" s="400">
        <v>-1.1818682585637057</v>
      </c>
      <c r="L60" s="400">
        <v>602.95834989208686</v>
      </c>
      <c r="M60" s="400">
        <v>-131.33749026004972</v>
      </c>
      <c r="N60" s="400">
        <v>471.62085963203702</v>
      </c>
      <c r="O60" s="412">
        <v>12</v>
      </c>
      <c r="P60" s="412">
        <v>12</v>
      </c>
      <c r="Q60" s="22"/>
      <c r="R60" s="419">
        <v>167</v>
      </c>
      <c r="S60" s="202" t="s">
        <v>83</v>
      </c>
      <c r="T60" s="400">
        <v>77513</v>
      </c>
      <c r="U60" s="437">
        <v>47.090089039653023</v>
      </c>
      <c r="V60" s="437">
        <v>302.1145990042578</v>
      </c>
      <c r="W60" s="437">
        <v>349.20468804391083</v>
      </c>
      <c r="X60" s="437">
        <v>163.49360071681411</v>
      </c>
      <c r="Y60" s="437">
        <v>512.69828876072495</v>
      </c>
      <c r="Z60" s="438">
        <v>-1.1902390566743644</v>
      </c>
      <c r="AA60" s="441">
        <v>506.71841441706641</v>
      </c>
      <c r="AB60" s="437">
        <v>-133.53628972559443</v>
      </c>
      <c r="AC60" s="437">
        <v>373.18212469147204</v>
      </c>
      <c r="AD60" s="412">
        <v>12</v>
      </c>
      <c r="AE60" s="412">
        <v>12</v>
      </c>
    </row>
    <row r="61" spans="1:31" s="9" customFormat="1" ht="16.5">
      <c r="A61" s="397">
        <v>169</v>
      </c>
      <c r="B61" s="398" t="s">
        <v>84</v>
      </c>
      <c r="C61" s="400">
        <v>4916</v>
      </c>
      <c r="D61" s="400">
        <v>187.842577908723</v>
      </c>
      <c r="E61" s="400">
        <v>134.08565236319237</v>
      </c>
      <c r="F61" s="400">
        <v>321.92823027191537</v>
      </c>
      <c r="G61" s="400">
        <v>419.63814116306276</v>
      </c>
      <c r="H61" s="400">
        <v>741.56637143497824</v>
      </c>
      <c r="I61" s="400">
        <v>110.08030325743407</v>
      </c>
      <c r="J61" s="400">
        <v>851.64667469241238</v>
      </c>
      <c r="K61" s="400">
        <v>-262.10516680227829</v>
      </c>
      <c r="L61" s="400">
        <v>588.36392448899494</v>
      </c>
      <c r="M61" s="400">
        <v>-2.9836179373474305</v>
      </c>
      <c r="N61" s="400">
        <v>585.38030655164744</v>
      </c>
      <c r="O61" s="412">
        <v>5</v>
      </c>
      <c r="P61" s="412">
        <v>5</v>
      </c>
      <c r="Q61" s="22"/>
      <c r="R61" s="419">
        <v>169</v>
      </c>
      <c r="S61" s="202" t="s">
        <v>84</v>
      </c>
      <c r="T61" s="400">
        <v>4990</v>
      </c>
      <c r="U61" s="437">
        <v>205.19054269838574</v>
      </c>
      <c r="V61" s="437">
        <v>381.20637655961832</v>
      </c>
      <c r="W61" s="437">
        <v>586.396919258004</v>
      </c>
      <c r="X61" s="437">
        <v>181.06879469821834</v>
      </c>
      <c r="Y61" s="437">
        <v>767.46571395622232</v>
      </c>
      <c r="Z61" s="438">
        <v>-258.21823647294588</v>
      </c>
      <c r="AA61" s="441">
        <v>508.08735724279546</v>
      </c>
      <c r="AB61" s="437">
        <v>15.247364729458914</v>
      </c>
      <c r="AC61" s="437">
        <v>523.33472197225444</v>
      </c>
      <c r="AD61" s="412">
        <v>5</v>
      </c>
      <c r="AE61" s="412">
        <v>5</v>
      </c>
    </row>
    <row r="62" spans="1:31" s="9" customFormat="1" ht="16.5">
      <c r="A62" s="397">
        <v>171</v>
      </c>
      <c r="B62" s="398" t="s">
        <v>85</v>
      </c>
      <c r="C62" s="400">
        <v>4590</v>
      </c>
      <c r="D62" s="400">
        <v>83.513711115448487</v>
      </c>
      <c r="E62" s="400">
        <v>152.88415584273312</v>
      </c>
      <c r="F62" s="400">
        <v>236.39786695818162</v>
      </c>
      <c r="G62" s="400">
        <v>316.24102561182468</v>
      </c>
      <c r="H62" s="400">
        <v>552.63889257000631</v>
      </c>
      <c r="I62" s="400">
        <v>143.89988965173256</v>
      </c>
      <c r="J62" s="400">
        <v>696.53878222173887</v>
      </c>
      <c r="K62" s="400">
        <v>-14.086928104575163</v>
      </c>
      <c r="L62" s="400">
        <v>675.935296382959</v>
      </c>
      <c r="M62" s="400">
        <v>-3.8733652287581677</v>
      </c>
      <c r="N62" s="400">
        <v>672.06193115420081</v>
      </c>
      <c r="O62" s="412">
        <v>11</v>
      </c>
      <c r="P62" s="412">
        <v>11</v>
      </c>
      <c r="Q62" s="22"/>
      <c r="R62" s="419">
        <v>171</v>
      </c>
      <c r="S62" s="202" t="s">
        <v>85</v>
      </c>
      <c r="T62" s="400">
        <v>4540</v>
      </c>
      <c r="U62" s="437">
        <v>29.563283494050694</v>
      </c>
      <c r="V62" s="437">
        <v>324.45719274793629</v>
      </c>
      <c r="W62" s="437">
        <v>354.02047624198696</v>
      </c>
      <c r="X62" s="437">
        <v>206.88799573921449</v>
      </c>
      <c r="Y62" s="437">
        <v>560.90847198120139</v>
      </c>
      <c r="Z62" s="438">
        <v>-14.242070484581498</v>
      </c>
      <c r="AA62" s="441">
        <v>540.07807550543055</v>
      </c>
      <c r="AB62" s="437">
        <v>1.675866740088106</v>
      </c>
      <c r="AC62" s="437">
        <v>541.7539422455186</v>
      </c>
      <c r="AD62" s="412">
        <v>11</v>
      </c>
      <c r="AE62" s="412">
        <v>11</v>
      </c>
    </row>
    <row r="63" spans="1:31" s="9" customFormat="1" ht="16.5">
      <c r="A63" s="397">
        <v>172</v>
      </c>
      <c r="B63" s="398" t="s">
        <v>86</v>
      </c>
      <c r="C63" s="400">
        <v>4079</v>
      </c>
      <c r="D63" s="400">
        <v>15.192124892963845</v>
      </c>
      <c r="E63" s="400">
        <v>135.64495385310212</v>
      </c>
      <c r="F63" s="400">
        <v>150.83707874606597</v>
      </c>
      <c r="G63" s="400">
        <v>434.00707499894378</v>
      </c>
      <c r="H63" s="400">
        <v>584.84415374500975</v>
      </c>
      <c r="I63" s="400">
        <v>173.5631802752311</v>
      </c>
      <c r="J63" s="400">
        <v>758.4073340202408</v>
      </c>
      <c r="K63" s="400">
        <v>150.6697720029419</v>
      </c>
      <c r="L63" s="400">
        <v>898.60934431688213</v>
      </c>
      <c r="M63" s="400">
        <v>-25.425190978180925</v>
      </c>
      <c r="N63" s="400">
        <v>873.18415333870121</v>
      </c>
      <c r="O63" s="412">
        <v>13</v>
      </c>
      <c r="P63" s="412">
        <v>13</v>
      </c>
      <c r="Q63" s="22"/>
      <c r="R63" s="419">
        <v>172</v>
      </c>
      <c r="S63" s="202" t="s">
        <v>86</v>
      </c>
      <c r="T63" s="400">
        <v>4171</v>
      </c>
      <c r="U63" s="437">
        <v>31.583649620772501</v>
      </c>
      <c r="V63" s="437">
        <v>392.22861015763459</v>
      </c>
      <c r="W63" s="437">
        <v>423.81225977840705</v>
      </c>
      <c r="X63" s="437">
        <v>222.96379838083885</v>
      </c>
      <c r="Y63" s="437">
        <v>646.77605815924585</v>
      </c>
      <c r="Z63" s="438">
        <v>147.34643970270918</v>
      </c>
      <c r="AA63" s="441">
        <v>783.88562421055246</v>
      </c>
      <c r="AB63" s="437">
        <v>-13.24101822105011</v>
      </c>
      <c r="AC63" s="437">
        <v>770.64460598950245</v>
      </c>
      <c r="AD63" s="412">
        <v>13</v>
      </c>
      <c r="AE63" s="412">
        <v>13</v>
      </c>
    </row>
    <row r="64" spans="1:31" s="9" customFormat="1" ht="16.5">
      <c r="A64" s="397">
        <v>176</v>
      </c>
      <c r="B64" s="398" t="s">
        <v>87</v>
      </c>
      <c r="C64" s="400">
        <v>4259</v>
      </c>
      <c r="D64" s="400">
        <v>-259.27860833217301</v>
      </c>
      <c r="E64" s="400">
        <v>191.30630754510216</v>
      </c>
      <c r="F64" s="400">
        <v>-67.972300787070822</v>
      </c>
      <c r="G64" s="400">
        <v>527.20660399326152</v>
      </c>
      <c r="H64" s="400">
        <v>459.2343032061907</v>
      </c>
      <c r="I64" s="400">
        <v>181.18857052658404</v>
      </c>
      <c r="J64" s="400">
        <v>640.42287373277475</v>
      </c>
      <c r="K64" s="400">
        <v>5.5559990608123977</v>
      </c>
      <c r="L64" s="400">
        <v>639.33271172291325</v>
      </c>
      <c r="M64" s="400">
        <v>-38.300070021131717</v>
      </c>
      <c r="N64" s="400">
        <v>601.03264170178159</v>
      </c>
      <c r="O64" s="412">
        <v>12</v>
      </c>
      <c r="P64" s="412">
        <v>12</v>
      </c>
      <c r="Q64" s="22"/>
      <c r="R64" s="419">
        <v>176</v>
      </c>
      <c r="S64" s="202" t="s">
        <v>87</v>
      </c>
      <c r="T64" s="400">
        <v>4352</v>
      </c>
      <c r="U64" s="437">
        <v>-229.18589341479631</v>
      </c>
      <c r="V64" s="437">
        <v>491.1176278219607</v>
      </c>
      <c r="W64" s="437">
        <v>261.93173440716441</v>
      </c>
      <c r="X64" s="437">
        <v>229.02336142208793</v>
      </c>
      <c r="Y64" s="437">
        <v>490.95509582925234</v>
      </c>
      <c r="Z64" s="438">
        <v>5.4372702205882355</v>
      </c>
      <c r="AA64" s="441">
        <v>489.88823002042881</v>
      </c>
      <c r="AB64" s="437">
        <v>-60.023652343750001</v>
      </c>
      <c r="AC64" s="437">
        <v>429.86457767667878</v>
      </c>
      <c r="AD64" s="412">
        <v>12</v>
      </c>
      <c r="AE64" s="412">
        <v>12</v>
      </c>
    </row>
    <row r="65" spans="1:31" s="9" customFormat="1" ht="16.5">
      <c r="A65" s="397">
        <v>177</v>
      </c>
      <c r="B65" s="398" t="s">
        <v>88</v>
      </c>
      <c r="C65" s="400">
        <v>1708</v>
      </c>
      <c r="D65" s="400">
        <v>518.91994786000498</v>
      </c>
      <c r="E65" s="400">
        <v>131.31625501061509</v>
      </c>
      <c r="F65" s="400">
        <v>650.2362028706201</v>
      </c>
      <c r="G65" s="400">
        <v>172.56835575301815</v>
      </c>
      <c r="H65" s="400">
        <v>822.80455862363829</v>
      </c>
      <c r="I65" s="400">
        <v>159.69061247308207</v>
      </c>
      <c r="J65" s="400">
        <v>982.49517109672036</v>
      </c>
      <c r="K65" s="400">
        <v>-299.87529274004686</v>
      </c>
      <c r="L65" s="400">
        <v>682.61987835667355</v>
      </c>
      <c r="M65" s="400">
        <v>88.545654578454318</v>
      </c>
      <c r="N65" s="400">
        <v>771.16553293512789</v>
      </c>
      <c r="O65" s="412">
        <v>6</v>
      </c>
      <c r="P65" s="412">
        <v>6</v>
      </c>
      <c r="Q65" s="22"/>
      <c r="R65" s="419">
        <v>177</v>
      </c>
      <c r="S65" s="202" t="s">
        <v>88</v>
      </c>
      <c r="T65" s="400">
        <v>1768</v>
      </c>
      <c r="U65" s="437">
        <v>533.10822827723439</v>
      </c>
      <c r="V65" s="437">
        <v>181.96342053836355</v>
      </c>
      <c r="W65" s="437">
        <v>715.07164881559788</v>
      </c>
      <c r="X65" s="437">
        <v>210.79611473959912</v>
      </c>
      <c r="Y65" s="437">
        <v>925.86776355519703</v>
      </c>
      <c r="Z65" s="438">
        <v>-289.6985294117647</v>
      </c>
      <c r="AA65" s="441">
        <v>636.16923414343228</v>
      </c>
      <c r="AB65" s="437">
        <v>54.374894796380076</v>
      </c>
      <c r="AC65" s="437">
        <v>690.54412893981237</v>
      </c>
      <c r="AD65" s="412">
        <v>6</v>
      </c>
      <c r="AE65" s="412">
        <v>6</v>
      </c>
    </row>
    <row r="66" spans="1:31" s="9" customFormat="1" ht="16.5">
      <c r="A66" s="397">
        <v>178</v>
      </c>
      <c r="B66" s="398" t="s">
        <v>89</v>
      </c>
      <c r="C66" s="400">
        <v>5734</v>
      </c>
      <c r="D66" s="400">
        <v>54.252785087904869</v>
      </c>
      <c r="E66" s="400">
        <v>117.96557579446061</v>
      </c>
      <c r="F66" s="400">
        <v>172.21836088236549</v>
      </c>
      <c r="G66" s="400">
        <v>433.3403599865822</v>
      </c>
      <c r="H66" s="400">
        <v>605.55872086894772</v>
      </c>
      <c r="I66" s="400">
        <v>181.37359796505211</v>
      </c>
      <c r="J66" s="400">
        <v>786.93231883399983</v>
      </c>
      <c r="K66" s="400">
        <v>-17.848447854900591</v>
      </c>
      <c r="L66" s="400">
        <v>762.1483983596363</v>
      </c>
      <c r="M66" s="400">
        <v>5.6714841803278642</v>
      </c>
      <c r="N66" s="400">
        <v>767.81988253996417</v>
      </c>
      <c r="O66" s="412">
        <v>10</v>
      </c>
      <c r="P66" s="412">
        <v>10</v>
      </c>
      <c r="Q66" s="22"/>
      <c r="R66" s="419">
        <v>178</v>
      </c>
      <c r="S66" s="202" t="s">
        <v>89</v>
      </c>
      <c r="T66" s="400">
        <v>5769</v>
      </c>
      <c r="U66" s="437">
        <v>107.95813540371849</v>
      </c>
      <c r="V66" s="437">
        <v>394.55254201046102</v>
      </c>
      <c r="W66" s="437">
        <v>502.5106774141795</v>
      </c>
      <c r="X66" s="437">
        <v>232.97188598805602</v>
      </c>
      <c r="Y66" s="437">
        <v>735.48256340223554</v>
      </c>
      <c r="Z66" s="438">
        <v>-17.740162939850926</v>
      </c>
      <c r="AA66" s="441">
        <v>710.84900472655522</v>
      </c>
      <c r="AB66" s="437">
        <v>3.0074909863061201</v>
      </c>
      <c r="AC66" s="437">
        <v>713.85649571286137</v>
      </c>
      <c r="AD66" s="412">
        <v>10</v>
      </c>
      <c r="AE66" s="412">
        <v>10</v>
      </c>
    </row>
    <row r="67" spans="1:31" s="9" customFormat="1" ht="16.5">
      <c r="A67" s="397">
        <v>179</v>
      </c>
      <c r="B67" s="398" t="s">
        <v>90</v>
      </c>
      <c r="C67" s="400">
        <v>147746</v>
      </c>
      <c r="D67" s="400">
        <v>-42.361580840688532</v>
      </c>
      <c r="E67" s="400">
        <v>183.0254903370483</v>
      </c>
      <c r="F67" s="400">
        <v>140.66390949635976</v>
      </c>
      <c r="G67" s="400">
        <v>241.48388477743771</v>
      </c>
      <c r="H67" s="400">
        <v>382.14779427379744</v>
      </c>
      <c r="I67" s="400">
        <v>84.430011673086412</v>
      </c>
      <c r="J67" s="400">
        <v>466.57780594688393</v>
      </c>
      <c r="K67" s="400">
        <v>-155.7796150149581</v>
      </c>
      <c r="L67" s="400">
        <v>306.53467787573476</v>
      </c>
      <c r="M67" s="400">
        <v>-76.728885728547652</v>
      </c>
      <c r="N67" s="400">
        <v>229.80579214718711</v>
      </c>
      <c r="O67" s="412">
        <v>13</v>
      </c>
      <c r="P67" s="412">
        <v>13</v>
      </c>
      <c r="Q67" s="22"/>
      <c r="R67" s="419">
        <v>179</v>
      </c>
      <c r="S67" s="202" t="s">
        <v>90</v>
      </c>
      <c r="T67" s="400">
        <v>145887</v>
      </c>
      <c r="U67" s="437">
        <v>-27.322472641810919</v>
      </c>
      <c r="V67" s="437">
        <v>245.66426489826333</v>
      </c>
      <c r="W67" s="437">
        <v>218.34179225645241</v>
      </c>
      <c r="X67" s="437">
        <v>145.46525104591129</v>
      </c>
      <c r="Y67" s="437">
        <v>363.8070433023637</v>
      </c>
      <c r="Z67" s="438">
        <v>-157.76467402852893</v>
      </c>
      <c r="AA67" s="441">
        <v>201.72452738250794</v>
      </c>
      <c r="AB67" s="437">
        <v>-73.861101125871414</v>
      </c>
      <c r="AC67" s="437">
        <v>127.86342625663652</v>
      </c>
      <c r="AD67" s="412">
        <v>13</v>
      </c>
      <c r="AE67" s="412">
        <v>13</v>
      </c>
    </row>
    <row r="68" spans="1:31" s="9" customFormat="1" ht="16.5">
      <c r="A68" s="397">
        <v>181</v>
      </c>
      <c r="B68" s="398" t="s">
        <v>91</v>
      </c>
      <c r="C68" s="400">
        <v>1682</v>
      </c>
      <c r="D68" s="400">
        <v>535.28748076766783</v>
      </c>
      <c r="E68" s="400">
        <v>107.88481880637129</v>
      </c>
      <c r="F68" s="400">
        <v>643.17229957403902</v>
      </c>
      <c r="G68" s="400">
        <v>570.05445621659055</v>
      </c>
      <c r="H68" s="400">
        <v>1213.2267557906296</v>
      </c>
      <c r="I68" s="400">
        <v>176.92065069828459</v>
      </c>
      <c r="J68" s="400">
        <v>1390.1474064889139</v>
      </c>
      <c r="K68" s="400">
        <v>-236.20392390011889</v>
      </c>
      <c r="L68" s="400">
        <v>1150.9672638016368</v>
      </c>
      <c r="M68" s="400">
        <v>-35.233346016646848</v>
      </c>
      <c r="N68" s="400">
        <v>1115.7339177849901</v>
      </c>
      <c r="O68" s="412">
        <v>4</v>
      </c>
      <c r="P68" s="412">
        <v>4</v>
      </c>
      <c r="Q68" s="22"/>
      <c r="R68" s="419">
        <v>181</v>
      </c>
      <c r="S68" s="202" t="s">
        <v>91</v>
      </c>
      <c r="T68" s="400">
        <v>1683</v>
      </c>
      <c r="U68" s="437">
        <v>508.35889052167533</v>
      </c>
      <c r="V68" s="437">
        <v>549.78441330815599</v>
      </c>
      <c r="W68" s="437">
        <v>1058.1433038298312</v>
      </c>
      <c r="X68" s="437">
        <v>253.33410907991532</v>
      </c>
      <c r="Y68" s="437">
        <v>1311.4774129097466</v>
      </c>
      <c r="Z68" s="438">
        <v>-236.0635769459299</v>
      </c>
      <c r="AA68" s="441">
        <v>1072.4393855776016</v>
      </c>
      <c r="AB68" s="437">
        <v>39.002614379084974</v>
      </c>
      <c r="AC68" s="437">
        <v>1111.4419999566865</v>
      </c>
      <c r="AD68" s="412">
        <v>4</v>
      </c>
      <c r="AE68" s="412">
        <v>4</v>
      </c>
    </row>
    <row r="69" spans="1:31" s="9" customFormat="1" ht="16.5">
      <c r="A69" s="397">
        <v>182</v>
      </c>
      <c r="B69" s="398" t="s">
        <v>92</v>
      </c>
      <c r="C69" s="400">
        <v>19182</v>
      </c>
      <c r="D69" s="400">
        <v>-165.78209635083508</v>
      </c>
      <c r="E69" s="400">
        <v>179.28029991916947</v>
      </c>
      <c r="F69" s="400">
        <v>13.498203568334398</v>
      </c>
      <c r="G69" s="400">
        <v>158.461709113784</v>
      </c>
      <c r="H69" s="400">
        <v>171.95991268211839</v>
      </c>
      <c r="I69" s="400">
        <v>104.14520389289429</v>
      </c>
      <c r="J69" s="400">
        <v>276.10511657501269</v>
      </c>
      <c r="K69" s="400">
        <v>-70.865707434052752</v>
      </c>
      <c r="L69" s="400">
        <v>200.33809540933655</v>
      </c>
      <c r="M69" s="400">
        <v>-4.4303697982483534</v>
      </c>
      <c r="N69" s="400">
        <v>195.90772561108818</v>
      </c>
      <c r="O69" s="412">
        <v>13</v>
      </c>
      <c r="P69" s="412">
        <v>13</v>
      </c>
      <c r="Q69" s="22"/>
      <c r="R69" s="419">
        <v>182</v>
      </c>
      <c r="S69" s="202" t="s">
        <v>92</v>
      </c>
      <c r="T69" s="400">
        <v>19347</v>
      </c>
      <c r="U69" s="437">
        <v>-137.37210667063229</v>
      </c>
      <c r="V69" s="437">
        <v>130.88420451188551</v>
      </c>
      <c r="W69" s="437">
        <v>-6.4879021587467607</v>
      </c>
      <c r="X69" s="437">
        <v>169.29702733414609</v>
      </c>
      <c r="Y69" s="437">
        <v>162.80912517539934</v>
      </c>
      <c r="Z69" s="438">
        <v>-70.261332506331726</v>
      </c>
      <c r="AA69" s="441">
        <v>87.68827956626096</v>
      </c>
      <c r="AB69" s="437">
        <v>-12.91440729828914</v>
      </c>
      <c r="AC69" s="437">
        <v>74.773872267971825</v>
      </c>
      <c r="AD69" s="412">
        <v>13</v>
      </c>
      <c r="AE69" s="412">
        <v>13</v>
      </c>
    </row>
    <row r="70" spans="1:31" s="9" customFormat="1" ht="16.5">
      <c r="A70" s="397">
        <v>186</v>
      </c>
      <c r="B70" s="398" t="s">
        <v>93</v>
      </c>
      <c r="C70" s="400">
        <v>46490</v>
      </c>
      <c r="D70" s="400">
        <v>142.12328477470146</v>
      </c>
      <c r="E70" s="400">
        <v>124.9528768850427</v>
      </c>
      <c r="F70" s="400">
        <v>267.07616165974417</v>
      </c>
      <c r="G70" s="400">
        <v>8.1289514077550411</v>
      </c>
      <c r="H70" s="400">
        <v>275.20511306749921</v>
      </c>
      <c r="I70" s="400">
        <v>60.031593718691163</v>
      </c>
      <c r="J70" s="400">
        <v>335.23670678619038</v>
      </c>
      <c r="K70" s="400">
        <v>1.3805549580554959</v>
      </c>
      <c r="L70" s="400">
        <v>332.48095286061499</v>
      </c>
      <c r="M70" s="400">
        <v>-65.04758688298557</v>
      </c>
      <c r="N70" s="400">
        <v>267.43336597762942</v>
      </c>
      <c r="O70" s="412">
        <v>1</v>
      </c>
      <c r="P70" s="413">
        <v>35</v>
      </c>
      <c r="Q70" s="22"/>
      <c r="R70" s="419">
        <v>186</v>
      </c>
      <c r="S70" s="202" t="s">
        <v>93</v>
      </c>
      <c r="T70" s="400">
        <v>45630</v>
      </c>
      <c r="U70" s="437">
        <v>124.55359257884163</v>
      </c>
      <c r="V70" s="437">
        <v>22.276531523256178</v>
      </c>
      <c r="W70" s="437">
        <v>146.83012410209778</v>
      </c>
      <c r="X70" s="437">
        <v>118.31831705426232</v>
      </c>
      <c r="Y70" s="437">
        <v>265.14844115636009</v>
      </c>
      <c r="Z70" s="438">
        <v>1.4065746219592374</v>
      </c>
      <c r="AA70" s="441">
        <v>262.34074884866777</v>
      </c>
      <c r="AB70" s="437">
        <v>-56.213679590181904</v>
      </c>
      <c r="AC70" s="437">
        <v>206.1270692584859</v>
      </c>
      <c r="AD70" s="412">
        <v>1</v>
      </c>
      <c r="AE70" s="413">
        <v>35</v>
      </c>
    </row>
    <row r="71" spans="1:31" s="9" customFormat="1" ht="16.5">
      <c r="A71" s="397">
        <v>202</v>
      </c>
      <c r="B71" s="398" t="s">
        <v>94</v>
      </c>
      <c r="C71" s="400">
        <v>36339</v>
      </c>
      <c r="D71" s="400">
        <v>658.56169515498482</v>
      </c>
      <c r="E71" s="400">
        <v>114.34612130145274</v>
      </c>
      <c r="F71" s="400">
        <v>772.90781645643756</v>
      </c>
      <c r="G71" s="400">
        <v>3.2302137027930637</v>
      </c>
      <c r="H71" s="400">
        <v>776.13803015923065</v>
      </c>
      <c r="I71" s="400">
        <v>47.188052299135038</v>
      </c>
      <c r="J71" s="400">
        <v>823.3260824583657</v>
      </c>
      <c r="K71" s="400">
        <v>-107.28927598447949</v>
      </c>
      <c r="L71" s="400">
        <v>712.61486310725525</v>
      </c>
      <c r="M71" s="400">
        <v>-79.926736815542569</v>
      </c>
      <c r="N71" s="400">
        <v>632.68812629171282</v>
      </c>
      <c r="O71" s="412">
        <v>2</v>
      </c>
      <c r="P71" s="412">
        <v>2</v>
      </c>
      <c r="Q71" s="22"/>
      <c r="R71" s="419">
        <v>202</v>
      </c>
      <c r="S71" s="202" t="s">
        <v>94</v>
      </c>
      <c r="T71" s="400">
        <v>35848</v>
      </c>
      <c r="U71" s="437">
        <v>686.99209665506601</v>
      </c>
      <c r="V71" s="437">
        <v>18.364776892149084</v>
      </c>
      <c r="W71" s="437">
        <v>705.35687354721506</v>
      </c>
      <c r="X71" s="437">
        <v>104.29909364819304</v>
      </c>
      <c r="Y71" s="437">
        <v>809.65596719540815</v>
      </c>
      <c r="Z71" s="438">
        <v>-108.7587871010935</v>
      </c>
      <c r="AA71" s="441">
        <v>697.42836732930687</v>
      </c>
      <c r="AB71" s="437">
        <v>-66.761452747712539</v>
      </c>
      <c r="AC71" s="437">
        <v>630.66691458159426</v>
      </c>
      <c r="AD71" s="412">
        <v>2</v>
      </c>
      <c r="AE71" s="412">
        <v>2</v>
      </c>
    </row>
    <row r="72" spans="1:31" s="9" customFormat="1" ht="16.5">
      <c r="A72" s="397">
        <v>204</v>
      </c>
      <c r="B72" s="398" t="s">
        <v>95</v>
      </c>
      <c r="C72" s="400">
        <v>2628</v>
      </c>
      <c r="D72" s="400">
        <v>-660.13999881644895</v>
      </c>
      <c r="E72" s="400">
        <v>116.54048902269943</v>
      </c>
      <c r="F72" s="400">
        <v>-543.59950979374958</v>
      </c>
      <c r="G72" s="400">
        <v>443.16180881077679</v>
      </c>
      <c r="H72" s="400">
        <v>-100.43770098297281</v>
      </c>
      <c r="I72" s="400">
        <v>171.05528200720119</v>
      </c>
      <c r="J72" s="400">
        <v>70.617581024228372</v>
      </c>
      <c r="K72" s="400">
        <v>-229.73097412480973</v>
      </c>
      <c r="L72" s="400">
        <v>-162.92351486618259</v>
      </c>
      <c r="M72" s="400">
        <v>-298.82117355783868</v>
      </c>
      <c r="N72" s="400">
        <v>-461.74468842402132</v>
      </c>
      <c r="O72" s="412">
        <v>11</v>
      </c>
      <c r="P72" s="412">
        <v>11</v>
      </c>
      <c r="Q72" s="22"/>
      <c r="R72" s="419">
        <v>204</v>
      </c>
      <c r="S72" s="202" t="s">
        <v>95</v>
      </c>
      <c r="T72" s="400">
        <v>2689</v>
      </c>
      <c r="U72" s="437">
        <v>-624.55340804976697</v>
      </c>
      <c r="V72" s="437">
        <v>420.22723134042042</v>
      </c>
      <c r="W72" s="437">
        <v>-204.32617670934656</v>
      </c>
      <c r="X72" s="437">
        <v>229.93619131969342</v>
      </c>
      <c r="Y72" s="437">
        <v>25.610014610346859</v>
      </c>
      <c r="Z72" s="438">
        <v>-224.51952398661211</v>
      </c>
      <c r="AA72" s="441">
        <v>-202.63319848002132</v>
      </c>
      <c r="AB72" s="437">
        <v>-308.9982523056899</v>
      </c>
      <c r="AC72" s="437">
        <v>-511.63145078571119</v>
      </c>
      <c r="AD72" s="412">
        <v>11</v>
      </c>
      <c r="AE72" s="412">
        <v>11</v>
      </c>
    </row>
    <row r="73" spans="1:31" s="9" customFormat="1" ht="16.5">
      <c r="A73" s="397">
        <v>205</v>
      </c>
      <c r="B73" s="398" t="s">
        <v>96</v>
      </c>
      <c r="C73" s="400">
        <v>36513</v>
      </c>
      <c r="D73" s="400">
        <v>-10.841539718394905</v>
      </c>
      <c r="E73" s="400">
        <v>179.01358501174096</v>
      </c>
      <c r="F73" s="400">
        <v>168.17204529334603</v>
      </c>
      <c r="G73" s="400">
        <v>346.45904133521293</v>
      </c>
      <c r="H73" s="400">
        <v>514.63108662855893</v>
      </c>
      <c r="I73" s="400">
        <v>90.213268262828052</v>
      </c>
      <c r="J73" s="400">
        <v>604.84435489138696</v>
      </c>
      <c r="K73" s="400">
        <v>894.26757593185994</v>
      </c>
      <c r="L73" s="400">
        <v>1493.9992038492924</v>
      </c>
      <c r="M73" s="400">
        <v>-5.9221100180757542</v>
      </c>
      <c r="N73" s="400">
        <v>1488.0770938312166</v>
      </c>
      <c r="O73" s="412">
        <v>18</v>
      </c>
      <c r="P73" s="412">
        <v>18</v>
      </c>
      <c r="Q73" s="22"/>
      <c r="R73" s="419">
        <v>205</v>
      </c>
      <c r="S73" s="202" t="s">
        <v>96</v>
      </c>
      <c r="T73" s="400">
        <v>36297</v>
      </c>
      <c r="U73" s="437">
        <v>-30.67663390931142</v>
      </c>
      <c r="V73" s="437">
        <v>350.14481888685071</v>
      </c>
      <c r="W73" s="437">
        <v>319.46818497753929</v>
      </c>
      <c r="X73" s="437">
        <v>157.53701140444483</v>
      </c>
      <c r="Y73" s="437">
        <v>477.00519638198409</v>
      </c>
      <c r="Z73" s="438">
        <v>899.58927735074519</v>
      </c>
      <c r="AA73" s="441">
        <v>1371.451321406091</v>
      </c>
      <c r="AB73" s="437">
        <v>-7.8827977932060485</v>
      </c>
      <c r="AC73" s="437">
        <v>1363.5685236128847</v>
      </c>
      <c r="AD73" s="412">
        <v>18</v>
      </c>
      <c r="AE73" s="412">
        <v>18</v>
      </c>
    </row>
    <row r="74" spans="1:31" s="9" customFormat="1" ht="16.5">
      <c r="A74" s="397">
        <v>208</v>
      </c>
      <c r="B74" s="398" t="s">
        <v>97</v>
      </c>
      <c r="C74" s="400">
        <v>12372</v>
      </c>
      <c r="D74" s="400">
        <v>507.11992214731356</v>
      </c>
      <c r="E74" s="400">
        <v>106.27735684435756</v>
      </c>
      <c r="F74" s="400">
        <v>613.3972789916711</v>
      </c>
      <c r="G74" s="400">
        <v>417.33825240188776</v>
      </c>
      <c r="H74" s="400">
        <v>1030.7355313935589</v>
      </c>
      <c r="I74" s="400">
        <v>133.06613816585426</v>
      </c>
      <c r="J74" s="400">
        <v>1163.8016695594133</v>
      </c>
      <c r="K74" s="400">
        <v>-6.4711445198836079</v>
      </c>
      <c r="L74" s="400">
        <v>1152.2121933227497</v>
      </c>
      <c r="M74" s="400">
        <v>2.93861871241513</v>
      </c>
      <c r="N74" s="400">
        <v>1155.1508120351648</v>
      </c>
      <c r="O74" s="412">
        <v>17</v>
      </c>
      <c r="P74" s="412">
        <v>17</v>
      </c>
      <c r="Q74" s="22"/>
      <c r="R74" s="419">
        <v>208</v>
      </c>
      <c r="S74" s="202" t="s">
        <v>97</v>
      </c>
      <c r="T74" s="400">
        <v>12335</v>
      </c>
      <c r="U74" s="437">
        <v>578.8597909456588</v>
      </c>
      <c r="V74" s="437">
        <v>468.32622033643992</v>
      </c>
      <c r="W74" s="437">
        <v>1047.1860112820989</v>
      </c>
      <c r="X74" s="437">
        <v>196.44450088324766</v>
      </c>
      <c r="Y74" s="437">
        <v>1243.6305121653465</v>
      </c>
      <c r="Z74" s="438">
        <v>-6.4905553303607624</v>
      </c>
      <c r="AA74" s="441">
        <v>1232.0062721977745</v>
      </c>
      <c r="AB74" s="437">
        <v>-1.6738714227807052</v>
      </c>
      <c r="AC74" s="437">
        <v>1230.3324007749939</v>
      </c>
      <c r="AD74" s="412">
        <v>17</v>
      </c>
      <c r="AE74" s="412">
        <v>17</v>
      </c>
    </row>
    <row r="75" spans="1:31" s="9" customFormat="1" ht="16.5">
      <c r="A75" s="397">
        <v>211</v>
      </c>
      <c r="B75" s="398" t="s">
        <v>98</v>
      </c>
      <c r="C75" s="400">
        <v>33473</v>
      </c>
      <c r="D75" s="400">
        <v>385.2647176549317</v>
      </c>
      <c r="E75" s="400">
        <v>100.00891921967617</v>
      </c>
      <c r="F75" s="400">
        <v>485.27363687460792</v>
      </c>
      <c r="G75" s="400">
        <v>162.22615178383268</v>
      </c>
      <c r="H75" s="400">
        <v>647.49978865844048</v>
      </c>
      <c r="I75" s="400">
        <v>54.248029252848177</v>
      </c>
      <c r="J75" s="400">
        <v>701.74781791128873</v>
      </c>
      <c r="K75" s="400">
        <v>-129.46195441101784</v>
      </c>
      <c r="L75" s="400">
        <v>569.5848806185453</v>
      </c>
      <c r="M75" s="400">
        <v>-33.387700507872019</v>
      </c>
      <c r="N75" s="400">
        <v>536.19718011067323</v>
      </c>
      <c r="O75" s="412">
        <v>6</v>
      </c>
      <c r="P75" s="412">
        <v>6</v>
      </c>
      <c r="Q75" s="22"/>
      <c r="R75" s="419">
        <v>211</v>
      </c>
      <c r="S75" s="202" t="s">
        <v>98</v>
      </c>
      <c r="T75" s="400">
        <v>32959</v>
      </c>
      <c r="U75" s="437">
        <v>443.41086938357762</v>
      </c>
      <c r="V75" s="437">
        <v>161.32514500254379</v>
      </c>
      <c r="W75" s="437">
        <v>604.73601438612138</v>
      </c>
      <c r="X75" s="437">
        <v>128.10250554082526</v>
      </c>
      <c r="Y75" s="437">
        <v>732.83851992694667</v>
      </c>
      <c r="Z75" s="438">
        <v>-131.48093085348464</v>
      </c>
      <c r="AA75" s="441">
        <v>598.61448400352663</v>
      </c>
      <c r="AB75" s="437">
        <v>-34.96425837404049</v>
      </c>
      <c r="AC75" s="437">
        <v>563.65022562948604</v>
      </c>
      <c r="AD75" s="412">
        <v>6</v>
      </c>
      <c r="AE75" s="412">
        <v>6</v>
      </c>
    </row>
    <row r="76" spans="1:31" s="9" customFormat="1" ht="16.5">
      <c r="A76" s="397">
        <v>213</v>
      </c>
      <c r="B76" s="398" t="s">
        <v>99</v>
      </c>
      <c r="C76" s="400">
        <v>5114</v>
      </c>
      <c r="D76" s="400">
        <v>-110.62211599735336</v>
      </c>
      <c r="E76" s="400">
        <v>164.92798946713089</v>
      </c>
      <c r="F76" s="400">
        <v>54.305873469777517</v>
      </c>
      <c r="G76" s="400">
        <v>298.29033424163407</v>
      </c>
      <c r="H76" s="400">
        <v>352.59620771141164</v>
      </c>
      <c r="I76" s="400">
        <v>156.05166718374852</v>
      </c>
      <c r="J76" s="400">
        <v>508.64787489516021</v>
      </c>
      <c r="K76" s="400">
        <v>-43.552014078998823</v>
      </c>
      <c r="L76" s="400">
        <v>461.23919284588368</v>
      </c>
      <c r="M76" s="400">
        <v>-15.658669712553772</v>
      </c>
      <c r="N76" s="400">
        <v>445.5805231333299</v>
      </c>
      <c r="O76" s="412">
        <v>10</v>
      </c>
      <c r="P76" s="412">
        <v>10</v>
      </c>
      <c r="Q76" s="22"/>
      <c r="R76" s="419">
        <v>213</v>
      </c>
      <c r="S76" s="202" t="s">
        <v>99</v>
      </c>
      <c r="T76" s="400">
        <v>5154</v>
      </c>
      <c r="U76" s="437">
        <v>-85.317438457297143</v>
      </c>
      <c r="V76" s="437">
        <v>233.56840281731309</v>
      </c>
      <c r="W76" s="437">
        <v>148.25096436001593</v>
      </c>
      <c r="X76" s="437">
        <v>215.42408557202663</v>
      </c>
      <c r="Y76" s="437">
        <v>363.67504993204255</v>
      </c>
      <c r="Z76" s="438">
        <v>-43.214008537058596</v>
      </c>
      <c r="AA76" s="441">
        <v>316.6343048796561</v>
      </c>
      <c r="AB76" s="437">
        <v>-22.293808110205667</v>
      </c>
      <c r="AC76" s="437">
        <v>294.3404967694504</v>
      </c>
      <c r="AD76" s="412">
        <v>10</v>
      </c>
      <c r="AE76" s="412">
        <v>10</v>
      </c>
    </row>
    <row r="77" spans="1:31" s="9" customFormat="1" ht="16.5">
      <c r="A77" s="397">
        <v>214</v>
      </c>
      <c r="B77" s="398" t="s">
        <v>100</v>
      </c>
      <c r="C77" s="400">
        <v>12394</v>
      </c>
      <c r="D77" s="400">
        <v>95.172835860026311</v>
      </c>
      <c r="E77" s="400">
        <v>180.2835880972182</v>
      </c>
      <c r="F77" s="400">
        <v>275.45642395724451</v>
      </c>
      <c r="G77" s="400">
        <v>409.87889145442364</v>
      </c>
      <c r="H77" s="400">
        <v>685.33531541166815</v>
      </c>
      <c r="I77" s="400">
        <v>145.14688979003489</v>
      </c>
      <c r="J77" s="400">
        <v>830.4822052017031</v>
      </c>
      <c r="K77" s="400">
        <v>-11.87356785541391</v>
      </c>
      <c r="L77" s="400">
        <v>812.4641319404476</v>
      </c>
      <c r="M77" s="400">
        <v>24.666803289494911</v>
      </c>
      <c r="N77" s="400">
        <v>837.13093522994257</v>
      </c>
      <c r="O77" s="412">
        <v>4</v>
      </c>
      <c r="P77" s="412">
        <v>4</v>
      </c>
      <c r="Q77" s="22"/>
      <c r="R77" s="419">
        <v>214</v>
      </c>
      <c r="S77" s="202" t="s">
        <v>100</v>
      </c>
      <c r="T77" s="400">
        <v>12528</v>
      </c>
      <c r="U77" s="437">
        <v>130.28269017537846</v>
      </c>
      <c r="V77" s="437">
        <v>414.3390325536252</v>
      </c>
      <c r="W77" s="437">
        <v>544.62172272900364</v>
      </c>
      <c r="X77" s="437">
        <v>211.28210357775887</v>
      </c>
      <c r="Y77" s="437">
        <v>755.90382630676254</v>
      </c>
      <c r="Z77" s="438">
        <v>-11.746567688378033</v>
      </c>
      <c r="AA77" s="441">
        <v>738.07847509348028</v>
      </c>
      <c r="AB77" s="437">
        <v>15.605598858556826</v>
      </c>
      <c r="AC77" s="437">
        <v>753.68407395203724</v>
      </c>
      <c r="AD77" s="412">
        <v>4</v>
      </c>
      <c r="AE77" s="412">
        <v>4</v>
      </c>
    </row>
    <row r="78" spans="1:31" s="9" customFormat="1" ht="16.5">
      <c r="A78" s="397">
        <v>216</v>
      </c>
      <c r="B78" s="398" t="s">
        <v>101</v>
      </c>
      <c r="C78" s="400">
        <v>1217</v>
      </c>
      <c r="D78" s="400">
        <v>477.7779508969374</v>
      </c>
      <c r="E78" s="400">
        <v>164.27913916261855</v>
      </c>
      <c r="F78" s="400">
        <v>642.05709005955589</v>
      </c>
      <c r="G78" s="400">
        <v>437.69376976597141</v>
      </c>
      <c r="H78" s="400">
        <v>1079.7508598255274</v>
      </c>
      <c r="I78" s="400">
        <v>188.67984946584383</v>
      </c>
      <c r="J78" s="400">
        <v>1268.4307092913712</v>
      </c>
      <c r="K78" s="400">
        <v>-216.53656532456861</v>
      </c>
      <c r="L78" s="400">
        <v>1047.1365433094484</v>
      </c>
      <c r="M78" s="400">
        <v>27.999942974527528</v>
      </c>
      <c r="N78" s="400">
        <v>1075.136486283976</v>
      </c>
      <c r="O78" s="412">
        <v>13</v>
      </c>
      <c r="P78" s="412">
        <v>13</v>
      </c>
      <c r="Q78" s="22"/>
      <c r="R78" s="419">
        <v>216</v>
      </c>
      <c r="S78" s="202" t="s">
        <v>101</v>
      </c>
      <c r="T78" s="400">
        <v>1269</v>
      </c>
      <c r="U78" s="437">
        <v>444.20570422250989</v>
      </c>
      <c r="V78" s="437">
        <v>400.44033258252955</v>
      </c>
      <c r="W78" s="437">
        <v>844.64603680503933</v>
      </c>
      <c r="X78" s="437">
        <v>237.03049313947119</v>
      </c>
      <c r="Y78" s="437">
        <v>1081.6765299445105</v>
      </c>
      <c r="Z78" s="438">
        <v>-207.66351457840818</v>
      </c>
      <c r="AA78" s="441">
        <v>869.45036761196525</v>
      </c>
      <c r="AB78" s="437">
        <v>51.726871552403466</v>
      </c>
      <c r="AC78" s="437">
        <v>921.17723916436864</v>
      </c>
      <c r="AD78" s="412">
        <v>13</v>
      </c>
      <c r="AE78" s="412">
        <v>13</v>
      </c>
    </row>
    <row r="79" spans="1:31" s="9" customFormat="1" ht="16.5">
      <c r="A79" s="397">
        <v>217</v>
      </c>
      <c r="B79" s="398" t="s">
        <v>102</v>
      </c>
      <c r="C79" s="400">
        <v>5246</v>
      </c>
      <c r="D79" s="400">
        <v>144.87198713751167</v>
      </c>
      <c r="E79" s="400">
        <v>113.03129062432963</v>
      </c>
      <c r="F79" s="400">
        <v>257.90327776184131</v>
      </c>
      <c r="G79" s="400">
        <v>529.53756641846212</v>
      </c>
      <c r="H79" s="400">
        <v>787.44084418030332</v>
      </c>
      <c r="I79" s="400">
        <v>126.82474643207887</v>
      </c>
      <c r="J79" s="400">
        <v>914.26559061238208</v>
      </c>
      <c r="K79" s="400">
        <v>21.03393061380099</v>
      </c>
      <c r="L79" s="400">
        <v>931.24843468405572</v>
      </c>
      <c r="M79" s="400">
        <v>-5.0693941078917275</v>
      </c>
      <c r="N79" s="400">
        <v>926.17904057616408</v>
      </c>
      <c r="O79" s="412">
        <v>16</v>
      </c>
      <c r="P79" s="412">
        <v>16</v>
      </c>
      <c r="Q79" s="22"/>
      <c r="R79" s="419">
        <v>217</v>
      </c>
      <c r="S79" s="202" t="s">
        <v>102</v>
      </c>
      <c r="T79" s="400">
        <v>5352</v>
      </c>
      <c r="U79" s="437">
        <v>130.48232244642759</v>
      </c>
      <c r="V79" s="437">
        <v>508.79241155449506</v>
      </c>
      <c r="W79" s="437">
        <v>639.27473400092265</v>
      </c>
      <c r="X79" s="437">
        <v>196.46937077256374</v>
      </c>
      <c r="Y79" s="437">
        <v>835.74410477348636</v>
      </c>
      <c r="Z79" s="438">
        <v>20.617339312406578</v>
      </c>
      <c r="AA79" s="441">
        <v>852.39059206795571</v>
      </c>
      <c r="AB79" s="437">
        <v>-3.9163849962630795</v>
      </c>
      <c r="AC79" s="437">
        <v>848.47420707169272</v>
      </c>
      <c r="AD79" s="412">
        <v>16</v>
      </c>
      <c r="AE79" s="412">
        <v>16</v>
      </c>
    </row>
    <row r="80" spans="1:31" s="9" customFormat="1" ht="16.5">
      <c r="A80" s="397">
        <v>218</v>
      </c>
      <c r="B80" s="398" t="s">
        <v>103</v>
      </c>
      <c r="C80" s="400">
        <v>1188</v>
      </c>
      <c r="D80" s="400">
        <v>281.45817745725151</v>
      </c>
      <c r="E80" s="400">
        <v>102.13565791383927</v>
      </c>
      <c r="F80" s="400">
        <v>383.59383537109079</v>
      </c>
      <c r="G80" s="400">
        <v>604.992248323897</v>
      </c>
      <c r="H80" s="400">
        <v>988.58608369498791</v>
      </c>
      <c r="I80" s="400">
        <v>211.04255366729495</v>
      </c>
      <c r="J80" s="400">
        <v>1199.6286373622829</v>
      </c>
      <c r="K80" s="400">
        <v>-233.6127946127946</v>
      </c>
      <c r="L80" s="400">
        <v>962.85085958450509</v>
      </c>
      <c r="M80" s="400">
        <v>-243.1233593350168</v>
      </c>
      <c r="N80" s="400">
        <v>719.72750024948834</v>
      </c>
      <c r="O80" s="412">
        <v>14</v>
      </c>
      <c r="P80" s="412">
        <v>14</v>
      </c>
      <c r="Q80" s="22"/>
      <c r="R80" s="419">
        <v>218</v>
      </c>
      <c r="S80" s="202" t="s">
        <v>103</v>
      </c>
      <c r="T80" s="400">
        <v>1200</v>
      </c>
      <c r="U80" s="437">
        <v>245.14761240598372</v>
      </c>
      <c r="V80" s="437">
        <v>521.50541273322085</v>
      </c>
      <c r="W80" s="437">
        <v>766.65302513920449</v>
      </c>
      <c r="X80" s="437">
        <v>280.64284538311233</v>
      </c>
      <c r="Y80" s="437">
        <v>1047.295870522317</v>
      </c>
      <c r="Z80" s="438">
        <v>-231.27666666666667</v>
      </c>
      <c r="AA80" s="441">
        <v>812.88587052231696</v>
      </c>
      <c r="AB80" s="437">
        <v>-270.95725624999994</v>
      </c>
      <c r="AC80" s="437">
        <v>541.92861427231696</v>
      </c>
      <c r="AD80" s="412">
        <v>14</v>
      </c>
      <c r="AE80" s="412">
        <v>14</v>
      </c>
    </row>
    <row r="81" spans="1:31" s="9" customFormat="1" ht="16.5">
      <c r="A81" s="397">
        <v>224</v>
      </c>
      <c r="B81" s="398" t="s">
        <v>104</v>
      </c>
      <c r="C81" s="400">
        <v>8581</v>
      </c>
      <c r="D81" s="400">
        <v>136.58865864599042</v>
      </c>
      <c r="E81" s="400">
        <v>181.83907463256995</v>
      </c>
      <c r="F81" s="400">
        <v>318.42773327856037</v>
      </c>
      <c r="G81" s="400">
        <v>437.14546663418054</v>
      </c>
      <c r="H81" s="400">
        <v>755.57319991274096</v>
      </c>
      <c r="I81" s="400">
        <v>101.34326106095156</v>
      </c>
      <c r="J81" s="400">
        <v>856.91646097369255</v>
      </c>
      <c r="K81" s="400">
        <v>-34.34739540846055</v>
      </c>
      <c r="L81" s="400">
        <v>819.65180650451646</v>
      </c>
      <c r="M81" s="400">
        <v>39.197899418482685</v>
      </c>
      <c r="N81" s="400">
        <v>858.84970592299908</v>
      </c>
      <c r="O81" s="412">
        <v>1</v>
      </c>
      <c r="P81" s="413">
        <v>33</v>
      </c>
      <c r="Q81" s="22"/>
      <c r="R81" s="419">
        <v>224</v>
      </c>
      <c r="S81" s="202" t="s">
        <v>104</v>
      </c>
      <c r="T81" s="400">
        <v>8603</v>
      </c>
      <c r="U81" s="437">
        <v>154.18241187873264</v>
      </c>
      <c r="V81" s="437">
        <v>434.44997246723375</v>
      </c>
      <c r="W81" s="437">
        <v>588.63238434596644</v>
      </c>
      <c r="X81" s="437">
        <v>166.76469993582913</v>
      </c>
      <c r="Y81" s="437">
        <v>755.39708428179551</v>
      </c>
      <c r="Z81" s="438">
        <v>-34.259560618388932</v>
      </c>
      <c r="AA81" s="441">
        <v>718.2277247560487</v>
      </c>
      <c r="AB81" s="437">
        <v>37.385556375682896</v>
      </c>
      <c r="AC81" s="437">
        <v>755.61328113173158</v>
      </c>
      <c r="AD81" s="412">
        <v>1</v>
      </c>
      <c r="AE81" s="413">
        <v>33</v>
      </c>
    </row>
    <row r="82" spans="1:31" s="9" customFormat="1" ht="16.5">
      <c r="A82" s="397">
        <v>226</v>
      </c>
      <c r="B82" s="398" t="s">
        <v>105</v>
      </c>
      <c r="C82" s="400">
        <v>3625</v>
      </c>
      <c r="D82" s="400">
        <v>239.8978660671718</v>
      </c>
      <c r="E82" s="400">
        <v>159.58107250210097</v>
      </c>
      <c r="F82" s="400">
        <v>399.47893856927277</v>
      </c>
      <c r="G82" s="400">
        <v>470.2612767304409</v>
      </c>
      <c r="H82" s="400">
        <v>869.74021529971367</v>
      </c>
      <c r="I82" s="400">
        <v>161.91408788439281</v>
      </c>
      <c r="J82" s="400">
        <v>1031.6543031841065</v>
      </c>
      <c r="K82" s="400">
        <v>28.576000000000001</v>
      </c>
      <c r="L82" s="400">
        <v>1056.3000962875549</v>
      </c>
      <c r="M82" s="400">
        <v>13.078618041379311</v>
      </c>
      <c r="N82" s="400">
        <v>1069.3787143289342</v>
      </c>
      <c r="O82" s="412">
        <v>13</v>
      </c>
      <c r="P82" s="412">
        <v>13</v>
      </c>
      <c r="Q82" s="22"/>
      <c r="R82" s="419">
        <v>226</v>
      </c>
      <c r="S82" s="202" t="s">
        <v>105</v>
      </c>
      <c r="T82" s="400">
        <v>3665</v>
      </c>
      <c r="U82" s="437">
        <v>332.68276131065949</v>
      </c>
      <c r="V82" s="437">
        <v>448.53222815637218</v>
      </c>
      <c r="W82" s="437">
        <v>781.21498946703161</v>
      </c>
      <c r="X82" s="437">
        <v>219.18366534459051</v>
      </c>
      <c r="Y82" s="437">
        <v>1000.3986548116222</v>
      </c>
      <c r="Z82" s="438">
        <v>28.26412005457026</v>
      </c>
      <c r="AA82" s="441">
        <v>1024.7754624514585</v>
      </c>
      <c r="AB82" s="437">
        <v>8.5481173260572998</v>
      </c>
      <c r="AC82" s="437">
        <v>1033.3235797775158</v>
      </c>
      <c r="AD82" s="412">
        <v>13</v>
      </c>
      <c r="AE82" s="412">
        <v>13</v>
      </c>
    </row>
    <row r="83" spans="1:31" s="9" customFormat="1" ht="16.5">
      <c r="A83" s="397">
        <v>230</v>
      </c>
      <c r="B83" s="398" t="s">
        <v>106</v>
      </c>
      <c r="C83" s="400">
        <v>2216</v>
      </c>
      <c r="D83" s="400">
        <v>207.29404111812633</v>
      </c>
      <c r="E83" s="400">
        <v>166.63227397775887</v>
      </c>
      <c r="F83" s="400">
        <v>373.92631509588517</v>
      </c>
      <c r="G83" s="400">
        <v>597.21074799693451</v>
      </c>
      <c r="H83" s="400">
        <v>971.13706309281963</v>
      </c>
      <c r="I83" s="400">
        <v>206.89181544821304</v>
      </c>
      <c r="J83" s="400">
        <v>1178.0288785410328</v>
      </c>
      <c r="K83" s="400">
        <v>-153.6322202166065</v>
      </c>
      <c r="L83" s="400">
        <v>1017.1159724038486</v>
      </c>
      <c r="M83" s="400">
        <v>44.547721249999995</v>
      </c>
      <c r="N83" s="400">
        <v>1061.6636936538484</v>
      </c>
      <c r="O83" s="412">
        <v>4</v>
      </c>
      <c r="P83" s="412">
        <v>4</v>
      </c>
      <c r="Q83" s="22"/>
      <c r="R83" s="419">
        <v>230</v>
      </c>
      <c r="S83" s="202" t="s">
        <v>106</v>
      </c>
      <c r="T83" s="400">
        <v>2240</v>
      </c>
      <c r="U83" s="437">
        <v>216.06240639725277</v>
      </c>
      <c r="V83" s="437">
        <v>594.55275744087214</v>
      </c>
      <c r="W83" s="437">
        <v>810.615163838125</v>
      </c>
      <c r="X83" s="437">
        <v>265.41306112301083</v>
      </c>
      <c r="Y83" s="437">
        <v>1076.0282249611357</v>
      </c>
      <c r="Z83" s="438">
        <v>-151.98616071428572</v>
      </c>
      <c r="AA83" s="441">
        <v>916.83938567542145</v>
      </c>
      <c r="AB83" s="437">
        <v>31.701812500000006</v>
      </c>
      <c r="AC83" s="437">
        <v>948.54119817542153</v>
      </c>
      <c r="AD83" s="412">
        <v>4</v>
      </c>
      <c r="AE83" s="412">
        <v>4</v>
      </c>
    </row>
    <row r="84" spans="1:31" s="9" customFormat="1" ht="16.5">
      <c r="A84" s="397">
        <v>231</v>
      </c>
      <c r="B84" s="398" t="s">
        <v>107</v>
      </c>
      <c r="C84" s="400">
        <v>1208</v>
      </c>
      <c r="D84" s="400">
        <v>-929.5652424757086</v>
      </c>
      <c r="E84" s="400">
        <v>131.00868449827479</v>
      </c>
      <c r="F84" s="400">
        <v>-798.55655797743384</v>
      </c>
      <c r="G84" s="400">
        <v>-36.271294738245601</v>
      </c>
      <c r="H84" s="400">
        <v>-834.82785271567946</v>
      </c>
      <c r="I84" s="400">
        <v>112.63685538353553</v>
      </c>
      <c r="J84" s="400">
        <v>-722.19099733214387</v>
      </c>
      <c r="K84" s="400">
        <v>-7.5860927152317883</v>
      </c>
      <c r="L84" s="400">
        <v>-742.59662647121672</v>
      </c>
      <c r="M84" s="400">
        <v>-127.42906670529804</v>
      </c>
      <c r="N84" s="400">
        <v>-870.02569317651466</v>
      </c>
      <c r="O84" s="412">
        <v>15</v>
      </c>
      <c r="P84" s="412">
        <v>15</v>
      </c>
      <c r="Q84" s="22"/>
      <c r="R84" s="419">
        <v>231</v>
      </c>
      <c r="S84" s="202" t="s">
        <v>107</v>
      </c>
      <c r="T84" s="400">
        <v>1256</v>
      </c>
      <c r="U84" s="437">
        <v>-892.34395173378368</v>
      </c>
      <c r="V84" s="437">
        <v>-12.218179968569894</v>
      </c>
      <c r="W84" s="437">
        <v>-904.56213170235344</v>
      </c>
      <c r="X84" s="437">
        <v>177.56738194615812</v>
      </c>
      <c r="Y84" s="437">
        <v>-726.99474975619535</v>
      </c>
      <c r="Z84" s="438">
        <v>-7.2961783439490446</v>
      </c>
      <c r="AA84" s="441">
        <v>-746.62054593453922</v>
      </c>
      <c r="AB84" s="437">
        <v>-159.10295183121019</v>
      </c>
      <c r="AC84" s="437">
        <v>-905.72349776574936</v>
      </c>
      <c r="AD84" s="412">
        <v>15</v>
      </c>
      <c r="AE84" s="412">
        <v>15</v>
      </c>
    </row>
    <row r="85" spans="1:31" s="9" customFormat="1" ht="16.5">
      <c r="A85" s="397">
        <v>232</v>
      </c>
      <c r="B85" s="398" t="s">
        <v>108</v>
      </c>
      <c r="C85" s="400">
        <v>12618</v>
      </c>
      <c r="D85" s="400">
        <v>163.09578504048662</v>
      </c>
      <c r="E85" s="400">
        <v>143.79659768064192</v>
      </c>
      <c r="F85" s="400">
        <v>306.89238272112851</v>
      </c>
      <c r="G85" s="400">
        <v>417.41830354529355</v>
      </c>
      <c r="H85" s="400">
        <v>724.31068626642207</v>
      </c>
      <c r="I85" s="400">
        <v>150.60699618451736</v>
      </c>
      <c r="J85" s="400">
        <v>874.91768245093942</v>
      </c>
      <c r="K85" s="400">
        <v>-42.375099064828021</v>
      </c>
      <c r="L85" s="400">
        <v>827.24713244301427</v>
      </c>
      <c r="M85" s="400">
        <v>4.9197540164843883</v>
      </c>
      <c r="N85" s="400">
        <v>832.16688645949876</v>
      </c>
      <c r="O85" s="412">
        <v>14</v>
      </c>
      <c r="P85" s="412">
        <v>14</v>
      </c>
      <c r="Q85" s="22"/>
      <c r="R85" s="419">
        <v>232</v>
      </c>
      <c r="S85" s="202" t="s">
        <v>108</v>
      </c>
      <c r="T85" s="400">
        <v>12750</v>
      </c>
      <c r="U85" s="437">
        <v>171.69785054646186</v>
      </c>
      <c r="V85" s="437">
        <v>418.12428030920751</v>
      </c>
      <c r="W85" s="437">
        <v>589.82213085566946</v>
      </c>
      <c r="X85" s="437">
        <v>222.26231722750967</v>
      </c>
      <c r="Y85" s="437">
        <v>812.08444808317915</v>
      </c>
      <c r="Z85" s="438">
        <v>-41.936392156862745</v>
      </c>
      <c r="AA85" s="441">
        <v>764.90742847533602</v>
      </c>
      <c r="AB85" s="437">
        <v>-4.4579988235294108</v>
      </c>
      <c r="AC85" s="437">
        <v>760.44942965180655</v>
      </c>
      <c r="AD85" s="412">
        <v>14</v>
      </c>
      <c r="AE85" s="412">
        <v>14</v>
      </c>
    </row>
    <row r="86" spans="1:31" s="9" customFormat="1" ht="16.5">
      <c r="A86" s="397">
        <v>233</v>
      </c>
      <c r="B86" s="398" t="s">
        <v>109</v>
      </c>
      <c r="C86" s="400">
        <v>15165</v>
      </c>
      <c r="D86" s="400">
        <v>297.84535393476551</v>
      </c>
      <c r="E86" s="400">
        <v>106.59283866617145</v>
      </c>
      <c r="F86" s="400">
        <v>404.43819260093693</v>
      </c>
      <c r="G86" s="400">
        <v>457.25077909396043</v>
      </c>
      <c r="H86" s="400">
        <v>861.68897169489742</v>
      </c>
      <c r="I86" s="400">
        <v>153.73567926895123</v>
      </c>
      <c r="J86" s="400">
        <v>1015.4246509638485</v>
      </c>
      <c r="K86" s="400">
        <v>10.604681833168479</v>
      </c>
      <c r="L86" s="400">
        <v>1019.7218484580787</v>
      </c>
      <c r="M86" s="400">
        <v>2.9974012001318857</v>
      </c>
      <c r="N86" s="400">
        <v>1022.7192496582105</v>
      </c>
      <c r="O86" s="412">
        <v>14</v>
      </c>
      <c r="P86" s="412">
        <v>14</v>
      </c>
      <c r="Q86" s="22"/>
      <c r="R86" s="419">
        <v>233</v>
      </c>
      <c r="S86" s="202" t="s">
        <v>109</v>
      </c>
      <c r="T86" s="400">
        <v>15116</v>
      </c>
      <c r="U86" s="437">
        <v>315.13820180781761</v>
      </c>
      <c r="V86" s="437">
        <v>462.48067334448507</v>
      </c>
      <c r="W86" s="437">
        <v>777.61887515230273</v>
      </c>
      <c r="X86" s="437">
        <v>224.39844213184637</v>
      </c>
      <c r="Y86" s="437">
        <v>1002.0173172841492</v>
      </c>
      <c r="Z86" s="438">
        <v>10.639057951839112</v>
      </c>
      <c r="AA86" s="441">
        <v>1006.3284445664989</v>
      </c>
      <c r="AB86" s="437">
        <v>-4.4757473868748319</v>
      </c>
      <c r="AC86" s="437">
        <v>1001.8526971796242</v>
      </c>
      <c r="AD86" s="412">
        <v>14</v>
      </c>
      <c r="AE86" s="412">
        <v>14</v>
      </c>
    </row>
    <row r="87" spans="1:31" s="9" customFormat="1" ht="16.5">
      <c r="A87" s="397">
        <v>235</v>
      </c>
      <c r="B87" s="398" t="s">
        <v>110</v>
      </c>
      <c r="C87" s="400">
        <v>10270</v>
      </c>
      <c r="D87" s="400">
        <v>1822.3182676543161</v>
      </c>
      <c r="E87" s="400">
        <v>85.26520365619794</v>
      </c>
      <c r="F87" s="400">
        <v>1907.5834713105137</v>
      </c>
      <c r="G87" s="400">
        <v>-146.67678887887021</v>
      </c>
      <c r="H87" s="400">
        <v>1760.9066824316435</v>
      </c>
      <c r="I87" s="400">
        <v>46.188630201364937</v>
      </c>
      <c r="J87" s="400">
        <v>1807.0953126330085</v>
      </c>
      <c r="K87" s="400">
        <v>285.84313534566701</v>
      </c>
      <c r="L87" s="400">
        <v>2091.7185842980521</v>
      </c>
      <c r="M87" s="400">
        <v>226.5686107653359</v>
      </c>
      <c r="N87" s="400">
        <v>2318.287195063388</v>
      </c>
      <c r="O87" s="412">
        <v>1</v>
      </c>
      <c r="P87" s="413">
        <v>33</v>
      </c>
      <c r="Q87" s="22"/>
      <c r="R87" s="419">
        <v>235</v>
      </c>
      <c r="S87" s="202" t="s">
        <v>110</v>
      </c>
      <c r="T87" s="400">
        <v>10284</v>
      </c>
      <c r="U87" s="437">
        <v>1907.3973373800216</v>
      </c>
      <c r="V87" s="437">
        <v>-162.88735143351096</v>
      </c>
      <c r="W87" s="437">
        <v>1744.5099859465104</v>
      </c>
      <c r="X87" s="437">
        <v>63.737457094704425</v>
      </c>
      <c r="Y87" s="437">
        <v>1808.2474430412146</v>
      </c>
      <c r="Z87" s="438">
        <v>285.45400622325946</v>
      </c>
      <c r="AA87" s="441">
        <v>2092.4832462306354</v>
      </c>
      <c r="AB87" s="437">
        <v>220.42156282574871</v>
      </c>
      <c r="AC87" s="437">
        <v>2312.9048090563838</v>
      </c>
      <c r="AD87" s="412">
        <v>1</v>
      </c>
      <c r="AE87" s="413">
        <v>33</v>
      </c>
    </row>
    <row r="88" spans="1:31" s="9" customFormat="1" ht="16.5">
      <c r="A88" s="397">
        <v>236</v>
      </c>
      <c r="B88" s="398" t="s">
        <v>111</v>
      </c>
      <c r="C88" s="400">
        <v>4137</v>
      </c>
      <c r="D88" s="400">
        <v>356.22623837932736</v>
      </c>
      <c r="E88" s="400">
        <v>113.26750183825023</v>
      </c>
      <c r="F88" s="400">
        <v>469.49374021757757</v>
      </c>
      <c r="G88" s="400">
        <v>540.76872951064104</v>
      </c>
      <c r="H88" s="400">
        <v>1010.2624697282187</v>
      </c>
      <c r="I88" s="400">
        <v>133.2235748515867</v>
      </c>
      <c r="J88" s="400">
        <v>1143.4860445798054</v>
      </c>
      <c r="K88" s="400">
        <v>189.02610587382162</v>
      </c>
      <c r="L88" s="400">
        <v>1327.6054547804338</v>
      </c>
      <c r="M88" s="400">
        <v>84.606978426395941</v>
      </c>
      <c r="N88" s="400">
        <v>1412.2124332068297</v>
      </c>
      <c r="O88" s="412">
        <v>16</v>
      </c>
      <c r="P88" s="412">
        <v>16</v>
      </c>
      <c r="Q88" s="22"/>
      <c r="R88" s="419">
        <v>236</v>
      </c>
      <c r="S88" s="202" t="s">
        <v>111</v>
      </c>
      <c r="T88" s="400">
        <v>4198</v>
      </c>
      <c r="U88" s="437">
        <v>386.15242994095667</v>
      </c>
      <c r="V88" s="437">
        <v>537.63088334912391</v>
      </c>
      <c r="W88" s="437">
        <v>923.78331329008063</v>
      </c>
      <c r="X88" s="437">
        <v>211.49427310850086</v>
      </c>
      <c r="Y88" s="437">
        <v>1135.2775863985814</v>
      </c>
      <c r="Z88" s="438">
        <v>186.27941877084325</v>
      </c>
      <c r="AA88" s="441">
        <v>1316.7216073609445</v>
      </c>
      <c r="AB88" s="437">
        <v>71.65357682229633</v>
      </c>
      <c r="AC88" s="437">
        <v>1388.3751841832409</v>
      </c>
      <c r="AD88" s="412">
        <v>16</v>
      </c>
      <c r="AE88" s="412">
        <v>16</v>
      </c>
    </row>
    <row r="89" spans="1:31" s="9" customFormat="1" ht="16.5">
      <c r="A89" s="397">
        <v>239</v>
      </c>
      <c r="B89" s="398" t="s">
        <v>112</v>
      </c>
      <c r="C89" s="400">
        <v>2035</v>
      </c>
      <c r="D89" s="400">
        <v>278.82778659490515</v>
      </c>
      <c r="E89" s="400">
        <v>93.717427211057455</v>
      </c>
      <c r="F89" s="400">
        <v>372.54521380596259</v>
      </c>
      <c r="G89" s="400">
        <v>65.354442968625747</v>
      </c>
      <c r="H89" s="400">
        <v>437.89965677458838</v>
      </c>
      <c r="I89" s="400">
        <v>173.51229172173393</v>
      </c>
      <c r="J89" s="400">
        <v>611.41194849632222</v>
      </c>
      <c r="K89" s="400">
        <v>-196.75823095823097</v>
      </c>
      <c r="L89" s="400">
        <v>409.72546200983578</v>
      </c>
      <c r="M89" s="400">
        <v>33.489858083538088</v>
      </c>
      <c r="N89" s="400">
        <v>443.21532009337392</v>
      </c>
      <c r="O89" s="412">
        <v>11</v>
      </c>
      <c r="P89" s="412">
        <v>11</v>
      </c>
      <c r="Q89" s="22"/>
      <c r="R89" s="419">
        <v>239</v>
      </c>
      <c r="S89" s="202" t="s">
        <v>112</v>
      </c>
      <c r="T89" s="400">
        <v>2029</v>
      </c>
      <c r="U89" s="437">
        <v>205.92591854636248</v>
      </c>
      <c r="V89" s="437">
        <v>389.76997537347285</v>
      </c>
      <c r="W89" s="437">
        <v>595.69589391983527</v>
      </c>
      <c r="X89" s="437">
        <v>227.84629986727481</v>
      </c>
      <c r="Y89" s="437">
        <v>823.54219378711014</v>
      </c>
      <c r="Z89" s="438">
        <v>-197.34006899950714</v>
      </c>
      <c r="AA89" s="441">
        <v>621.25929580780996</v>
      </c>
      <c r="AB89" s="437">
        <v>1.823453918186299</v>
      </c>
      <c r="AC89" s="437">
        <v>623.08274972599622</v>
      </c>
      <c r="AD89" s="412">
        <v>11</v>
      </c>
      <c r="AE89" s="412">
        <v>11</v>
      </c>
    </row>
    <row r="90" spans="1:31" s="9" customFormat="1" ht="16.5">
      <c r="A90" s="397">
        <v>240</v>
      </c>
      <c r="B90" s="398" t="s">
        <v>113</v>
      </c>
      <c r="C90" s="400">
        <v>19371</v>
      </c>
      <c r="D90" s="400">
        <v>-581.32875167611985</v>
      </c>
      <c r="E90" s="400">
        <v>195.71264289344418</v>
      </c>
      <c r="F90" s="400">
        <v>-385.61610878267567</v>
      </c>
      <c r="G90" s="400">
        <v>203.80524965602132</v>
      </c>
      <c r="H90" s="400">
        <v>-181.81085912665438</v>
      </c>
      <c r="I90" s="400">
        <v>94.682752684392781</v>
      </c>
      <c r="J90" s="400">
        <v>-87.128106442261597</v>
      </c>
      <c r="K90" s="400">
        <v>11.58763099478602</v>
      </c>
      <c r="L90" s="400">
        <v>-79.61027050193843</v>
      </c>
      <c r="M90" s="400">
        <v>-6.2449604955861844</v>
      </c>
      <c r="N90" s="400">
        <v>-85.855230997524615</v>
      </c>
      <c r="O90" s="412">
        <v>19</v>
      </c>
      <c r="P90" s="412">
        <v>19</v>
      </c>
      <c r="Q90" s="22"/>
      <c r="R90" s="419">
        <v>240</v>
      </c>
      <c r="S90" s="202" t="s">
        <v>113</v>
      </c>
      <c r="T90" s="400">
        <v>19499</v>
      </c>
      <c r="U90" s="437">
        <v>-579.29379103515271</v>
      </c>
      <c r="V90" s="437">
        <v>282.77868564307499</v>
      </c>
      <c r="W90" s="437">
        <v>-296.51510539207766</v>
      </c>
      <c r="X90" s="437">
        <v>164.87091258685052</v>
      </c>
      <c r="Y90" s="437">
        <v>-131.64419280522714</v>
      </c>
      <c r="Z90" s="438">
        <v>11.511564695625417</v>
      </c>
      <c r="AA90" s="441">
        <v>-124.17570724186491</v>
      </c>
      <c r="AB90" s="437">
        <v>-9.7028779424585849</v>
      </c>
      <c r="AC90" s="437">
        <v>-133.8785851843235</v>
      </c>
      <c r="AD90" s="412">
        <v>19</v>
      </c>
      <c r="AE90" s="412">
        <v>19</v>
      </c>
    </row>
    <row r="91" spans="1:31" s="9" customFormat="1" ht="16.5">
      <c r="A91" s="397">
        <v>241</v>
      </c>
      <c r="B91" s="398" t="s">
        <v>114</v>
      </c>
      <c r="C91" s="400">
        <v>7691</v>
      </c>
      <c r="D91" s="400">
        <v>-134.03165325046405</v>
      </c>
      <c r="E91" s="400">
        <v>125.87866913065413</v>
      </c>
      <c r="F91" s="400">
        <v>-8.1529841198099255</v>
      </c>
      <c r="G91" s="400">
        <v>208.97884583545192</v>
      </c>
      <c r="H91" s="400">
        <v>200.82586171564199</v>
      </c>
      <c r="I91" s="400">
        <v>80.167507552975252</v>
      </c>
      <c r="J91" s="400">
        <v>280.99336926861724</v>
      </c>
      <c r="K91" s="400">
        <v>-67.509036536211156</v>
      </c>
      <c r="L91" s="400">
        <v>210.16668873292619</v>
      </c>
      <c r="M91" s="400">
        <v>30.43646178650371</v>
      </c>
      <c r="N91" s="400">
        <v>240.6031505194299</v>
      </c>
      <c r="O91" s="412">
        <v>19</v>
      </c>
      <c r="P91" s="412">
        <v>19</v>
      </c>
      <c r="Q91" s="22"/>
      <c r="R91" s="419">
        <v>241</v>
      </c>
      <c r="S91" s="202" t="s">
        <v>114</v>
      </c>
      <c r="T91" s="400">
        <v>7771</v>
      </c>
      <c r="U91" s="437">
        <v>-69.129030411329239</v>
      </c>
      <c r="V91" s="437">
        <v>212.23188104555877</v>
      </c>
      <c r="W91" s="437">
        <v>143.10285063422953</v>
      </c>
      <c r="X91" s="437">
        <v>145.73961668862108</v>
      </c>
      <c r="Y91" s="437">
        <v>288.84246732285055</v>
      </c>
      <c r="Z91" s="438">
        <v>-66.814052245528245</v>
      </c>
      <c r="AA91" s="441">
        <v>218.74492517898233</v>
      </c>
      <c r="AB91" s="437">
        <v>22.307678548449367</v>
      </c>
      <c r="AC91" s="437">
        <v>241.05260372743169</v>
      </c>
      <c r="AD91" s="412">
        <v>19</v>
      </c>
      <c r="AE91" s="412">
        <v>19</v>
      </c>
    </row>
    <row r="92" spans="1:31" s="9" customFormat="1" ht="16.5">
      <c r="A92" s="397">
        <v>244</v>
      </c>
      <c r="B92" s="398" t="s">
        <v>115</v>
      </c>
      <c r="C92" s="400">
        <v>19514</v>
      </c>
      <c r="D92" s="400">
        <v>828.42121702254849</v>
      </c>
      <c r="E92" s="400">
        <v>107.81614470223433</v>
      </c>
      <c r="F92" s="400">
        <v>936.23736172478266</v>
      </c>
      <c r="G92" s="400">
        <v>175.96672469558351</v>
      </c>
      <c r="H92" s="400">
        <v>1112.2040864203664</v>
      </c>
      <c r="I92" s="400">
        <v>47.334356653654723</v>
      </c>
      <c r="J92" s="400">
        <v>1159.5384430740212</v>
      </c>
      <c r="K92" s="400">
        <v>5.939376857640668</v>
      </c>
      <c r="L92" s="400">
        <v>1160.9856092111534</v>
      </c>
      <c r="M92" s="400">
        <v>10.619533278671717</v>
      </c>
      <c r="N92" s="400">
        <v>1171.6051424898251</v>
      </c>
      <c r="O92" s="412">
        <v>17</v>
      </c>
      <c r="P92" s="412">
        <v>17</v>
      </c>
      <c r="Q92" s="22"/>
      <c r="R92" s="419">
        <v>244</v>
      </c>
      <c r="S92" s="202" t="s">
        <v>115</v>
      </c>
      <c r="T92" s="400">
        <v>19300</v>
      </c>
      <c r="U92" s="437">
        <v>854.82697711671085</v>
      </c>
      <c r="V92" s="437">
        <v>189.6867374440564</v>
      </c>
      <c r="W92" s="437">
        <v>1044.5137145607671</v>
      </c>
      <c r="X92" s="437">
        <v>107.53248548247026</v>
      </c>
      <c r="Y92" s="437">
        <v>1152.0462000432376</v>
      </c>
      <c r="Z92" s="438">
        <v>6.0052331606217617</v>
      </c>
      <c r="AA92" s="441">
        <v>1153.5094124784707</v>
      </c>
      <c r="AB92" s="437">
        <v>5.6599861424870443</v>
      </c>
      <c r="AC92" s="437">
        <v>1159.1693986209577</v>
      </c>
      <c r="AD92" s="412">
        <v>17</v>
      </c>
      <c r="AE92" s="412">
        <v>17</v>
      </c>
    </row>
    <row r="93" spans="1:31" s="9" customFormat="1" ht="16.5">
      <c r="A93" s="397">
        <v>245</v>
      </c>
      <c r="B93" s="398" t="s">
        <v>116</v>
      </c>
      <c r="C93" s="400">
        <v>38211</v>
      </c>
      <c r="D93" s="400">
        <v>291.332404515946</v>
      </c>
      <c r="E93" s="400">
        <v>164.10394442165139</v>
      </c>
      <c r="F93" s="400">
        <v>455.43634893759742</v>
      </c>
      <c r="G93" s="400">
        <v>30.978794477441017</v>
      </c>
      <c r="H93" s="400">
        <v>486.41514341503841</v>
      </c>
      <c r="I93" s="400">
        <v>75.367869660076934</v>
      </c>
      <c r="J93" s="400">
        <v>561.78301307511538</v>
      </c>
      <c r="K93" s="400">
        <v>-100.56570097615869</v>
      </c>
      <c r="L93" s="400">
        <v>458.12854184955205</v>
      </c>
      <c r="M93" s="400">
        <v>-30.431547302347493</v>
      </c>
      <c r="N93" s="400">
        <v>427.6969945472045</v>
      </c>
      <c r="O93" s="412">
        <v>1</v>
      </c>
      <c r="P93" s="413">
        <v>32</v>
      </c>
      <c r="Q93" s="22"/>
      <c r="R93" s="419">
        <v>245</v>
      </c>
      <c r="S93" s="202" t="s">
        <v>116</v>
      </c>
      <c r="T93" s="400">
        <v>37676</v>
      </c>
      <c r="U93" s="437">
        <v>309.57405062382156</v>
      </c>
      <c r="V93" s="437">
        <v>11.438123364455167</v>
      </c>
      <c r="W93" s="437">
        <v>321.01217398827669</v>
      </c>
      <c r="X93" s="437">
        <v>128.04687376504623</v>
      </c>
      <c r="Y93" s="437">
        <v>449.05904775332294</v>
      </c>
      <c r="Z93" s="438">
        <v>-101.99373606539973</v>
      </c>
      <c r="AA93" s="441">
        <v>343.93268083539112</v>
      </c>
      <c r="AB93" s="437">
        <v>-32.038741888735544</v>
      </c>
      <c r="AC93" s="437">
        <v>311.89393894665557</v>
      </c>
      <c r="AD93" s="412">
        <v>1</v>
      </c>
      <c r="AE93" s="413">
        <v>32</v>
      </c>
    </row>
    <row r="94" spans="1:31" s="9" customFormat="1" ht="16.5">
      <c r="A94" s="397">
        <v>249</v>
      </c>
      <c r="B94" s="398" t="s">
        <v>117</v>
      </c>
      <c r="C94" s="400">
        <v>9184</v>
      </c>
      <c r="D94" s="400">
        <v>161.76913770322196</v>
      </c>
      <c r="E94" s="400">
        <v>192.22074853160942</v>
      </c>
      <c r="F94" s="400">
        <v>353.98988623483137</v>
      </c>
      <c r="G94" s="400">
        <v>349.52894584461922</v>
      </c>
      <c r="H94" s="400">
        <v>703.51883207945059</v>
      </c>
      <c r="I94" s="400">
        <v>117.76882056237545</v>
      </c>
      <c r="J94" s="400">
        <v>821.28765264182607</v>
      </c>
      <c r="K94" s="400">
        <v>35.711019163763069</v>
      </c>
      <c r="L94" s="400">
        <v>850.37639393102461</v>
      </c>
      <c r="M94" s="400">
        <v>-3.1393887293118494</v>
      </c>
      <c r="N94" s="400">
        <v>847.2370052017128</v>
      </c>
      <c r="O94" s="412">
        <v>13</v>
      </c>
      <c r="P94" s="412">
        <v>13</v>
      </c>
      <c r="Q94" s="22"/>
      <c r="R94" s="419">
        <v>249</v>
      </c>
      <c r="S94" s="202" t="s">
        <v>117</v>
      </c>
      <c r="T94" s="400">
        <v>9250</v>
      </c>
      <c r="U94" s="437">
        <v>168.76125503540572</v>
      </c>
      <c r="V94" s="437">
        <v>364.88095904591017</v>
      </c>
      <c r="W94" s="437">
        <v>533.64221408131584</v>
      </c>
      <c r="X94" s="437">
        <v>180.04477912774965</v>
      </c>
      <c r="Y94" s="437">
        <v>713.68699320906546</v>
      </c>
      <c r="Z94" s="438">
        <v>35.45621621621622</v>
      </c>
      <c r="AA94" s="441">
        <v>742.56818239825475</v>
      </c>
      <c r="AB94" s="437">
        <v>-4.0384782702702697</v>
      </c>
      <c r="AC94" s="437">
        <v>738.52970412798447</v>
      </c>
      <c r="AD94" s="412">
        <v>13</v>
      </c>
      <c r="AE94" s="412">
        <v>13</v>
      </c>
    </row>
    <row r="95" spans="1:31" s="9" customFormat="1" ht="16.5">
      <c r="A95" s="397">
        <v>250</v>
      </c>
      <c r="B95" s="398" t="s">
        <v>118</v>
      </c>
      <c r="C95" s="400">
        <v>1749</v>
      </c>
      <c r="D95" s="400">
        <v>18.781666273825017</v>
      </c>
      <c r="E95" s="400">
        <v>135.82698311761368</v>
      </c>
      <c r="F95" s="400">
        <v>154.60864939143872</v>
      </c>
      <c r="G95" s="400">
        <v>475.13719860912789</v>
      </c>
      <c r="H95" s="400">
        <v>629.74584800056664</v>
      </c>
      <c r="I95" s="400">
        <v>193.05943057185857</v>
      </c>
      <c r="J95" s="400">
        <v>822.80527857242521</v>
      </c>
      <c r="K95" s="400">
        <v>-203.99714122355633</v>
      </c>
      <c r="L95" s="400">
        <v>613.90076170564419</v>
      </c>
      <c r="M95" s="400">
        <v>11.096892407089767</v>
      </c>
      <c r="N95" s="400">
        <v>624.99765411273404</v>
      </c>
      <c r="O95" s="412">
        <v>6</v>
      </c>
      <c r="P95" s="412">
        <v>6</v>
      </c>
      <c r="Q95" s="22"/>
      <c r="R95" s="419">
        <v>250</v>
      </c>
      <c r="S95" s="202" t="s">
        <v>118</v>
      </c>
      <c r="T95" s="400">
        <v>1771</v>
      </c>
      <c r="U95" s="437">
        <v>27.794060171495232</v>
      </c>
      <c r="V95" s="437">
        <v>451.95305934649497</v>
      </c>
      <c r="W95" s="437">
        <v>479.7471195179902</v>
      </c>
      <c r="X95" s="437">
        <v>249.17683155505947</v>
      </c>
      <c r="Y95" s="437">
        <v>728.92395107304969</v>
      </c>
      <c r="Z95" s="438">
        <v>-201.46301524562395</v>
      </c>
      <c r="AA95" s="441">
        <v>522.61452137231572</v>
      </c>
      <c r="AB95" s="437">
        <v>24.513176171654433</v>
      </c>
      <c r="AC95" s="437">
        <v>547.12769754397004</v>
      </c>
      <c r="AD95" s="412">
        <v>6</v>
      </c>
      <c r="AE95" s="412">
        <v>6</v>
      </c>
    </row>
    <row r="96" spans="1:31" s="9" customFormat="1" ht="16.5">
      <c r="A96" s="397">
        <v>256</v>
      </c>
      <c r="B96" s="398" t="s">
        <v>119</v>
      </c>
      <c r="C96" s="400">
        <v>1523</v>
      </c>
      <c r="D96" s="400">
        <v>380.24184015044392</v>
      </c>
      <c r="E96" s="400">
        <v>155.7220618812666</v>
      </c>
      <c r="F96" s="400">
        <v>535.96390203171052</v>
      </c>
      <c r="G96" s="400">
        <v>617.17118512899924</v>
      </c>
      <c r="H96" s="400">
        <v>1153.1350871607096</v>
      </c>
      <c r="I96" s="400">
        <v>169.43385132522101</v>
      </c>
      <c r="J96" s="400">
        <v>1322.5689384859306</v>
      </c>
      <c r="K96" s="400">
        <v>245.48456992777412</v>
      </c>
      <c r="L96" s="400">
        <v>1564.7665747301855</v>
      </c>
      <c r="M96" s="400">
        <v>57.394727380170721</v>
      </c>
      <c r="N96" s="400">
        <v>1622.161302110356</v>
      </c>
      <c r="O96" s="412">
        <v>13</v>
      </c>
      <c r="P96" s="412">
        <v>13</v>
      </c>
      <c r="Q96" s="22"/>
      <c r="R96" s="419">
        <v>256</v>
      </c>
      <c r="S96" s="202" t="s">
        <v>119</v>
      </c>
      <c r="T96" s="400">
        <v>1554</v>
      </c>
      <c r="U96" s="437">
        <v>369.17437135581793</v>
      </c>
      <c r="V96" s="437">
        <v>548.20057800177244</v>
      </c>
      <c r="W96" s="437">
        <v>917.37494935759037</v>
      </c>
      <c r="X96" s="437">
        <v>220.92355982505865</v>
      </c>
      <c r="Y96" s="437">
        <v>1138.298509182649</v>
      </c>
      <c r="Z96" s="438">
        <v>240.58751608751609</v>
      </c>
      <c r="AA96" s="441">
        <v>1375.664661048801</v>
      </c>
      <c r="AB96" s="437">
        <v>75.936509009009015</v>
      </c>
      <c r="AC96" s="437">
        <v>1451.6011700578099</v>
      </c>
      <c r="AD96" s="412">
        <v>13</v>
      </c>
      <c r="AE96" s="412">
        <v>13</v>
      </c>
    </row>
    <row r="97" spans="1:31" s="9" customFormat="1" ht="16.5">
      <c r="A97" s="397">
        <v>257</v>
      </c>
      <c r="B97" s="398" t="s">
        <v>120</v>
      </c>
      <c r="C97" s="400">
        <v>41154</v>
      </c>
      <c r="D97" s="400">
        <v>805.57981270745677</v>
      </c>
      <c r="E97" s="400">
        <v>124.72053829056944</v>
      </c>
      <c r="F97" s="400">
        <v>930.30035099802626</v>
      </c>
      <c r="G97" s="400">
        <v>-25.26140781077012</v>
      </c>
      <c r="H97" s="400">
        <v>905.03894318725611</v>
      </c>
      <c r="I97" s="400">
        <v>62.161411578862285</v>
      </c>
      <c r="J97" s="400">
        <v>967.20035476611838</v>
      </c>
      <c r="K97" s="400">
        <v>-60.446493657967636</v>
      </c>
      <c r="L97" s="400">
        <v>903.59278320563828</v>
      </c>
      <c r="M97" s="400">
        <v>-11.097902287748456</v>
      </c>
      <c r="N97" s="400">
        <v>892.49488091788987</v>
      </c>
      <c r="O97" s="412">
        <v>1</v>
      </c>
      <c r="P97" s="413">
        <v>33</v>
      </c>
      <c r="Q97" s="22"/>
      <c r="R97" s="419">
        <v>257</v>
      </c>
      <c r="S97" s="202" t="s">
        <v>120</v>
      </c>
      <c r="T97" s="400">
        <v>40722</v>
      </c>
      <c r="U97" s="437">
        <v>872.31413240419329</v>
      </c>
      <c r="V97" s="437">
        <v>-23.515399770588246</v>
      </c>
      <c r="W97" s="437">
        <v>848.79873263360503</v>
      </c>
      <c r="X97" s="437">
        <v>110.51489517860526</v>
      </c>
      <c r="Y97" s="437">
        <v>959.31362781221026</v>
      </c>
      <c r="Z97" s="438">
        <v>-61.087741270075142</v>
      </c>
      <c r="AA97" s="441">
        <v>895.03127429322785</v>
      </c>
      <c r="AB97" s="437">
        <v>-13.517724581307409</v>
      </c>
      <c r="AC97" s="437">
        <v>881.5135497119204</v>
      </c>
      <c r="AD97" s="412">
        <v>1</v>
      </c>
      <c r="AE97" s="413">
        <v>33</v>
      </c>
    </row>
    <row r="98" spans="1:31" s="9" customFormat="1" ht="16.5">
      <c r="A98" s="397">
        <v>260</v>
      </c>
      <c r="B98" s="398" t="s">
        <v>121</v>
      </c>
      <c r="C98" s="400">
        <v>9689</v>
      </c>
      <c r="D98" s="400">
        <v>517.07363302499709</v>
      </c>
      <c r="E98" s="400">
        <v>183.88717445360339</v>
      </c>
      <c r="F98" s="400">
        <v>700.96080747860049</v>
      </c>
      <c r="G98" s="400">
        <v>564.82483436284156</v>
      </c>
      <c r="H98" s="400">
        <v>1265.7856418414419</v>
      </c>
      <c r="I98" s="400">
        <v>169.71869592138273</v>
      </c>
      <c r="J98" s="400">
        <v>1435.5043377628247</v>
      </c>
      <c r="K98" s="400">
        <v>-10.990195066570337</v>
      </c>
      <c r="L98" s="400">
        <v>1417.81468970833</v>
      </c>
      <c r="M98" s="400">
        <v>2.7600575611518225</v>
      </c>
      <c r="N98" s="400">
        <v>1420.5747472694818</v>
      </c>
      <c r="O98" s="412">
        <v>12</v>
      </c>
      <c r="P98" s="412">
        <v>12</v>
      </c>
      <c r="Q98" s="22"/>
      <c r="R98" s="419">
        <v>260</v>
      </c>
      <c r="S98" s="202" t="s">
        <v>121</v>
      </c>
      <c r="T98" s="400">
        <v>9727</v>
      </c>
      <c r="U98" s="437">
        <v>540.28890119373193</v>
      </c>
      <c r="V98" s="437">
        <v>541.71875328260023</v>
      </c>
      <c r="W98" s="437">
        <v>1082.0076544763322</v>
      </c>
      <c r="X98" s="437">
        <v>216.35868341259115</v>
      </c>
      <c r="Y98" s="437">
        <v>1298.3663378889232</v>
      </c>
      <c r="Z98" s="438">
        <v>-10.947260203557109</v>
      </c>
      <c r="AA98" s="441">
        <v>1280.7457971260981</v>
      </c>
      <c r="AB98" s="437">
        <v>-4.2714117919193999</v>
      </c>
      <c r="AC98" s="437">
        <v>1276.4743853341786</v>
      </c>
      <c r="AD98" s="412">
        <v>12</v>
      </c>
      <c r="AE98" s="412">
        <v>12</v>
      </c>
    </row>
    <row r="99" spans="1:31" s="9" customFormat="1" ht="16.5">
      <c r="A99" s="397">
        <v>261</v>
      </c>
      <c r="B99" s="398" t="s">
        <v>122</v>
      </c>
      <c r="C99" s="400">
        <v>6822</v>
      </c>
      <c r="D99" s="400">
        <v>1628.7318943056418</v>
      </c>
      <c r="E99" s="400">
        <v>140.90493684453361</v>
      </c>
      <c r="F99" s="400">
        <v>1769.6368311501753</v>
      </c>
      <c r="G99" s="400">
        <v>-77.683209936066021</v>
      </c>
      <c r="H99" s="400">
        <v>1691.9536212141093</v>
      </c>
      <c r="I99" s="400">
        <v>112.47986919724973</v>
      </c>
      <c r="J99" s="400">
        <v>1804.4334904113591</v>
      </c>
      <c r="K99" s="400">
        <v>11.266637349750805</v>
      </c>
      <c r="L99" s="400">
        <v>1813.4453637622826</v>
      </c>
      <c r="M99" s="400">
        <v>-28.20815248021108</v>
      </c>
      <c r="N99" s="400">
        <v>1785.2372112820715</v>
      </c>
      <c r="O99" s="412">
        <v>19</v>
      </c>
      <c r="P99" s="412">
        <v>19</v>
      </c>
      <c r="Q99" s="22"/>
      <c r="R99" s="419">
        <v>261</v>
      </c>
      <c r="S99" s="202" t="s">
        <v>122</v>
      </c>
      <c r="T99" s="400">
        <v>6637</v>
      </c>
      <c r="U99" s="437">
        <v>1633.6378344055556</v>
      </c>
      <c r="V99" s="437">
        <v>-49.00157740738959</v>
      </c>
      <c r="W99" s="437">
        <v>1584.6362569981661</v>
      </c>
      <c r="X99" s="437">
        <v>181.88507258379221</v>
      </c>
      <c r="Y99" s="437">
        <v>1766.5213295819581</v>
      </c>
      <c r="Z99" s="438">
        <v>11.580684043995781</v>
      </c>
      <c r="AA99" s="441">
        <v>1775.7844002464149</v>
      </c>
      <c r="AB99" s="437">
        <v>-4.4168830043694411</v>
      </c>
      <c r="AC99" s="437">
        <v>1771.3675172420456</v>
      </c>
      <c r="AD99" s="412">
        <v>19</v>
      </c>
      <c r="AE99" s="412">
        <v>19</v>
      </c>
    </row>
    <row r="100" spans="1:31" s="9" customFormat="1" ht="16.5">
      <c r="A100" s="397">
        <v>263</v>
      </c>
      <c r="B100" s="398" t="s">
        <v>123</v>
      </c>
      <c r="C100" s="400">
        <v>7475</v>
      </c>
      <c r="D100" s="400">
        <v>379.9239843264715</v>
      </c>
      <c r="E100" s="400">
        <v>134.94294973509363</v>
      </c>
      <c r="F100" s="400">
        <v>514.86693406156508</v>
      </c>
      <c r="G100" s="400">
        <v>631.87315414863497</v>
      </c>
      <c r="H100" s="400">
        <v>1146.7400882102002</v>
      </c>
      <c r="I100" s="400">
        <v>172.81635326382246</v>
      </c>
      <c r="J100" s="400">
        <v>1319.5564414740227</v>
      </c>
      <c r="K100" s="400">
        <v>-51.352508361204016</v>
      </c>
      <c r="L100" s="400">
        <v>1265.2104882967651</v>
      </c>
      <c r="M100" s="400">
        <v>27.143805122408022</v>
      </c>
      <c r="N100" s="400">
        <v>1292.3542934191732</v>
      </c>
      <c r="O100" s="412">
        <v>11</v>
      </c>
      <c r="P100" s="412">
        <v>11</v>
      </c>
      <c r="Q100" s="22"/>
      <c r="R100" s="419">
        <v>263</v>
      </c>
      <c r="S100" s="202" t="s">
        <v>123</v>
      </c>
      <c r="T100" s="400">
        <v>7597</v>
      </c>
      <c r="U100" s="437">
        <v>434.78730395219242</v>
      </c>
      <c r="V100" s="437">
        <v>592.61864248631787</v>
      </c>
      <c r="W100" s="437">
        <v>1027.4059464385102</v>
      </c>
      <c r="X100" s="437">
        <v>237.71580938237457</v>
      </c>
      <c r="Y100" s="437">
        <v>1265.1217558208848</v>
      </c>
      <c r="Z100" s="438">
        <v>-50.527839936817166</v>
      </c>
      <c r="AA100" s="441">
        <v>1211.6485427104465</v>
      </c>
      <c r="AB100" s="437">
        <v>22.406224167434502</v>
      </c>
      <c r="AC100" s="437">
        <v>1234.0547668778809</v>
      </c>
      <c r="AD100" s="412">
        <v>11</v>
      </c>
      <c r="AE100" s="412">
        <v>11</v>
      </c>
    </row>
    <row r="101" spans="1:31" s="9" customFormat="1" ht="16.5">
      <c r="A101" s="397">
        <v>265</v>
      </c>
      <c r="B101" s="398" t="s">
        <v>124</v>
      </c>
      <c r="C101" s="400">
        <v>1035</v>
      </c>
      <c r="D101" s="400">
        <v>1196.2208511141775</v>
      </c>
      <c r="E101" s="400">
        <v>130.43055326430061</v>
      </c>
      <c r="F101" s="400">
        <v>1326.6514043784782</v>
      </c>
      <c r="G101" s="400">
        <v>413.86983348801459</v>
      </c>
      <c r="H101" s="400">
        <v>1740.5212378664928</v>
      </c>
      <c r="I101" s="400">
        <v>178.81365624892172</v>
      </c>
      <c r="J101" s="400">
        <v>1919.3348941154143</v>
      </c>
      <c r="K101" s="400">
        <v>-273.59613526570047</v>
      </c>
      <c r="L101" s="400">
        <v>1644.5851356613082</v>
      </c>
      <c r="M101" s="400">
        <v>-51.532598260869563</v>
      </c>
      <c r="N101" s="400">
        <v>1593.0525374004385</v>
      </c>
      <c r="O101" s="412">
        <v>13</v>
      </c>
      <c r="P101" s="412">
        <v>13</v>
      </c>
      <c r="Q101" s="22"/>
      <c r="R101" s="419">
        <v>265</v>
      </c>
      <c r="S101" s="202" t="s">
        <v>124</v>
      </c>
      <c r="T101" s="400">
        <v>1064</v>
      </c>
      <c r="U101" s="437">
        <v>1265.5930085815878</v>
      </c>
      <c r="V101" s="437">
        <v>331.51838261617576</v>
      </c>
      <c r="W101" s="437">
        <v>1597.1113911977636</v>
      </c>
      <c r="X101" s="437">
        <v>229.50621627134856</v>
      </c>
      <c r="Y101" s="437">
        <v>1826.617607469112</v>
      </c>
      <c r="Z101" s="438">
        <v>-266.13909774436092</v>
      </c>
      <c r="AA101" s="441">
        <v>1559.3563292736233</v>
      </c>
      <c r="AB101" s="437">
        <v>-72.90996240601504</v>
      </c>
      <c r="AC101" s="437">
        <v>1486.4463668676083</v>
      </c>
      <c r="AD101" s="412">
        <v>13</v>
      </c>
      <c r="AE101" s="412">
        <v>13</v>
      </c>
    </row>
    <row r="102" spans="1:31" s="9" customFormat="1" ht="16.5">
      <c r="A102" s="397">
        <v>271</v>
      </c>
      <c r="B102" s="398" t="s">
        <v>125</v>
      </c>
      <c r="C102" s="400">
        <v>6766</v>
      </c>
      <c r="D102" s="400">
        <v>-219.96987699682788</v>
      </c>
      <c r="E102" s="400">
        <v>156.17783748626192</v>
      </c>
      <c r="F102" s="400">
        <v>-63.792039510565971</v>
      </c>
      <c r="G102" s="400">
        <v>465.19446004030294</v>
      </c>
      <c r="H102" s="400">
        <v>401.40242052973701</v>
      </c>
      <c r="I102" s="400">
        <v>140.12868122089776</v>
      </c>
      <c r="J102" s="400">
        <v>541.53110175063466</v>
      </c>
      <c r="K102" s="400">
        <v>-53.55217262784511</v>
      </c>
      <c r="L102" s="400">
        <v>484.78782655110768</v>
      </c>
      <c r="M102" s="400">
        <v>14.938292715045812</v>
      </c>
      <c r="N102" s="400">
        <v>499.72611926615349</v>
      </c>
      <c r="O102" s="412">
        <v>4</v>
      </c>
      <c r="P102" s="412">
        <v>4</v>
      </c>
      <c r="Q102" s="22"/>
      <c r="R102" s="419">
        <v>271</v>
      </c>
      <c r="S102" s="202" t="s">
        <v>125</v>
      </c>
      <c r="T102" s="400">
        <v>6903</v>
      </c>
      <c r="U102" s="437">
        <v>-171.36351956713551</v>
      </c>
      <c r="V102" s="437">
        <v>431.59041388638553</v>
      </c>
      <c r="W102" s="437">
        <v>260.22689431925005</v>
      </c>
      <c r="X102" s="437">
        <v>204.39317791754056</v>
      </c>
      <c r="Y102" s="437">
        <v>464.62007223679063</v>
      </c>
      <c r="Z102" s="438">
        <v>-52.489352455454153</v>
      </c>
      <c r="AA102" s="441">
        <v>409.00294924678627</v>
      </c>
      <c r="AB102" s="437">
        <v>2.8274480008691816</v>
      </c>
      <c r="AC102" s="437">
        <v>411.83039724765547</v>
      </c>
      <c r="AD102" s="412">
        <v>4</v>
      </c>
      <c r="AE102" s="412">
        <v>4</v>
      </c>
    </row>
    <row r="103" spans="1:31" s="9" customFormat="1" ht="16.5">
      <c r="A103" s="397">
        <v>272</v>
      </c>
      <c r="B103" s="398" t="s">
        <v>126</v>
      </c>
      <c r="C103" s="400">
        <v>48295</v>
      </c>
      <c r="D103" s="400">
        <v>195.65380941963588</v>
      </c>
      <c r="E103" s="400">
        <v>129.68184498287857</v>
      </c>
      <c r="F103" s="400">
        <v>325.33565440251442</v>
      </c>
      <c r="G103" s="400">
        <v>202.74074659102791</v>
      </c>
      <c r="H103" s="400">
        <v>528.07640099354239</v>
      </c>
      <c r="I103" s="400">
        <v>88.019798356466524</v>
      </c>
      <c r="J103" s="400">
        <v>616.09619935000887</v>
      </c>
      <c r="K103" s="400">
        <v>-14.645056424060462</v>
      </c>
      <c r="L103" s="400">
        <v>596.19623040912472</v>
      </c>
      <c r="M103" s="400">
        <v>7.3193851953618374</v>
      </c>
      <c r="N103" s="400">
        <v>603.51561560448658</v>
      </c>
      <c r="O103" s="412">
        <v>16</v>
      </c>
      <c r="P103" s="412">
        <v>16</v>
      </c>
      <c r="Q103" s="22"/>
      <c r="R103" s="419">
        <v>272</v>
      </c>
      <c r="S103" s="202" t="s">
        <v>126</v>
      </c>
      <c r="T103" s="400">
        <v>48006</v>
      </c>
      <c r="U103" s="437">
        <v>209.97160966106415</v>
      </c>
      <c r="V103" s="437">
        <v>189.53210044214313</v>
      </c>
      <c r="W103" s="437">
        <v>399.50371010320731</v>
      </c>
      <c r="X103" s="437">
        <v>157.87892241796203</v>
      </c>
      <c r="Y103" s="437">
        <v>557.3826325211694</v>
      </c>
      <c r="Z103" s="438">
        <v>-14.733220847394076</v>
      </c>
      <c r="AA103" s="441">
        <v>537.36286415888128</v>
      </c>
      <c r="AB103" s="437">
        <v>0.33096284839395346</v>
      </c>
      <c r="AC103" s="437">
        <v>537.69382700727522</v>
      </c>
      <c r="AD103" s="412">
        <v>16</v>
      </c>
      <c r="AE103" s="412">
        <v>16</v>
      </c>
    </row>
    <row r="104" spans="1:31" s="9" customFormat="1" ht="16.5">
      <c r="A104" s="397">
        <v>273</v>
      </c>
      <c r="B104" s="398" t="s">
        <v>127</v>
      </c>
      <c r="C104" s="400">
        <v>4011</v>
      </c>
      <c r="D104" s="400">
        <v>1015.5549325659648</v>
      </c>
      <c r="E104" s="400">
        <v>139.0421457659713</v>
      </c>
      <c r="F104" s="400">
        <v>1154.597078331936</v>
      </c>
      <c r="G104" s="400">
        <v>70.221640912910374</v>
      </c>
      <c r="H104" s="400">
        <v>1224.8187192448465</v>
      </c>
      <c r="I104" s="400">
        <v>119.87464677585344</v>
      </c>
      <c r="J104" s="400">
        <v>1344.6933660206998</v>
      </c>
      <c r="K104" s="400">
        <v>-55.129394166043383</v>
      </c>
      <c r="L104" s="400">
        <v>1287.7300152353596</v>
      </c>
      <c r="M104" s="400">
        <v>11.272610648217393</v>
      </c>
      <c r="N104" s="400">
        <v>1299.0026258835769</v>
      </c>
      <c r="O104" s="412">
        <v>19</v>
      </c>
      <c r="P104" s="412">
        <v>19</v>
      </c>
      <c r="Q104" s="22"/>
      <c r="R104" s="419">
        <v>273</v>
      </c>
      <c r="S104" s="202" t="s">
        <v>127</v>
      </c>
      <c r="T104" s="400">
        <v>3999</v>
      </c>
      <c r="U104" s="437">
        <v>1100.1851344200318</v>
      </c>
      <c r="V104" s="437">
        <v>65.222435439813708</v>
      </c>
      <c r="W104" s="437">
        <v>1165.4075698598456</v>
      </c>
      <c r="X104" s="437">
        <v>186.37541743372427</v>
      </c>
      <c r="Y104" s="437">
        <v>1351.7829872935697</v>
      </c>
      <c r="Z104" s="438">
        <v>-55.294823705926483</v>
      </c>
      <c r="AA104" s="441">
        <v>1294.6487037226771</v>
      </c>
      <c r="AB104" s="437">
        <v>42.800687796949241</v>
      </c>
      <c r="AC104" s="437">
        <v>1337.4493915196263</v>
      </c>
      <c r="AD104" s="412">
        <v>19</v>
      </c>
      <c r="AE104" s="412">
        <v>19</v>
      </c>
    </row>
    <row r="105" spans="1:31" s="9" customFormat="1" ht="16.5">
      <c r="A105" s="397">
        <v>275</v>
      </c>
      <c r="B105" s="398" t="s">
        <v>128</v>
      </c>
      <c r="C105" s="400">
        <v>2499</v>
      </c>
      <c r="D105" s="400">
        <v>295.24980474844722</v>
      </c>
      <c r="E105" s="400">
        <v>152.23843653367496</v>
      </c>
      <c r="F105" s="400">
        <v>447.48824128212215</v>
      </c>
      <c r="G105" s="400">
        <v>505.88338160609658</v>
      </c>
      <c r="H105" s="400">
        <v>953.37162288821878</v>
      </c>
      <c r="I105" s="400">
        <v>144.11111906928929</v>
      </c>
      <c r="J105" s="400">
        <v>1097.4827419575081</v>
      </c>
      <c r="K105" s="400">
        <v>-22.062825130052019</v>
      </c>
      <c r="L105" s="400">
        <v>1071.0369636461835</v>
      </c>
      <c r="M105" s="400">
        <v>14.821550620248097</v>
      </c>
      <c r="N105" s="400">
        <v>1085.8585142664317</v>
      </c>
      <c r="O105" s="412">
        <v>13</v>
      </c>
      <c r="P105" s="412">
        <v>13</v>
      </c>
      <c r="Q105" s="22"/>
      <c r="R105" s="419">
        <v>275</v>
      </c>
      <c r="S105" s="202" t="s">
        <v>128</v>
      </c>
      <c r="T105" s="400">
        <v>2521</v>
      </c>
      <c r="U105" s="437">
        <v>310.50413242615446</v>
      </c>
      <c r="V105" s="437">
        <v>493.32037484557486</v>
      </c>
      <c r="W105" s="437">
        <v>803.82450727172932</v>
      </c>
      <c r="X105" s="437">
        <v>207.18476114747722</v>
      </c>
      <c r="Y105" s="437">
        <v>1011.0092684192065</v>
      </c>
      <c r="Z105" s="438">
        <v>-21.870289567631893</v>
      </c>
      <c r="AA105" s="441">
        <v>984.79427436922629</v>
      </c>
      <c r="AB105" s="437">
        <v>-0.27813149543831955</v>
      </c>
      <c r="AC105" s="437">
        <v>984.516142873788</v>
      </c>
      <c r="AD105" s="412">
        <v>13</v>
      </c>
      <c r="AE105" s="412">
        <v>13</v>
      </c>
    </row>
    <row r="106" spans="1:31" s="9" customFormat="1" ht="16.5">
      <c r="A106" s="397">
        <v>276</v>
      </c>
      <c r="B106" s="398" t="s">
        <v>129</v>
      </c>
      <c r="C106" s="400">
        <v>15136</v>
      </c>
      <c r="D106" s="400">
        <v>687.00931785822729</v>
      </c>
      <c r="E106" s="400">
        <v>136.10313100311205</v>
      </c>
      <c r="F106" s="400">
        <v>823.11244886133932</v>
      </c>
      <c r="G106" s="400">
        <v>354.60117246881265</v>
      </c>
      <c r="H106" s="400">
        <v>1177.7136213301521</v>
      </c>
      <c r="I106" s="400">
        <v>61.004043451744032</v>
      </c>
      <c r="J106" s="400">
        <v>1238.717664781896</v>
      </c>
      <c r="K106" s="400">
        <v>-120.15466437632135</v>
      </c>
      <c r="L106" s="400">
        <v>1115.0931933231223</v>
      </c>
      <c r="M106" s="400">
        <v>-20.633286939085629</v>
      </c>
      <c r="N106" s="400">
        <v>1094.4599063840367</v>
      </c>
      <c r="O106" s="412">
        <v>12</v>
      </c>
      <c r="P106" s="412">
        <v>12</v>
      </c>
      <c r="Q106" s="22"/>
      <c r="R106" s="419">
        <v>276</v>
      </c>
      <c r="S106" s="202" t="s">
        <v>129</v>
      </c>
      <c r="T106" s="400">
        <v>15157</v>
      </c>
      <c r="U106" s="437">
        <v>738.49109984478264</v>
      </c>
      <c r="V106" s="437">
        <v>355.14856475821824</v>
      </c>
      <c r="W106" s="437">
        <v>1093.6396646030009</v>
      </c>
      <c r="X106" s="437">
        <v>131.45214763214292</v>
      </c>
      <c r="Y106" s="437">
        <v>1225.0918122351438</v>
      </c>
      <c r="Z106" s="438">
        <v>-119.9881902751204</v>
      </c>
      <c r="AA106" s="441">
        <v>1101.6386222899041</v>
      </c>
      <c r="AB106" s="437">
        <v>-15.694789565877159</v>
      </c>
      <c r="AC106" s="437">
        <v>1085.9438327240268</v>
      </c>
      <c r="AD106" s="412">
        <v>12</v>
      </c>
      <c r="AE106" s="412">
        <v>12</v>
      </c>
    </row>
    <row r="107" spans="1:31" s="9" customFormat="1" ht="16.5">
      <c r="A107" s="397">
        <v>280</v>
      </c>
      <c r="B107" s="398" t="s">
        <v>130</v>
      </c>
      <c r="C107" s="400">
        <v>2015</v>
      </c>
      <c r="D107" s="400">
        <v>862.15845861239552</v>
      </c>
      <c r="E107" s="400">
        <v>120.51771270217337</v>
      </c>
      <c r="F107" s="400">
        <v>982.67617131456893</v>
      </c>
      <c r="G107" s="400">
        <v>452.33409124116247</v>
      </c>
      <c r="H107" s="400">
        <v>1435.0102625557313</v>
      </c>
      <c r="I107" s="400">
        <v>171.04018227004701</v>
      </c>
      <c r="J107" s="400">
        <v>1606.0504448257784</v>
      </c>
      <c r="K107" s="400">
        <v>-137.30272952853599</v>
      </c>
      <c r="L107" s="400">
        <v>1460.669799664488</v>
      </c>
      <c r="M107" s="400">
        <v>-438.21889389578166</v>
      </c>
      <c r="N107" s="400">
        <v>1022.4509057687064</v>
      </c>
      <c r="O107" s="412">
        <v>15</v>
      </c>
      <c r="P107" s="412">
        <v>15</v>
      </c>
      <c r="Q107" s="22"/>
      <c r="R107" s="419">
        <v>280</v>
      </c>
      <c r="S107" s="202" t="s">
        <v>130</v>
      </c>
      <c r="T107" s="400">
        <v>2024</v>
      </c>
      <c r="U107" s="437">
        <v>846.49248997985876</v>
      </c>
      <c r="V107" s="437">
        <v>456.32597589348461</v>
      </c>
      <c r="W107" s="437">
        <v>1302.8184658733435</v>
      </c>
      <c r="X107" s="437">
        <v>245.65550564544014</v>
      </c>
      <c r="Y107" s="437">
        <v>1548.4739715187836</v>
      </c>
      <c r="Z107" s="438">
        <v>-136.69219367588931</v>
      </c>
      <c r="AA107" s="441">
        <v>1403.7397817954634</v>
      </c>
      <c r="AB107" s="437">
        <v>-404.65694169960477</v>
      </c>
      <c r="AC107" s="437">
        <v>999.08284009585873</v>
      </c>
      <c r="AD107" s="412">
        <v>15</v>
      </c>
      <c r="AE107" s="412">
        <v>15</v>
      </c>
    </row>
    <row r="108" spans="1:31" s="9" customFormat="1" ht="16.5">
      <c r="A108" s="397">
        <v>284</v>
      </c>
      <c r="B108" s="398" t="s">
        <v>131</v>
      </c>
      <c r="C108" s="400">
        <v>2207</v>
      </c>
      <c r="D108" s="400">
        <v>419.1780521760827</v>
      </c>
      <c r="E108" s="400">
        <v>115.08198299778118</v>
      </c>
      <c r="F108" s="400">
        <v>534.26003517386391</v>
      </c>
      <c r="G108" s="400">
        <v>244.55602006996196</v>
      </c>
      <c r="H108" s="400">
        <v>778.81605524382576</v>
      </c>
      <c r="I108" s="400">
        <v>179.19804564014953</v>
      </c>
      <c r="J108" s="400">
        <v>958.0141008839754</v>
      </c>
      <c r="K108" s="400">
        <v>388.09243316719528</v>
      </c>
      <c r="L108" s="400">
        <v>1339.0122884689324</v>
      </c>
      <c r="M108" s="400">
        <v>508.17516329859535</v>
      </c>
      <c r="N108" s="400">
        <v>1847.1874517675276</v>
      </c>
      <c r="O108" s="412">
        <v>2</v>
      </c>
      <c r="P108" s="412">
        <v>2</v>
      </c>
      <c r="Q108" s="22"/>
      <c r="R108" s="419">
        <v>284</v>
      </c>
      <c r="S108" s="202" t="s">
        <v>131</v>
      </c>
      <c r="T108" s="400">
        <v>2227</v>
      </c>
      <c r="U108" s="437">
        <v>499.11622849735778</v>
      </c>
      <c r="V108" s="437">
        <v>500.83681645835742</v>
      </c>
      <c r="W108" s="437">
        <v>999.95304495571531</v>
      </c>
      <c r="X108" s="437">
        <v>227.73904971244093</v>
      </c>
      <c r="Y108" s="437">
        <v>1227.6920946681562</v>
      </c>
      <c r="Z108" s="438">
        <v>384.60709474629545</v>
      </c>
      <c r="AA108" s="441">
        <v>1605.2686550633066</v>
      </c>
      <c r="AB108" s="437">
        <v>516.4869106421196</v>
      </c>
      <c r="AC108" s="437">
        <v>2121.7555657054259</v>
      </c>
      <c r="AD108" s="412">
        <v>2</v>
      </c>
      <c r="AE108" s="412">
        <v>2</v>
      </c>
    </row>
    <row r="109" spans="1:31" s="9" customFormat="1" ht="16.5">
      <c r="A109" s="397">
        <v>285</v>
      </c>
      <c r="B109" s="398" t="s">
        <v>132</v>
      </c>
      <c r="C109" s="400">
        <v>50500</v>
      </c>
      <c r="D109" s="400">
        <v>-218.10727516309754</v>
      </c>
      <c r="E109" s="400">
        <v>175.73688829539651</v>
      </c>
      <c r="F109" s="400">
        <v>-42.37038686770105</v>
      </c>
      <c r="G109" s="400">
        <v>207.36520264584416</v>
      </c>
      <c r="H109" s="400">
        <v>164.99481577814311</v>
      </c>
      <c r="I109" s="400">
        <v>87.008019246973959</v>
      </c>
      <c r="J109" s="400">
        <v>252.00283502511709</v>
      </c>
      <c r="K109" s="400">
        <v>-19.189683168316833</v>
      </c>
      <c r="L109" s="400">
        <v>226.52958750036461</v>
      </c>
      <c r="M109" s="400">
        <v>-19.140241825544553</v>
      </c>
      <c r="N109" s="400">
        <v>207.38934567482005</v>
      </c>
      <c r="O109" s="412">
        <v>8</v>
      </c>
      <c r="P109" s="412">
        <v>8</v>
      </c>
      <c r="Q109" s="22"/>
      <c r="R109" s="419">
        <v>285</v>
      </c>
      <c r="S109" s="202" t="s">
        <v>132</v>
      </c>
      <c r="T109" s="400">
        <v>50617</v>
      </c>
      <c r="U109" s="437">
        <v>-210.18530179087972</v>
      </c>
      <c r="V109" s="437">
        <v>176.67393269109149</v>
      </c>
      <c r="W109" s="437">
        <v>-33.511369099788233</v>
      </c>
      <c r="X109" s="437">
        <v>153.62296149117316</v>
      </c>
      <c r="Y109" s="437">
        <v>120.11159239138492</v>
      </c>
      <c r="Z109" s="438">
        <v>-19.145326668905703</v>
      </c>
      <c r="AA109" s="441">
        <v>94.697225676644806</v>
      </c>
      <c r="AB109" s="437">
        <v>-14.681534672145725</v>
      </c>
      <c r="AC109" s="437">
        <v>80.015691004499075</v>
      </c>
      <c r="AD109" s="412">
        <v>8</v>
      </c>
      <c r="AE109" s="412">
        <v>8</v>
      </c>
    </row>
    <row r="110" spans="1:31" s="9" customFormat="1" ht="16.5">
      <c r="A110" s="397">
        <v>286</v>
      </c>
      <c r="B110" s="398" t="s">
        <v>133</v>
      </c>
      <c r="C110" s="400">
        <v>78880</v>
      </c>
      <c r="D110" s="400">
        <v>-330.83103869439702</v>
      </c>
      <c r="E110" s="400">
        <v>147.36319498784823</v>
      </c>
      <c r="F110" s="400">
        <v>-183.46784370654879</v>
      </c>
      <c r="G110" s="400">
        <v>173.55027306378838</v>
      </c>
      <c r="H110" s="400">
        <v>-9.9175706427604329</v>
      </c>
      <c r="I110" s="400">
        <v>98.059387377457668</v>
      </c>
      <c r="J110" s="400">
        <v>88.141816734697244</v>
      </c>
      <c r="K110" s="400">
        <v>-97.442304766734281</v>
      </c>
      <c r="L110" s="400">
        <v>-13.241639147655702</v>
      </c>
      <c r="M110" s="400">
        <v>0.27979904145537099</v>
      </c>
      <c r="N110" s="400">
        <v>-12.961840106200331</v>
      </c>
      <c r="O110" s="412">
        <v>8</v>
      </c>
      <c r="P110" s="412">
        <v>8</v>
      </c>
      <c r="Q110" s="22"/>
      <c r="R110" s="419">
        <v>286</v>
      </c>
      <c r="S110" s="202" t="s">
        <v>133</v>
      </c>
      <c r="T110" s="400">
        <v>79429</v>
      </c>
      <c r="U110" s="437">
        <v>-308.81450911884752</v>
      </c>
      <c r="V110" s="437">
        <v>176.57372808799082</v>
      </c>
      <c r="W110" s="437">
        <v>-132.24078103085671</v>
      </c>
      <c r="X110" s="437">
        <v>162.5826446453182</v>
      </c>
      <c r="Y110" s="437">
        <v>30.341863614461491</v>
      </c>
      <c r="Z110" s="438">
        <v>-96.768799808634128</v>
      </c>
      <c r="AA110" s="441">
        <v>-70.340846730626581</v>
      </c>
      <c r="AB110" s="437">
        <v>-1.8055312354429758</v>
      </c>
      <c r="AC110" s="437">
        <v>-72.146377966069551</v>
      </c>
      <c r="AD110" s="412">
        <v>8</v>
      </c>
      <c r="AE110" s="412">
        <v>8</v>
      </c>
    </row>
    <row r="111" spans="1:31" s="9" customFormat="1" ht="16.5">
      <c r="A111" s="397">
        <v>287</v>
      </c>
      <c r="B111" s="398" t="s">
        <v>134</v>
      </c>
      <c r="C111" s="400">
        <v>6199</v>
      </c>
      <c r="D111" s="400">
        <v>573.9825798474119</v>
      </c>
      <c r="E111" s="400">
        <v>89.804045301102278</v>
      </c>
      <c r="F111" s="400">
        <v>663.7866251485143</v>
      </c>
      <c r="G111" s="400">
        <v>353.50403136287372</v>
      </c>
      <c r="H111" s="400">
        <v>1017.2906565113881</v>
      </c>
      <c r="I111" s="400">
        <v>166.3653848890491</v>
      </c>
      <c r="J111" s="400">
        <v>1183.6560414004371</v>
      </c>
      <c r="K111" s="400">
        <v>254.20358122277787</v>
      </c>
      <c r="L111" s="400">
        <v>1421.8375222844506</v>
      </c>
      <c r="M111" s="400">
        <v>149.16002081303432</v>
      </c>
      <c r="N111" s="400">
        <v>1570.997543097485</v>
      </c>
      <c r="O111" s="412">
        <v>15</v>
      </c>
      <c r="P111" s="412">
        <v>15</v>
      </c>
      <c r="Q111" s="22"/>
      <c r="R111" s="419">
        <v>287</v>
      </c>
      <c r="S111" s="202" t="s">
        <v>134</v>
      </c>
      <c r="T111" s="400">
        <v>6242</v>
      </c>
      <c r="U111" s="437">
        <v>536.86259768704281</v>
      </c>
      <c r="V111" s="437">
        <v>359.15030205964564</v>
      </c>
      <c r="W111" s="437">
        <v>896.01289974668839</v>
      </c>
      <c r="X111" s="437">
        <v>230.35542364029615</v>
      </c>
      <c r="Y111" s="437">
        <v>1126.3683233869845</v>
      </c>
      <c r="Z111" s="438">
        <v>252.45241909644344</v>
      </c>
      <c r="AA111" s="441">
        <v>1362.9090154728542</v>
      </c>
      <c r="AB111" s="437">
        <v>98.265640419737252</v>
      </c>
      <c r="AC111" s="437">
        <v>1461.1746558925913</v>
      </c>
      <c r="AD111" s="412">
        <v>15</v>
      </c>
      <c r="AE111" s="412">
        <v>15</v>
      </c>
    </row>
    <row r="112" spans="1:31" s="9" customFormat="1" ht="16.5">
      <c r="A112" s="397">
        <v>288</v>
      </c>
      <c r="B112" s="398" t="s">
        <v>135</v>
      </c>
      <c r="C112" s="400">
        <v>6368</v>
      </c>
      <c r="D112" s="400">
        <v>609.46681049329788</v>
      </c>
      <c r="E112" s="400">
        <v>92.545273462989286</v>
      </c>
      <c r="F112" s="400">
        <v>702.01208395628714</v>
      </c>
      <c r="G112" s="400">
        <v>367.69781377345754</v>
      </c>
      <c r="H112" s="400">
        <v>1069.7098977297446</v>
      </c>
      <c r="I112" s="400">
        <v>134.47333360282479</v>
      </c>
      <c r="J112" s="400">
        <v>1204.1832313325694</v>
      </c>
      <c r="K112" s="400">
        <v>20.967807788944725</v>
      </c>
      <c r="L112" s="400">
        <v>1220.8693180159867</v>
      </c>
      <c r="M112" s="400">
        <v>-90.305962300565312</v>
      </c>
      <c r="N112" s="400">
        <v>1130.5633557154213</v>
      </c>
      <c r="O112" s="412">
        <v>15</v>
      </c>
      <c r="P112" s="412">
        <v>15</v>
      </c>
      <c r="Q112" s="22"/>
      <c r="R112" s="419">
        <v>288</v>
      </c>
      <c r="S112" s="202" t="s">
        <v>135</v>
      </c>
      <c r="T112" s="400">
        <v>6405</v>
      </c>
      <c r="U112" s="437">
        <v>621.38411287302449</v>
      </c>
      <c r="V112" s="437">
        <v>322.07508885980837</v>
      </c>
      <c r="W112" s="437">
        <v>943.45920173283287</v>
      </c>
      <c r="X112" s="437">
        <v>206.84360723736589</v>
      </c>
      <c r="Y112" s="437">
        <v>1150.3028089701986</v>
      </c>
      <c r="Z112" s="438">
        <v>20.846682279469164</v>
      </c>
      <c r="AA112" s="441">
        <v>1166.8925045205499</v>
      </c>
      <c r="AB112" s="437">
        <v>-91.751686494925849</v>
      </c>
      <c r="AC112" s="437">
        <v>1075.1408180256242</v>
      </c>
      <c r="AD112" s="412">
        <v>15</v>
      </c>
      <c r="AE112" s="412">
        <v>15</v>
      </c>
    </row>
    <row r="113" spans="1:31" s="9" customFormat="1" ht="16.5">
      <c r="A113" s="397">
        <v>290</v>
      </c>
      <c r="B113" s="398" t="s">
        <v>136</v>
      </c>
      <c r="C113" s="400">
        <v>7582</v>
      </c>
      <c r="D113" s="400">
        <v>442.37172715145931</v>
      </c>
      <c r="E113" s="400">
        <v>146.94532497990073</v>
      </c>
      <c r="F113" s="400">
        <v>589.31705213136001</v>
      </c>
      <c r="G113" s="400">
        <v>354.42360442292903</v>
      </c>
      <c r="H113" s="400">
        <v>943.7406565542891</v>
      </c>
      <c r="I113" s="400">
        <v>159.06079442451761</v>
      </c>
      <c r="J113" s="400">
        <v>1102.8014509788065</v>
      </c>
      <c r="K113" s="400">
        <v>-54.485360063307837</v>
      </c>
      <c r="L113" s="400">
        <v>1045.5999210394766</v>
      </c>
      <c r="M113" s="400">
        <v>-5.4713455025059359</v>
      </c>
      <c r="N113" s="400">
        <v>1040.1285755369706</v>
      </c>
      <c r="O113" s="412">
        <v>18</v>
      </c>
      <c r="P113" s="412">
        <v>18</v>
      </c>
      <c r="Q113" s="22"/>
      <c r="R113" s="419">
        <v>290</v>
      </c>
      <c r="S113" s="202" t="s">
        <v>136</v>
      </c>
      <c r="T113" s="400">
        <v>7755</v>
      </c>
      <c r="U113" s="437">
        <v>532.79644067058985</v>
      </c>
      <c r="V113" s="437">
        <v>369.95731134437051</v>
      </c>
      <c r="W113" s="437">
        <v>902.75375201496036</v>
      </c>
      <c r="X113" s="437">
        <v>219.50407212844013</v>
      </c>
      <c r="Y113" s="437">
        <v>1122.2578241434005</v>
      </c>
      <c r="Z113" s="438">
        <v>-53.269890393294652</v>
      </c>
      <c r="AA113" s="441">
        <v>1066.3323567030395</v>
      </c>
      <c r="AB113" s="437">
        <v>-9.0318965183752429</v>
      </c>
      <c r="AC113" s="437">
        <v>1057.3004601846644</v>
      </c>
      <c r="AD113" s="412">
        <v>18</v>
      </c>
      <c r="AE113" s="412">
        <v>18</v>
      </c>
    </row>
    <row r="114" spans="1:31" s="9" customFormat="1" ht="16.5">
      <c r="A114" s="397">
        <v>291</v>
      </c>
      <c r="B114" s="398" t="s">
        <v>137</v>
      </c>
      <c r="C114" s="400">
        <v>2092</v>
      </c>
      <c r="D114" s="400">
        <v>833.16752159678992</v>
      </c>
      <c r="E114" s="400">
        <v>118.06028512613888</v>
      </c>
      <c r="F114" s="400">
        <v>951.22780672292879</v>
      </c>
      <c r="G114" s="400">
        <v>163.79666769950722</v>
      </c>
      <c r="H114" s="400">
        <v>1115.024474422436</v>
      </c>
      <c r="I114" s="400">
        <v>157.62210838138969</v>
      </c>
      <c r="J114" s="400">
        <v>1272.6465828038256</v>
      </c>
      <c r="K114" s="400">
        <v>38.647705544933075</v>
      </c>
      <c r="L114" s="400">
        <v>1308.5963915992368</v>
      </c>
      <c r="M114" s="400">
        <v>3.5410186424474186</v>
      </c>
      <c r="N114" s="400">
        <v>1312.1374102416842</v>
      </c>
      <c r="O114" s="412">
        <v>6</v>
      </c>
      <c r="P114" s="412">
        <v>6</v>
      </c>
      <c r="Q114" s="22"/>
      <c r="R114" s="419">
        <v>291</v>
      </c>
      <c r="S114" s="202" t="s">
        <v>137</v>
      </c>
      <c r="T114" s="400">
        <v>2119</v>
      </c>
      <c r="U114" s="437">
        <v>816.38094544333751</v>
      </c>
      <c r="V114" s="437">
        <v>115.9866358598989</v>
      </c>
      <c r="W114" s="437">
        <v>932.36758130323631</v>
      </c>
      <c r="X114" s="437">
        <v>206.73597515327032</v>
      </c>
      <c r="Y114" s="437">
        <v>1139.1035564565068</v>
      </c>
      <c r="Z114" s="438">
        <v>38.155261915998111</v>
      </c>
      <c r="AA114" s="441">
        <v>1174.5952978439536</v>
      </c>
      <c r="AB114" s="437">
        <v>-3.5201746106654093</v>
      </c>
      <c r="AC114" s="437">
        <v>1171.0751232332882</v>
      </c>
      <c r="AD114" s="412">
        <v>6</v>
      </c>
      <c r="AE114" s="412">
        <v>6</v>
      </c>
    </row>
    <row r="115" spans="1:31" s="9" customFormat="1" ht="16.5">
      <c r="A115" s="397">
        <v>297</v>
      </c>
      <c r="B115" s="398" t="s">
        <v>138</v>
      </c>
      <c r="C115" s="400">
        <v>124021</v>
      </c>
      <c r="D115" s="400">
        <v>-86.892259378670659</v>
      </c>
      <c r="E115" s="400">
        <v>120.04711180071017</v>
      </c>
      <c r="F115" s="400">
        <v>33.154852422039504</v>
      </c>
      <c r="G115" s="400">
        <v>198.03546660589222</v>
      </c>
      <c r="H115" s="400">
        <v>231.19031902793174</v>
      </c>
      <c r="I115" s="400">
        <v>93.579613414579811</v>
      </c>
      <c r="J115" s="400">
        <v>324.7699324425115</v>
      </c>
      <c r="K115" s="400">
        <v>-2.0231976842631489</v>
      </c>
      <c r="L115" s="400">
        <v>318.64009959162337</v>
      </c>
      <c r="M115" s="400">
        <v>-23.668803215907001</v>
      </c>
      <c r="N115" s="400">
        <v>294.97129637571635</v>
      </c>
      <c r="O115" s="412">
        <v>11</v>
      </c>
      <c r="P115" s="412">
        <v>11</v>
      </c>
      <c r="Q115" s="22"/>
      <c r="R115" s="419">
        <v>297</v>
      </c>
      <c r="S115" s="202" t="s">
        <v>138</v>
      </c>
      <c r="T115" s="400">
        <v>122594</v>
      </c>
      <c r="U115" s="437">
        <v>-87.504306214068507</v>
      </c>
      <c r="V115" s="437">
        <v>206.92164027945807</v>
      </c>
      <c r="W115" s="437">
        <v>119.41733406538958</v>
      </c>
      <c r="X115" s="437">
        <v>156.69675980565484</v>
      </c>
      <c r="Y115" s="437">
        <v>276.11409387104436</v>
      </c>
      <c r="Z115" s="438">
        <v>-2.0467478016868688</v>
      </c>
      <c r="AA115" s="441">
        <v>269.91290947376558</v>
      </c>
      <c r="AB115" s="437">
        <v>-24.562674904970851</v>
      </c>
      <c r="AC115" s="437">
        <v>245.35023456879472</v>
      </c>
      <c r="AD115" s="412">
        <v>11</v>
      </c>
      <c r="AE115" s="412">
        <v>11</v>
      </c>
    </row>
    <row r="116" spans="1:31" s="9" customFormat="1" ht="16.5">
      <c r="A116" s="397">
        <v>300</v>
      </c>
      <c r="B116" s="398" t="s">
        <v>139</v>
      </c>
      <c r="C116" s="400">
        <v>3381</v>
      </c>
      <c r="D116" s="400">
        <v>644.10904219995768</v>
      </c>
      <c r="E116" s="400">
        <v>80.231077992831985</v>
      </c>
      <c r="F116" s="400">
        <v>724.34012019278964</v>
      </c>
      <c r="G116" s="400">
        <v>510.14492212625106</v>
      </c>
      <c r="H116" s="400">
        <v>1234.4850423190408</v>
      </c>
      <c r="I116" s="400">
        <v>165.98748952329592</v>
      </c>
      <c r="J116" s="400">
        <v>1400.4725318423366</v>
      </c>
      <c r="K116" s="400">
        <v>482.86128364389236</v>
      </c>
      <c r="L116" s="400">
        <v>1875.2267465717066</v>
      </c>
      <c r="M116" s="400">
        <v>111.30340100561965</v>
      </c>
      <c r="N116" s="400">
        <v>1986.5301475773263</v>
      </c>
      <c r="O116" s="412">
        <v>14</v>
      </c>
      <c r="P116" s="412">
        <v>14</v>
      </c>
      <c r="Q116" s="22"/>
      <c r="R116" s="419">
        <v>300</v>
      </c>
      <c r="S116" s="202" t="s">
        <v>139</v>
      </c>
      <c r="T116" s="400">
        <v>3437</v>
      </c>
      <c r="U116" s="437">
        <v>724.15496430111136</v>
      </c>
      <c r="V116" s="437">
        <v>539.71939201214605</v>
      </c>
      <c r="W116" s="437">
        <v>1263.8743563132575</v>
      </c>
      <c r="X116" s="437">
        <v>223.11068551308898</v>
      </c>
      <c r="Y116" s="437">
        <v>1486.9850418263463</v>
      </c>
      <c r="Z116" s="438">
        <v>474.99389002036662</v>
      </c>
      <c r="AA116" s="441">
        <v>1954.0039536680688</v>
      </c>
      <c r="AB116" s="437">
        <v>113.28858015711374</v>
      </c>
      <c r="AC116" s="437">
        <v>2067.2925338251825</v>
      </c>
      <c r="AD116" s="412">
        <v>14</v>
      </c>
      <c r="AE116" s="412">
        <v>14</v>
      </c>
    </row>
    <row r="117" spans="1:31" s="9" customFormat="1" ht="16.5">
      <c r="A117" s="397">
        <v>301</v>
      </c>
      <c r="B117" s="398" t="s">
        <v>140</v>
      </c>
      <c r="C117" s="400">
        <v>19759</v>
      </c>
      <c r="D117" s="400">
        <v>-62.611029744304034</v>
      </c>
      <c r="E117" s="400">
        <v>122.51599237440817</v>
      </c>
      <c r="F117" s="400">
        <v>59.904962630104137</v>
      </c>
      <c r="G117" s="400">
        <v>523.57015589053663</v>
      </c>
      <c r="H117" s="400">
        <v>583.47511852064076</v>
      </c>
      <c r="I117" s="400">
        <v>161.04075688041704</v>
      </c>
      <c r="J117" s="400">
        <v>744.51587540105788</v>
      </c>
      <c r="K117" s="400">
        <v>-93.733488536869274</v>
      </c>
      <c r="L117" s="400">
        <v>647.46587287056536</v>
      </c>
      <c r="M117" s="400">
        <v>15.532446466420364</v>
      </c>
      <c r="N117" s="400">
        <v>662.99831933698579</v>
      </c>
      <c r="O117" s="412">
        <v>14</v>
      </c>
      <c r="P117" s="412">
        <v>14</v>
      </c>
      <c r="Q117" s="22"/>
      <c r="R117" s="419">
        <v>301</v>
      </c>
      <c r="S117" s="202" t="s">
        <v>140</v>
      </c>
      <c r="T117" s="400">
        <v>19890</v>
      </c>
      <c r="U117" s="437">
        <v>-59.606046266358931</v>
      </c>
      <c r="V117" s="437">
        <v>524.43721249856571</v>
      </c>
      <c r="W117" s="437">
        <v>464.83116623220684</v>
      </c>
      <c r="X117" s="437">
        <v>222.74439948027816</v>
      </c>
      <c r="Y117" s="437">
        <v>687.57556571248506</v>
      </c>
      <c r="Z117" s="438">
        <v>-93.116138763197583</v>
      </c>
      <c r="AA117" s="441">
        <v>591.16475626049908</v>
      </c>
      <c r="AB117" s="437">
        <v>20.113348215183507</v>
      </c>
      <c r="AC117" s="437">
        <v>611.27810447568265</v>
      </c>
      <c r="AD117" s="412">
        <v>14</v>
      </c>
      <c r="AE117" s="412">
        <v>14</v>
      </c>
    </row>
    <row r="118" spans="1:31" s="9" customFormat="1" ht="16.5">
      <c r="A118" s="397">
        <v>304</v>
      </c>
      <c r="B118" s="398" t="s">
        <v>141</v>
      </c>
      <c r="C118" s="400">
        <v>949</v>
      </c>
      <c r="D118" s="400">
        <v>-146.73080753947903</v>
      </c>
      <c r="E118" s="400">
        <v>118.87149241299369</v>
      </c>
      <c r="F118" s="400">
        <v>-27.859315126485328</v>
      </c>
      <c r="G118" s="400">
        <v>-75.905665470601576</v>
      </c>
      <c r="H118" s="400">
        <v>-103.7649805970869</v>
      </c>
      <c r="I118" s="400">
        <v>155.11604229126181</v>
      </c>
      <c r="J118" s="400">
        <v>51.351061694174909</v>
      </c>
      <c r="K118" s="400">
        <v>-215.18756585879873</v>
      </c>
      <c r="L118" s="400">
        <v>-167.79540827421286</v>
      </c>
      <c r="M118" s="400">
        <v>-245.10565374077979</v>
      </c>
      <c r="N118" s="400">
        <v>-412.90106201499259</v>
      </c>
      <c r="O118" s="412">
        <v>2</v>
      </c>
      <c r="P118" s="412">
        <v>2</v>
      </c>
      <c r="Q118" s="22"/>
      <c r="R118" s="419">
        <v>304</v>
      </c>
      <c r="S118" s="202" t="s">
        <v>141</v>
      </c>
      <c r="T118" s="400">
        <v>950</v>
      </c>
      <c r="U118" s="437">
        <v>-129.63369321682757</v>
      </c>
      <c r="V118" s="437">
        <v>-77.187637853550882</v>
      </c>
      <c r="W118" s="437">
        <v>-206.82133107037848</v>
      </c>
      <c r="X118" s="437">
        <v>184.23426281926967</v>
      </c>
      <c r="Y118" s="437">
        <v>-22.587068251108807</v>
      </c>
      <c r="Z118" s="438">
        <v>-214.96105263157895</v>
      </c>
      <c r="AA118" s="441">
        <v>-241.50285772479302</v>
      </c>
      <c r="AB118" s="437">
        <v>-254.39968421052632</v>
      </c>
      <c r="AC118" s="437">
        <v>-495.90254193531939</v>
      </c>
      <c r="AD118" s="412">
        <v>2</v>
      </c>
      <c r="AE118" s="412">
        <v>2</v>
      </c>
    </row>
    <row r="119" spans="1:31" s="9" customFormat="1" ht="16.5">
      <c r="A119" s="397">
        <v>305</v>
      </c>
      <c r="B119" s="398" t="s">
        <v>142</v>
      </c>
      <c r="C119" s="400">
        <v>15019</v>
      </c>
      <c r="D119" s="400">
        <v>499.16250446004858</v>
      </c>
      <c r="E119" s="400">
        <v>157.35095637382344</v>
      </c>
      <c r="F119" s="400">
        <v>656.51346083387193</v>
      </c>
      <c r="G119" s="400">
        <v>271.24773370161773</v>
      </c>
      <c r="H119" s="400">
        <v>927.76119453548972</v>
      </c>
      <c r="I119" s="400">
        <v>128.7415571237251</v>
      </c>
      <c r="J119" s="400">
        <v>1056.5027516592149</v>
      </c>
      <c r="K119" s="400">
        <v>-66.440508688993944</v>
      </c>
      <c r="L119" s="400">
        <v>986.29381631065633</v>
      </c>
      <c r="M119" s="400">
        <v>-0.68558874026233341</v>
      </c>
      <c r="N119" s="400">
        <v>985.60822757039409</v>
      </c>
      <c r="O119" s="412">
        <v>17</v>
      </c>
      <c r="P119" s="412">
        <v>17</v>
      </c>
      <c r="Q119" s="22"/>
      <c r="R119" s="419">
        <v>305</v>
      </c>
      <c r="S119" s="202" t="s">
        <v>142</v>
      </c>
      <c r="T119" s="400">
        <v>15146</v>
      </c>
      <c r="U119" s="437">
        <v>556.89836172376215</v>
      </c>
      <c r="V119" s="437">
        <v>307.21853813443562</v>
      </c>
      <c r="W119" s="437">
        <v>864.11689985819771</v>
      </c>
      <c r="X119" s="437">
        <v>182.43585755568293</v>
      </c>
      <c r="Y119" s="437">
        <v>1046.5527574138807</v>
      </c>
      <c r="Z119" s="438">
        <v>-65.883401558167179</v>
      </c>
      <c r="AA119" s="441">
        <v>976.9325276502467</v>
      </c>
      <c r="AB119" s="437">
        <v>-5.2765353558695365</v>
      </c>
      <c r="AC119" s="437">
        <v>971.65599229437714</v>
      </c>
      <c r="AD119" s="412">
        <v>17</v>
      </c>
      <c r="AE119" s="412">
        <v>17</v>
      </c>
    </row>
    <row r="120" spans="1:31" s="9" customFormat="1" ht="16.5">
      <c r="A120" s="397">
        <v>309</v>
      </c>
      <c r="B120" s="398" t="s">
        <v>143</v>
      </c>
      <c r="C120" s="400">
        <v>6409</v>
      </c>
      <c r="D120" s="400">
        <v>-295.70007148642657</v>
      </c>
      <c r="E120" s="400">
        <v>222.74697032005071</v>
      </c>
      <c r="F120" s="400">
        <v>-72.953101166375845</v>
      </c>
      <c r="G120" s="400">
        <v>636.18259495619543</v>
      </c>
      <c r="H120" s="400">
        <v>563.22949378981957</v>
      </c>
      <c r="I120" s="400">
        <v>137.43656431846296</v>
      </c>
      <c r="J120" s="400">
        <v>700.66605810828253</v>
      </c>
      <c r="K120" s="400">
        <v>-73.536745202059606</v>
      </c>
      <c r="L120" s="400">
        <v>623.7467259191734</v>
      </c>
      <c r="M120" s="400">
        <v>7.9613132298330456</v>
      </c>
      <c r="N120" s="400">
        <v>631.70803914900648</v>
      </c>
      <c r="O120" s="412">
        <v>12</v>
      </c>
      <c r="P120" s="412">
        <v>12</v>
      </c>
      <c r="Q120" s="22"/>
      <c r="R120" s="419">
        <v>309</v>
      </c>
      <c r="S120" s="202" t="s">
        <v>143</v>
      </c>
      <c r="T120" s="400">
        <v>6457</v>
      </c>
      <c r="U120" s="437">
        <v>-278.65917750749242</v>
      </c>
      <c r="V120" s="437">
        <v>598.57722501269984</v>
      </c>
      <c r="W120" s="437">
        <v>319.91804750520737</v>
      </c>
      <c r="X120" s="437">
        <v>193.57627923724417</v>
      </c>
      <c r="Y120" s="437">
        <v>513.49432674245156</v>
      </c>
      <c r="Z120" s="438">
        <v>-72.990088276289299</v>
      </c>
      <c r="AA120" s="441">
        <v>437.1467969298451</v>
      </c>
      <c r="AB120" s="437">
        <v>-5.4965326777141064</v>
      </c>
      <c r="AC120" s="437">
        <v>431.65026425213097</v>
      </c>
      <c r="AD120" s="412">
        <v>12</v>
      </c>
      <c r="AE120" s="412">
        <v>12</v>
      </c>
    </row>
    <row r="121" spans="1:31" s="9" customFormat="1" ht="16.5">
      <c r="A121" s="397">
        <v>312</v>
      </c>
      <c r="B121" s="398" t="s">
        <v>144</v>
      </c>
      <c r="C121" s="400">
        <v>1174</v>
      </c>
      <c r="D121" s="400">
        <v>422.61518062599646</v>
      </c>
      <c r="E121" s="400">
        <v>141.53860891626226</v>
      </c>
      <c r="F121" s="400">
        <v>564.15378954225878</v>
      </c>
      <c r="G121" s="400">
        <v>310.68623275125617</v>
      </c>
      <c r="H121" s="400">
        <v>874.84002229351495</v>
      </c>
      <c r="I121" s="400">
        <v>177.74451326021469</v>
      </c>
      <c r="J121" s="400">
        <v>1052.5845355537297</v>
      </c>
      <c r="K121" s="400">
        <v>-263.83730834752981</v>
      </c>
      <c r="L121" s="400">
        <v>787.14416076667692</v>
      </c>
      <c r="M121" s="400">
        <v>15.143736286201015</v>
      </c>
      <c r="N121" s="400">
        <v>802.28789705287784</v>
      </c>
      <c r="O121" s="412">
        <v>13</v>
      </c>
      <c r="P121" s="412">
        <v>13</v>
      </c>
      <c r="Q121" s="22"/>
      <c r="R121" s="419">
        <v>312</v>
      </c>
      <c r="S121" s="202" t="s">
        <v>144</v>
      </c>
      <c r="T121" s="400">
        <v>1196</v>
      </c>
      <c r="U121" s="437">
        <v>304.29641892484892</v>
      </c>
      <c r="V121" s="437">
        <v>174.33134780403788</v>
      </c>
      <c r="W121" s="437">
        <v>478.6277667288868</v>
      </c>
      <c r="X121" s="437">
        <v>244.65510059803825</v>
      </c>
      <c r="Y121" s="437">
        <v>723.28286732692504</v>
      </c>
      <c r="Z121" s="438">
        <v>-258.98411371237461</v>
      </c>
      <c r="AA121" s="441">
        <v>462.72517501923272</v>
      </c>
      <c r="AB121" s="437">
        <v>-7.4841973244147146</v>
      </c>
      <c r="AC121" s="437">
        <v>455.24097769481801</v>
      </c>
      <c r="AD121" s="412">
        <v>13</v>
      </c>
      <c r="AE121" s="412">
        <v>13</v>
      </c>
    </row>
    <row r="122" spans="1:31" s="9" customFormat="1" ht="16.5">
      <c r="A122" s="397">
        <v>316</v>
      </c>
      <c r="B122" s="398" t="s">
        <v>145</v>
      </c>
      <c r="C122" s="400">
        <v>4114</v>
      </c>
      <c r="D122" s="400">
        <v>-156.3378129639641</v>
      </c>
      <c r="E122" s="400">
        <v>176.97546570386592</v>
      </c>
      <c r="F122" s="400">
        <v>20.637652739901824</v>
      </c>
      <c r="G122" s="400">
        <v>282.64907272480582</v>
      </c>
      <c r="H122" s="400">
        <v>303.28672546470767</v>
      </c>
      <c r="I122" s="400">
        <v>121.31821911863115</v>
      </c>
      <c r="J122" s="400">
        <v>424.60494458333881</v>
      </c>
      <c r="K122" s="400">
        <v>-222.3218279047156</v>
      </c>
      <c r="L122" s="400">
        <v>198.02764754882253</v>
      </c>
      <c r="M122" s="400">
        <v>-24.143829022848806</v>
      </c>
      <c r="N122" s="400">
        <v>173.88381852597371</v>
      </c>
      <c r="O122" s="412">
        <v>7</v>
      </c>
      <c r="P122" s="412">
        <v>7</v>
      </c>
      <c r="Q122" s="22"/>
      <c r="R122" s="419">
        <v>316</v>
      </c>
      <c r="S122" s="202" t="s">
        <v>145</v>
      </c>
      <c r="T122" s="400">
        <v>4198</v>
      </c>
      <c r="U122" s="437">
        <v>-114.90590780588532</v>
      </c>
      <c r="V122" s="437">
        <v>433.82213146196472</v>
      </c>
      <c r="W122" s="437">
        <v>318.91622365607935</v>
      </c>
      <c r="X122" s="437">
        <v>190.74965185384406</v>
      </c>
      <c r="Y122" s="437">
        <v>509.66587550992347</v>
      </c>
      <c r="Z122" s="438">
        <v>-217.87327298713674</v>
      </c>
      <c r="AA122" s="441">
        <v>287.62228332316789</v>
      </c>
      <c r="AB122" s="437">
        <v>-50.150040971891372</v>
      </c>
      <c r="AC122" s="437">
        <v>237.47224235127652</v>
      </c>
      <c r="AD122" s="412">
        <v>7</v>
      </c>
      <c r="AE122" s="412">
        <v>7</v>
      </c>
    </row>
    <row r="123" spans="1:31" s="9" customFormat="1" ht="16.5">
      <c r="A123" s="397">
        <v>317</v>
      </c>
      <c r="B123" s="398" t="s">
        <v>146</v>
      </c>
      <c r="C123" s="400">
        <v>2440</v>
      </c>
      <c r="D123" s="400">
        <v>1002.5672206052366</v>
      </c>
      <c r="E123" s="400">
        <v>115.98860492358115</v>
      </c>
      <c r="F123" s="400">
        <v>1118.5558255288176</v>
      </c>
      <c r="G123" s="400">
        <v>637.26016560251833</v>
      </c>
      <c r="H123" s="400">
        <v>1755.8159911313362</v>
      </c>
      <c r="I123" s="400">
        <v>178.27192232133521</v>
      </c>
      <c r="J123" s="400">
        <v>1934.0879134526713</v>
      </c>
      <c r="K123" s="400">
        <v>23.813934426229508</v>
      </c>
      <c r="L123" s="400">
        <v>1956.3629134526714</v>
      </c>
      <c r="M123" s="400">
        <v>-10.929557213114753</v>
      </c>
      <c r="N123" s="400">
        <v>1945.4333562395566</v>
      </c>
      <c r="O123" s="412">
        <v>17</v>
      </c>
      <c r="P123" s="412">
        <v>17</v>
      </c>
      <c r="Q123" s="22"/>
      <c r="R123" s="419">
        <v>317</v>
      </c>
      <c r="S123" s="202" t="s">
        <v>146</v>
      </c>
      <c r="T123" s="400">
        <v>2474</v>
      </c>
      <c r="U123" s="437">
        <v>1018.9984588666059</v>
      </c>
      <c r="V123" s="437">
        <v>607.27354466981922</v>
      </c>
      <c r="W123" s="437">
        <v>1626.272003536425</v>
      </c>
      <c r="X123" s="437">
        <v>241.40243798937621</v>
      </c>
      <c r="Y123" s="437">
        <v>1867.6744415258015</v>
      </c>
      <c r="Z123" s="438">
        <v>23.486661277283751</v>
      </c>
      <c r="AA123" s="441">
        <v>1889.6433178394636</v>
      </c>
      <c r="AB123" s="437">
        <v>-15.075282942603073</v>
      </c>
      <c r="AC123" s="437">
        <v>1874.5680348968604</v>
      </c>
      <c r="AD123" s="412">
        <v>17</v>
      </c>
      <c r="AE123" s="412">
        <v>17</v>
      </c>
    </row>
    <row r="124" spans="1:31" s="9" customFormat="1" ht="16.5">
      <c r="A124" s="397">
        <v>320</v>
      </c>
      <c r="B124" s="398" t="s">
        <v>147</v>
      </c>
      <c r="C124" s="400">
        <v>7030</v>
      </c>
      <c r="D124" s="400">
        <v>377.06896719087757</v>
      </c>
      <c r="E124" s="400">
        <v>166.58873340582153</v>
      </c>
      <c r="F124" s="400">
        <v>543.65770059669899</v>
      </c>
      <c r="G124" s="400">
        <v>370.13683696525811</v>
      </c>
      <c r="H124" s="400">
        <v>913.7945375619571</v>
      </c>
      <c r="I124" s="400">
        <v>131.17846097573374</v>
      </c>
      <c r="J124" s="400">
        <v>1044.972998537691</v>
      </c>
      <c r="K124" s="400">
        <v>42.08207681365576</v>
      </c>
      <c r="L124" s="400">
        <v>1080.639001382641</v>
      </c>
      <c r="M124" s="400">
        <v>1.4752397439544791</v>
      </c>
      <c r="N124" s="400">
        <v>1082.1142411265955</v>
      </c>
      <c r="O124" s="412">
        <v>19</v>
      </c>
      <c r="P124" s="412">
        <v>19</v>
      </c>
      <c r="Q124" s="22"/>
      <c r="R124" s="419">
        <v>320</v>
      </c>
      <c r="S124" s="202" t="s">
        <v>147</v>
      </c>
      <c r="T124" s="400">
        <v>6996</v>
      </c>
      <c r="U124" s="437">
        <v>339.3250459645933</v>
      </c>
      <c r="V124" s="437">
        <v>381.56656604288014</v>
      </c>
      <c r="W124" s="437">
        <v>720.89161200747344</v>
      </c>
      <c r="X124" s="437">
        <v>190.65538441500556</v>
      </c>
      <c r="Y124" s="437">
        <v>911.54699642247897</v>
      </c>
      <c r="Z124" s="438">
        <v>42.286592338479132</v>
      </c>
      <c r="AA124" s="441">
        <v>947.38633318634402</v>
      </c>
      <c r="AB124" s="437">
        <v>-2.1793463407661555</v>
      </c>
      <c r="AC124" s="437">
        <v>945.20698684557783</v>
      </c>
      <c r="AD124" s="412">
        <v>19</v>
      </c>
      <c r="AE124" s="412">
        <v>19</v>
      </c>
    </row>
    <row r="125" spans="1:31" s="9" customFormat="1" ht="16.5">
      <c r="A125" s="397">
        <v>322</v>
      </c>
      <c r="B125" s="398" t="s">
        <v>148</v>
      </c>
      <c r="C125" s="400">
        <v>6462</v>
      </c>
      <c r="D125" s="400">
        <v>946.97140363405356</v>
      </c>
      <c r="E125" s="400">
        <v>97.754557028088001</v>
      </c>
      <c r="F125" s="400">
        <v>1044.7259606621415</v>
      </c>
      <c r="G125" s="400">
        <v>322.10163751614152</v>
      </c>
      <c r="H125" s="400">
        <v>1366.8275981782831</v>
      </c>
      <c r="I125" s="400">
        <v>152.46941650236354</v>
      </c>
      <c r="J125" s="400">
        <v>1519.2970146806467</v>
      </c>
      <c r="K125" s="400">
        <v>-69.387341380377592</v>
      </c>
      <c r="L125" s="400">
        <v>1445.1942601154965</v>
      </c>
      <c r="M125" s="400">
        <v>21.449953666047662</v>
      </c>
      <c r="N125" s="400">
        <v>1466.6442137815443</v>
      </c>
      <c r="O125" s="412">
        <v>2</v>
      </c>
      <c r="P125" s="412">
        <v>2</v>
      </c>
      <c r="Q125" s="22"/>
      <c r="R125" s="419">
        <v>322</v>
      </c>
      <c r="S125" s="202" t="s">
        <v>148</v>
      </c>
      <c r="T125" s="400">
        <v>6549</v>
      </c>
      <c r="U125" s="437">
        <v>987.62013963339666</v>
      </c>
      <c r="V125" s="437">
        <v>315.50765395253183</v>
      </c>
      <c r="W125" s="437">
        <v>1303.1277935859284</v>
      </c>
      <c r="X125" s="437">
        <v>193.1208034252586</v>
      </c>
      <c r="Y125" s="437">
        <v>1496.248597011187</v>
      </c>
      <c r="Z125" s="438">
        <v>-68.46556726217743</v>
      </c>
      <c r="AA125" s="441">
        <v>1423.1302583335264</v>
      </c>
      <c r="AB125" s="437">
        <v>16.898065811574288</v>
      </c>
      <c r="AC125" s="437">
        <v>1440.0283241451007</v>
      </c>
      <c r="AD125" s="412">
        <v>2</v>
      </c>
      <c r="AE125" s="412">
        <v>2</v>
      </c>
    </row>
    <row r="126" spans="1:31" s="9" customFormat="1" ht="16.5">
      <c r="A126" s="397">
        <v>398</v>
      </c>
      <c r="B126" s="398" t="s">
        <v>149</v>
      </c>
      <c r="C126" s="400">
        <v>120693</v>
      </c>
      <c r="D126" s="400">
        <v>259.9219009079178</v>
      </c>
      <c r="E126" s="400">
        <v>155.63530347607295</v>
      </c>
      <c r="F126" s="400">
        <v>415.55720438399078</v>
      </c>
      <c r="G126" s="400">
        <v>207.4380827157072</v>
      </c>
      <c r="H126" s="400">
        <v>622.99528709969798</v>
      </c>
      <c r="I126" s="400">
        <v>93.931600606241489</v>
      </c>
      <c r="J126" s="400">
        <v>716.92688770593941</v>
      </c>
      <c r="K126" s="400">
        <v>-17.038336937519158</v>
      </c>
      <c r="L126" s="400">
        <v>696.93436949858688</v>
      </c>
      <c r="M126" s="400">
        <v>-69.39540038527511</v>
      </c>
      <c r="N126" s="400">
        <v>627.53896911331174</v>
      </c>
      <c r="O126" s="412">
        <v>7</v>
      </c>
      <c r="P126" s="412">
        <v>7</v>
      </c>
      <c r="Q126" s="22"/>
      <c r="R126" s="419">
        <v>398</v>
      </c>
      <c r="S126" s="202" t="s">
        <v>149</v>
      </c>
      <c r="T126" s="400">
        <v>120175</v>
      </c>
      <c r="U126" s="437">
        <v>312.94846895954254</v>
      </c>
      <c r="V126" s="437">
        <v>192.90512538740219</v>
      </c>
      <c r="W126" s="437">
        <v>505.85359434694476</v>
      </c>
      <c r="X126" s="437">
        <v>151.64764195391825</v>
      </c>
      <c r="Y126" s="437">
        <v>657.50123630086296</v>
      </c>
      <c r="Z126" s="438">
        <v>-17.111778656126482</v>
      </c>
      <c r="AA126" s="441">
        <v>637.42254272898867</v>
      </c>
      <c r="AB126" s="437">
        <v>-68.533435174537189</v>
      </c>
      <c r="AC126" s="437">
        <v>568.88910755445136</v>
      </c>
      <c r="AD126" s="412">
        <v>7</v>
      </c>
      <c r="AE126" s="412">
        <v>7</v>
      </c>
    </row>
    <row r="127" spans="1:31" s="9" customFormat="1" ht="16.5">
      <c r="A127" s="397">
        <v>399</v>
      </c>
      <c r="B127" s="398" t="s">
        <v>150</v>
      </c>
      <c r="C127" s="400">
        <v>7682</v>
      </c>
      <c r="D127" s="400">
        <v>58.556407152642663</v>
      </c>
      <c r="E127" s="400">
        <v>97.122975105683139</v>
      </c>
      <c r="F127" s="400">
        <v>155.6793822583258</v>
      </c>
      <c r="G127" s="400">
        <v>362.07837381880671</v>
      </c>
      <c r="H127" s="400">
        <v>517.75775607713251</v>
      </c>
      <c r="I127" s="400">
        <v>88.418169074459982</v>
      </c>
      <c r="J127" s="400">
        <v>606.17592515159254</v>
      </c>
      <c r="K127" s="400">
        <v>-49.282218172350952</v>
      </c>
      <c r="L127" s="400">
        <v>553.54093426380291</v>
      </c>
      <c r="M127" s="400">
        <v>3.3908748385836995</v>
      </c>
      <c r="N127" s="400">
        <v>556.93180910238652</v>
      </c>
      <c r="O127" s="412">
        <v>15</v>
      </c>
      <c r="P127" s="412">
        <v>15</v>
      </c>
      <c r="Q127" s="22"/>
      <c r="R127" s="419">
        <v>399</v>
      </c>
      <c r="S127" s="202" t="s">
        <v>150</v>
      </c>
      <c r="T127" s="400">
        <v>7817</v>
      </c>
      <c r="U127" s="437">
        <v>70.802435811203182</v>
      </c>
      <c r="V127" s="437">
        <v>372.48050124294343</v>
      </c>
      <c r="W127" s="437">
        <v>443.2829370541466</v>
      </c>
      <c r="X127" s="437">
        <v>163.46265293260512</v>
      </c>
      <c r="Y127" s="437">
        <v>606.74558998675172</v>
      </c>
      <c r="Z127" s="438">
        <v>-48.431111679672512</v>
      </c>
      <c r="AA127" s="441">
        <v>555.01960815228836</v>
      </c>
      <c r="AB127" s="437">
        <v>7.9449552897531044</v>
      </c>
      <c r="AC127" s="437">
        <v>562.96456344204148</v>
      </c>
      <c r="AD127" s="412">
        <v>15</v>
      </c>
      <c r="AE127" s="412">
        <v>15</v>
      </c>
    </row>
    <row r="128" spans="1:31" s="9" customFormat="1" ht="16.5">
      <c r="A128" s="397">
        <v>400</v>
      </c>
      <c r="B128" s="398" t="s">
        <v>151</v>
      </c>
      <c r="C128" s="400">
        <v>8441</v>
      </c>
      <c r="D128" s="400">
        <v>733.03816939171793</v>
      </c>
      <c r="E128" s="400">
        <v>135.35555302757496</v>
      </c>
      <c r="F128" s="400">
        <v>868.39372241929289</v>
      </c>
      <c r="G128" s="400">
        <v>326.90835989096939</v>
      </c>
      <c r="H128" s="400">
        <v>1195.3020823102622</v>
      </c>
      <c r="I128" s="400">
        <v>135.57416044587271</v>
      </c>
      <c r="J128" s="400">
        <v>1330.8762427561351</v>
      </c>
      <c r="K128" s="400">
        <v>223.42708209927733</v>
      </c>
      <c r="L128" s="400">
        <v>1563.0319115157606</v>
      </c>
      <c r="M128" s="400">
        <v>12.137190632626464</v>
      </c>
      <c r="N128" s="400">
        <v>1575.1691021483871</v>
      </c>
      <c r="O128" s="412">
        <v>2</v>
      </c>
      <c r="P128" s="412">
        <v>2</v>
      </c>
      <c r="Q128" s="22"/>
      <c r="R128" s="419">
        <v>400</v>
      </c>
      <c r="S128" s="202" t="s">
        <v>151</v>
      </c>
      <c r="T128" s="400">
        <v>8366</v>
      </c>
      <c r="U128" s="437">
        <v>715.88839285122549</v>
      </c>
      <c r="V128" s="437">
        <v>337.54215038139108</v>
      </c>
      <c r="W128" s="437">
        <v>1053.4305432326166</v>
      </c>
      <c r="X128" s="437">
        <v>203.7489708922329</v>
      </c>
      <c r="Y128" s="437">
        <v>1257.1795141248494</v>
      </c>
      <c r="Z128" s="438">
        <v>225.43007410949079</v>
      </c>
      <c r="AA128" s="441">
        <v>1491.4164254325233</v>
      </c>
      <c r="AB128" s="437">
        <v>29.664026715276119</v>
      </c>
      <c r="AC128" s="437">
        <v>1521.0804521477996</v>
      </c>
      <c r="AD128" s="412">
        <v>2</v>
      </c>
      <c r="AE128" s="412">
        <v>2</v>
      </c>
    </row>
    <row r="129" spans="1:31" s="9" customFormat="1" ht="16.5">
      <c r="A129" s="397">
        <v>402</v>
      </c>
      <c r="B129" s="398" t="s">
        <v>152</v>
      </c>
      <c r="C129" s="400">
        <v>8975</v>
      </c>
      <c r="D129" s="400">
        <v>-194.35001073494985</v>
      </c>
      <c r="E129" s="400">
        <v>145.8246505702422</v>
      </c>
      <c r="F129" s="400">
        <v>-48.525360164707656</v>
      </c>
      <c r="G129" s="400">
        <v>563.46009759162382</v>
      </c>
      <c r="H129" s="400">
        <v>514.93473742691606</v>
      </c>
      <c r="I129" s="400">
        <v>137.79966465879119</v>
      </c>
      <c r="J129" s="400">
        <v>652.7344020857073</v>
      </c>
      <c r="K129" s="400">
        <v>-26.421058495821725</v>
      </c>
      <c r="L129" s="400">
        <v>621.36760542832565</v>
      </c>
      <c r="M129" s="400">
        <v>42.939752054596099</v>
      </c>
      <c r="N129" s="400">
        <v>664.30735748292182</v>
      </c>
      <c r="O129" s="412">
        <v>11</v>
      </c>
      <c r="P129" s="412">
        <v>11</v>
      </c>
      <c r="Q129" s="22"/>
      <c r="R129" s="419">
        <v>402</v>
      </c>
      <c r="S129" s="202" t="s">
        <v>152</v>
      </c>
      <c r="T129" s="400">
        <v>9099</v>
      </c>
      <c r="U129" s="437">
        <v>-188.69947859878457</v>
      </c>
      <c r="V129" s="437">
        <v>551.87013371636181</v>
      </c>
      <c r="W129" s="437">
        <v>363.17065511757721</v>
      </c>
      <c r="X129" s="437">
        <v>208.26133196945125</v>
      </c>
      <c r="Y129" s="437">
        <v>571.43198708702846</v>
      </c>
      <c r="Z129" s="438">
        <v>-26.060995713814705</v>
      </c>
      <c r="AA129" s="441">
        <v>540.49265309428199</v>
      </c>
      <c r="AB129" s="437">
        <v>31.565112869546109</v>
      </c>
      <c r="AC129" s="437">
        <v>572.05776596382816</v>
      </c>
      <c r="AD129" s="412">
        <v>11</v>
      </c>
      <c r="AE129" s="412">
        <v>11</v>
      </c>
    </row>
    <row r="130" spans="1:31" s="9" customFormat="1" ht="16.5">
      <c r="A130" s="397">
        <v>403</v>
      </c>
      <c r="B130" s="398" t="s">
        <v>153</v>
      </c>
      <c r="C130" s="400">
        <v>2789</v>
      </c>
      <c r="D130" s="400">
        <v>278.6201953984056</v>
      </c>
      <c r="E130" s="400">
        <v>95.775301833825708</v>
      </c>
      <c r="F130" s="400">
        <v>374.39549723223132</v>
      </c>
      <c r="G130" s="400">
        <v>574.47904228821017</v>
      </c>
      <c r="H130" s="400">
        <v>948.87453952044143</v>
      </c>
      <c r="I130" s="400">
        <v>180.13397373144801</v>
      </c>
      <c r="J130" s="400">
        <v>1129.0085132518893</v>
      </c>
      <c r="K130" s="400">
        <v>29.369307995697383</v>
      </c>
      <c r="L130" s="400">
        <v>1153.4918406093652</v>
      </c>
      <c r="M130" s="400">
        <v>-9.0572375439225556</v>
      </c>
      <c r="N130" s="400">
        <v>1144.4346030654426</v>
      </c>
      <c r="O130" s="412">
        <v>14</v>
      </c>
      <c r="P130" s="412">
        <v>14</v>
      </c>
      <c r="Q130" s="22"/>
      <c r="R130" s="419">
        <v>403</v>
      </c>
      <c r="S130" s="202" t="s">
        <v>153</v>
      </c>
      <c r="T130" s="400">
        <v>2820</v>
      </c>
      <c r="U130" s="437">
        <v>331.71369089888526</v>
      </c>
      <c r="V130" s="437">
        <v>541.93296216775832</v>
      </c>
      <c r="W130" s="437">
        <v>873.64665306664358</v>
      </c>
      <c r="X130" s="437">
        <v>236.94148647332898</v>
      </c>
      <c r="Y130" s="437">
        <v>1110.5881395399726</v>
      </c>
      <c r="Z130" s="438">
        <v>29.046453900709221</v>
      </c>
      <c r="AA130" s="441">
        <v>1134.8023239371357</v>
      </c>
      <c r="AB130" s="437">
        <v>-13.754645390070925</v>
      </c>
      <c r="AC130" s="437">
        <v>1121.0476785470648</v>
      </c>
      <c r="AD130" s="412">
        <v>14</v>
      </c>
      <c r="AE130" s="412">
        <v>14</v>
      </c>
    </row>
    <row r="131" spans="1:31" s="9" customFormat="1" ht="16.5">
      <c r="A131" s="397">
        <v>405</v>
      </c>
      <c r="B131" s="398" t="s">
        <v>154</v>
      </c>
      <c r="C131" s="400">
        <v>72988</v>
      </c>
      <c r="D131" s="400">
        <v>10.787068140978118</v>
      </c>
      <c r="E131" s="400">
        <v>169.90881015225571</v>
      </c>
      <c r="F131" s="400">
        <v>180.69587829323385</v>
      </c>
      <c r="G131" s="400">
        <v>157.42105641944545</v>
      </c>
      <c r="H131" s="400">
        <v>338.11693471267927</v>
      </c>
      <c r="I131" s="400">
        <v>96.946017671306322</v>
      </c>
      <c r="J131" s="400">
        <v>435.06295238398559</v>
      </c>
      <c r="K131" s="400">
        <v>-72.003301912643181</v>
      </c>
      <c r="L131" s="400">
        <v>359.88190892478684</v>
      </c>
      <c r="M131" s="400">
        <v>-26.415790230722862</v>
      </c>
      <c r="N131" s="400">
        <v>333.46611869406394</v>
      </c>
      <c r="O131" s="412">
        <v>9</v>
      </c>
      <c r="P131" s="412">
        <v>9</v>
      </c>
      <c r="Q131" s="22"/>
      <c r="R131" s="419">
        <v>405</v>
      </c>
      <c r="S131" s="202" t="s">
        <v>154</v>
      </c>
      <c r="T131" s="400">
        <v>72650</v>
      </c>
      <c r="U131" s="437">
        <v>47.13676607392626</v>
      </c>
      <c r="V131" s="437">
        <v>180.93322663037111</v>
      </c>
      <c r="W131" s="437">
        <v>228.06999270429736</v>
      </c>
      <c r="X131" s="437">
        <v>158.77528531028076</v>
      </c>
      <c r="Y131" s="437">
        <v>386.84527801457813</v>
      </c>
      <c r="Z131" s="438">
        <v>-72.338293186510668</v>
      </c>
      <c r="AA131" s="441">
        <v>311.31445901939571</v>
      </c>
      <c r="AB131" s="437">
        <v>-27.486530260839643</v>
      </c>
      <c r="AC131" s="437">
        <v>283.82792875855608</v>
      </c>
      <c r="AD131" s="412">
        <v>9</v>
      </c>
      <c r="AE131" s="412">
        <v>9</v>
      </c>
    </row>
    <row r="132" spans="1:31" s="9" customFormat="1" ht="16.5">
      <c r="A132" s="397">
        <v>407</v>
      </c>
      <c r="B132" s="398" t="s">
        <v>155</v>
      </c>
      <c r="C132" s="400">
        <v>2449</v>
      </c>
      <c r="D132" s="400">
        <v>358.39564304338944</v>
      </c>
      <c r="E132" s="400">
        <v>109.41773688236984</v>
      </c>
      <c r="F132" s="400">
        <v>467.81337992575925</v>
      </c>
      <c r="G132" s="400">
        <v>483.30109123242397</v>
      </c>
      <c r="H132" s="400">
        <v>951.11447115818316</v>
      </c>
      <c r="I132" s="400">
        <v>190.99234604308245</v>
      </c>
      <c r="J132" s="400">
        <v>1142.1068172012656</v>
      </c>
      <c r="K132" s="400">
        <v>-183.00653327888935</v>
      </c>
      <c r="L132" s="400">
        <v>952.80301973291114</v>
      </c>
      <c r="M132" s="400">
        <v>-322.60980542670478</v>
      </c>
      <c r="N132" s="400">
        <v>630.1932143062063</v>
      </c>
      <c r="O132" s="412">
        <v>1</v>
      </c>
      <c r="P132" s="413">
        <v>34</v>
      </c>
      <c r="Q132" s="22"/>
      <c r="R132" s="419">
        <v>407</v>
      </c>
      <c r="S132" s="202" t="s">
        <v>155</v>
      </c>
      <c r="T132" s="400">
        <v>2518</v>
      </c>
      <c r="U132" s="437">
        <v>506.53267238734406</v>
      </c>
      <c r="V132" s="437">
        <v>479.35010916459788</v>
      </c>
      <c r="W132" s="437">
        <v>985.88278155194189</v>
      </c>
      <c r="X132" s="437">
        <v>250.75682736947877</v>
      </c>
      <c r="Y132" s="437">
        <v>1236.6396089214206</v>
      </c>
      <c r="Z132" s="438">
        <v>-177.99166004765686</v>
      </c>
      <c r="AA132" s="441">
        <v>1052.5232467292046</v>
      </c>
      <c r="AB132" s="437">
        <v>-345.41245035742651</v>
      </c>
      <c r="AC132" s="437">
        <v>707.11079637177818</v>
      </c>
      <c r="AD132" s="412">
        <v>1</v>
      </c>
      <c r="AE132" s="413">
        <v>34</v>
      </c>
    </row>
    <row r="133" spans="1:31" s="9" customFormat="1" ht="16.5">
      <c r="A133" s="397">
        <v>408</v>
      </c>
      <c r="B133" s="398" t="s">
        <v>156</v>
      </c>
      <c r="C133" s="400">
        <v>14024</v>
      </c>
      <c r="D133" s="400">
        <v>351.10034854370258</v>
      </c>
      <c r="E133" s="400">
        <v>113.31029268297148</v>
      </c>
      <c r="F133" s="400">
        <v>464.41064122667404</v>
      </c>
      <c r="G133" s="400">
        <v>416.70029185417229</v>
      </c>
      <c r="H133" s="400">
        <v>881.11093308084628</v>
      </c>
      <c r="I133" s="400">
        <v>110.7081803604561</v>
      </c>
      <c r="J133" s="400">
        <v>991.81911344130242</v>
      </c>
      <c r="K133" s="400">
        <v>10.530661722760982</v>
      </c>
      <c r="L133" s="400">
        <v>997.29280140479352</v>
      </c>
      <c r="M133" s="400">
        <v>-9.0876976468910478</v>
      </c>
      <c r="N133" s="400">
        <v>988.20510375790252</v>
      </c>
      <c r="O133" s="412">
        <v>14</v>
      </c>
      <c r="P133" s="412">
        <v>14</v>
      </c>
      <c r="Q133" s="22"/>
      <c r="R133" s="419">
        <v>408</v>
      </c>
      <c r="S133" s="202" t="s">
        <v>156</v>
      </c>
      <c r="T133" s="400">
        <v>14099</v>
      </c>
      <c r="U133" s="437">
        <v>363.88025348709124</v>
      </c>
      <c r="V133" s="437">
        <v>429.90950849967999</v>
      </c>
      <c r="W133" s="437">
        <v>793.78976198677117</v>
      </c>
      <c r="X133" s="437">
        <v>180.8584401395384</v>
      </c>
      <c r="Y133" s="437">
        <v>974.64820212630957</v>
      </c>
      <c r="Z133" s="438">
        <v>10.474643591744096</v>
      </c>
      <c r="AA133" s="441">
        <v>980.09277266322715</v>
      </c>
      <c r="AB133" s="437">
        <v>-1.3702714731541217</v>
      </c>
      <c r="AC133" s="437">
        <v>978.72250119007299</v>
      </c>
      <c r="AD133" s="412">
        <v>14</v>
      </c>
      <c r="AE133" s="412">
        <v>14</v>
      </c>
    </row>
    <row r="134" spans="1:31" s="9" customFormat="1" ht="16.5">
      <c r="A134" s="397">
        <v>410</v>
      </c>
      <c r="B134" s="398" t="s">
        <v>157</v>
      </c>
      <c r="C134" s="400">
        <v>18762</v>
      </c>
      <c r="D134" s="400">
        <v>352.14398477455455</v>
      </c>
      <c r="E134" s="400">
        <v>137.1629247086293</v>
      </c>
      <c r="F134" s="400">
        <v>489.30690948318386</v>
      </c>
      <c r="G134" s="400">
        <v>426.7431133280266</v>
      </c>
      <c r="H134" s="400">
        <v>916.0500228112104</v>
      </c>
      <c r="I134" s="400">
        <v>62.511562814617783</v>
      </c>
      <c r="J134" s="400">
        <v>978.56158562582823</v>
      </c>
      <c r="K134" s="400">
        <v>-67.557296663468719</v>
      </c>
      <c r="L134" s="400">
        <v>906.14793036519495</v>
      </c>
      <c r="M134" s="400">
        <v>8.6895486126212589</v>
      </c>
      <c r="N134" s="400">
        <v>914.8374789778162</v>
      </c>
      <c r="O134" s="412">
        <v>13</v>
      </c>
      <c r="P134" s="412">
        <v>13</v>
      </c>
      <c r="Q134" s="22"/>
      <c r="R134" s="419">
        <v>410</v>
      </c>
      <c r="S134" s="202" t="s">
        <v>157</v>
      </c>
      <c r="T134" s="400">
        <v>18775</v>
      </c>
      <c r="U134" s="437">
        <v>353.51164268565964</v>
      </c>
      <c r="V134" s="437">
        <v>404.35920926265629</v>
      </c>
      <c r="W134" s="437">
        <v>757.87085194831604</v>
      </c>
      <c r="X134" s="437">
        <v>139.15999002957261</v>
      </c>
      <c r="Y134" s="437">
        <v>897.0308419778886</v>
      </c>
      <c r="Z134" s="438">
        <v>-67.510519307589874</v>
      </c>
      <c r="AA134" s="441">
        <v>824.66732666497239</v>
      </c>
      <c r="AB134" s="437">
        <v>12.667653930758988</v>
      </c>
      <c r="AC134" s="437">
        <v>837.33498059573139</v>
      </c>
      <c r="AD134" s="412">
        <v>13</v>
      </c>
      <c r="AE134" s="412">
        <v>13</v>
      </c>
    </row>
    <row r="135" spans="1:31" s="9" customFormat="1" ht="16.5">
      <c r="A135" s="397">
        <v>416</v>
      </c>
      <c r="B135" s="398" t="s">
        <v>158</v>
      </c>
      <c r="C135" s="400">
        <v>2862</v>
      </c>
      <c r="D135" s="400">
        <v>46.380593036730893</v>
      </c>
      <c r="E135" s="400">
        <v>112.56285085874482</v>
      </c>
      <c r="F135" s="400">
        <v>158.94344389547572</v>
      </c>
      <c r="G135" s="400">
        <v>465.71793692858569</v>
      </c>
      <c r="H135" s="400">
        <v>624.66138082406133</v>
      </c>
      <c r="I135" s="400">
        <v>97.849122166814979</v>
      </c>
      <c r="J135" s="400">
        <v>722.51050299087638</v>
      </c>
      <c r="K135" s="400">
        <v>-244.22781271837874</v>
      </c>
      <c r="L135" s="400">
        <v>475.68625421379744</v>
      </c>
      <c r="M135" s="400">
        <v>-6.8067668763102711</v>
      </c>
      <c r="N135" s="400">
        <v>468.87948733748715</v>
      </c>
      <c r="O135" s="412">
        <v>9</v>
      </c>
      <c r="P135" s="412">
        <v>9</v>
      </c>
      <c r="Q135" s="22"/>
      <c r="R135" s="419">
        <v>416</v>
      </c>
      <c r="S135" s="202" t="s">
        <v>158</v>
      </c>
      <c r="T135" s="400">
        <v>2886</v>
      </c>
      <c r="U135" s="437">
        <v>92.82117306971432</v>
      </c>
      <c r="V135" s="437">
        <v>458.76032188442622</v>
      </c>
      <c r="W135" s="437">
        <v>551.58149495414057</v>
      </c>
      <c r="X135" s="437">
        <v>174.62045657194864</v>
      </c>
      <c r="Y135" s="437">
        <v>726.20195152608915</v>
      </c>
      <c r="Z135" s="438">
        <v>-242.1968121968122</v>
      </c>
      <c r="AA135" s="441">
        <v>481.43029525443291</v>
      </c>
      <c r="AB135" s="437">
        <v>9.0979071379071375</v>
      </c>
      <c r="AC135" s="437">
        <v>490.52820239234006</v>
      </c>
      <c r="AD135" s="412">
        <v>9</v>
      </c>
      <c r="AE135" s="412">
        <v>9</v>
      </c>
    </row>
    <row r="136" spans="1:31" s="9" customFormat="1" ht="16.5">
      <c r="A136" s="397">
        <v>418</v>
      </c>
      <c r="B136" s="398" t="s">
        <v>159</v>
      </c>
      <c r="C136" s="400">
        <v>24711</v>
      </c>
      <c r="D136" s="400">
        <v>620.64263332247765</v>
      </c>
      <c r="E136" s="400">
        <v>119.73201193051518</v>
      </c>
      <c r="F136" s="400">
        <v>740.37464525299276</v>
      </c>
      <c r="G136" s="400">
        <v>60.538295017375376</v>
      </c>
      <c r="H136" s="400">
        <v>800.91294027036827</v>
      </c>
      <c r="I136" s="400">
        <v>51.783896845366939</v>
      </c>
      <c r="J136" s="400">
        <v>852.69683711573521</v>
      </c>
      <c r="K136" s="400">
        <v>-100.92691513900692</v>
      </c>
      <c r="L136" s="400">
        <v>748.93349285609384</v>
      </c>
      <c r="M136" s="400">
        <v>-28.939343914451062</v>
      </c>
      <c r="N136" s="400">
        <v>719.99414894164272</v>
      </c>
      <c r="O136" s="412">
        <v>6</v>
      </c>
      <c r="P136" s="412">
        <v>6</v>
      </c>
      <c r="Q136" s="22"/>
      <c r="R136" s="419">
        <v>418</v>
      </c>
      <c r="S136" s="202" t="s">
        <v>159</v>
      </c>
      <c r="T136" s="400">
        <v>24580</v>
      </c>
      <c r="U136" s="437">
        <v>703.17052619004448</v>
      </c>
      <c r="V136" s="437">
        <v>72.256753403954207</v>
      </c>
      <c r="W136" s="437">
        <v>775.42727959399883</v>
      </c>
      <c r="X136" s="437">
        <v>113.85039890898946</v>
      </c>
      <c r="Y136" s="437">
        <v>889.27767850298824</v>
      </c>
      <c r="Z136" s="438">
        <v>-101.46480878763222</v>
      </c>
      <c r="AA136" s="441">
        <v>784.96132374302078</v>
      </c>
      <c r="AB136" s="437">
        <v>-21.266267125711959</v>
      </c>
      <c r="AC136" s="437">
        <v>763.69505661730875</v>
      </c>
      <c r="AD136" s="412">
        <v>6</v>
      </c>
      <c r="AE136" s="412">
        <v>6</v>
      </c>
    </row>
    <row r="137" spans="1:31" s="9" customFormat="1" ht="16.5">
      <c r="A137" s="397">
        <v>420</v>
      </c>
      <c r="B137" s="398" t="s">
        <v>160</v>
      </c>
      <c r="C137" s="400">
        <v>9049</v>
      </c>
      <c r="D137" s="400">
        <v>131.21046442286118</v>
      </c>
      <c r="E137" s="400">
        <v>118.23899849455677</v>
      </c>
      <c r="F137" s="400">
        <v>249.44946291741795</v>
      </c>
      <c r="G137" s="400">
        <v>297.05905039707113</v>
      </c>
      <c r="H137" s="400">
        <v>546.50851331448916</v>
      </c>
      <c r="I137" s="400">
        <v>123.63651203566253</v>
      </c>
      <c r="J137" s="400">
        <v>670.14502535015163</v>
      </c>
      <c r="K137" s="400">
        <v>-118.93513095369654</v>
      </c>
      <c r="L137" s="400">
        <v>547.54937942242475</v>
      </c>
      <c r="M137" s="400">
        <v>-9.2455029870703918</v>
      </c>
      <c r="N137" s="400">
        <v>538.30387643535437</v>
      </c>
      <c r="O137" s="412">
        <v>11</v>
      </c>
      <c r="P137" s="412">
        <v>11</v>
      </c>
      <c r="Q137" s="22"/>
      <c r="R137" s="419">
        <v>420</v>
      </c>
      <c r="S137" s="202" t="s">
        <v>160</v>
      </c>
      <c r="T137" s="400">
        <v>9177</v>
      </c>
      <c r="U137" s="437">
        <v>162.01522294274648</v>
      </c>
      <c r="V137" s="437">
        <v>284.89217546720715</v>
      </c>
      <c r="W137" s="437">
        <v>446.9073984099536</v>
      </c>
      <c r="X137" s="437">
        <v>181.14918238039917</v>
      </c>
      <c r="Y137" s="437">
        <v>628.05658079035277</v>
      </c>
      <c r="Z137" s="438">
        <v>-117.27623406341942</v>
      </c>
      <c r="AA137" s="441">
        <v>507.17088829825292</v>
      </c>
      <c r="AB137" s="437">
        <v>-14.510464312956309</v>
      </c>
      <c r="AC137" s="437">
        <v>492.66042398529657</v>
      </c>
      <c r="AD137" s="412">
        <v>11</v>
      </c>
      <c r="AE137" s="412">
        <v>11</v>
      </c>
    </row>
    <row r="138" spans="1:31" s="9" customFormat="1" ht="16.5">
      <c r="A138" s="397">
        <v>421</v>
      </c>
      <c r="B138" s="398" t="s">
        <v>161</v>
      </c>
      <c r="C138" s="400">
        <v>682</v>
      </c>
      <c r="D138" s="400">
        <v>1673.2530364512743</v>
      </c>
      <c r="E138" s="400">
        <v>92.008783193931833</v>
      </c>
      <c r="F138" s="400">
        <v>1765.2618196452063</v>
      </c>
      <c r="G138" s="400">
        <v>246.93525683996404</v>
      </c>
      <c r="H138" s="400">
        <v>2012.1970764851703</v>
      </c>
      <c r="I138" s="400">
        <v>188.57987775543518</v>
      </c>
      <c r="J138" s="400">
        <v>2200.7769542406054</v>
      </c>
      <c r="K138" s="400">
        <v>-204.51906158357772</v>
      </c>
      <c r="L138" s="400">
        <v>1991.480766557321</v>
      </c>
      <c r="M138" s="400">
        <v>-6.6257547067448677</v>
      </c>
      <c r="N138" s="400">
        <v>1984.8550118505759</v>
      </c>
      <c r="O138" s="412">
        <v>16</v>
      </c>
      <c r="P138" s="412">
        <v>16</v>
      </c>
      <c r="Q138" s="22"/>
      <c r="R138" s="419">
        <v>421</v>
      </c>
      <c r="S138" s="202" t="s">
        <v>161</v>
      </c>
      <c r="T138" s="400">
        <v>695</v>
      </c>
      <c r="U138" s="437">
        <v>1636.3175921874492</v>
      </c>
      <c r="V138" s="437">
        <v>282.80211205765079</v>
      </c>
      <c r="W138" s="437">
        <v>1919.1197042450999</v>
      </c>
      <c r="X138" s="437">
        <v>246.28461109057412</v>
      </c>
      <c r="Y138" s="437">
        <v>2165.4043153356743</v>
      </c>
      <c r="Z138" s="438">
        <v>-200.69352517985612</v>
      </c>
      <c r="AA138" s="441">
        <v>1960.0230203716453</v>
      </c>
      <c r="AB138" s="437">
        <v>0</v>
      </c>
      <c r="AC138" s="437">
        <v>1960.0230203716453</v>
      </c>
      <c r="AD138" s="412">
        <v>16</v>
      </c>
      <c r="AE138" s="412">
        <v>16</v>
      </c>
    </row>
    <row r="139" spans="1:31" s="9" customFormat="1" ht="16.5">
      <c r="A139" s="397">
        <v>422</v>
      </c>
      <c r="B139" s="398" t="s">
        <v>162</v>
      </c>
      <c r="C139" s="400">
        <v>10228</v>
      </c>
      <c r="D139" s="400">
        <v>46.535437524400962</v>
      </c>
      <c r="E139" s="400">
        <v>190.90022356371966</v>
      </c>
      <c r="F139" s="400">
        <v>237.43566108812064</v>
      </c>
      <c r="G139" s="400">
        <v>380.36289549118794</v>
      </c>
      <c r="H139" s="400">
        <v>617.79855657930864</v>
      </c>
      <c r="I139" s="400">
        <v>153.54307163682427</v>
      </c>
      <c r="J139" s="400">
        <v>771.3416282161329</v>
      </c>
      <c r="K139" s="400">
        <v>-20.869280406726634</v>
      </c>
      <c r="L139" s="400">
        <v>745.74190197444341</v>
      </c>
      <c r="M139" s="400">
        <v>8.7346695991396146</v>
      </c>
      <c r="N139" s="400">
        <v>754.47657157358299</v>
      </c>
      <c r="O139" s="412">
        <v>12</v>
      </c>
      <c r="P139" s="412">
        <v>12</v>
      </c>
      <c r="Q139" s="22"/>
      <c r="R139" s="419">
        <v>422</v>
      </c>
      <c r="S139" s="202" t="s">
        <v>162</v>
      </c>
      <c r="T139" s="400">
        <v>10372</v>
      </c>
      <c r="U139" s="437">
        <v>69.659888093245058</v>
      </c>
      <c r="V139" s="437">
        <v>332.75169488524926</v>
      </c>
      <c r="W139" s="437">
        <v>402.41158297849432</v>
      </c>
      <c r="X139" s="437">
        <v>200.89420503032508</v>
      </c>
      <c r="Y139" s="437">
        <v>603.30578800881938</v>
      </c>
      <c r="Z139" s="438">
        <v>-20.579541072117237</v>
      </c>
      <c r="AA139" s="441">
        <v>578.06147640064353</v>
      </c>
      <c r="AB139" s="437">
        <v>13.248583060161973</v>
      </c>
      <c r="AC139" s="437">
        <v>591.31005946080552</v>
      </c>
      <c r="AD139" s="412">
        <v>12</v>
      </c>
      <c r="AE139" s="412">
        <v>12</v>
      </c>
    </row>
    <row r="140" spans="1:31" s="9" customFormat="1" ht="16.5">
      <c r="A140" s="397">
        <v>423</v>
      </c>
      <c r="B140" s="398" t="s">
        <v>163</v>
      </c>
      <c r="C140" s="400">
        <v>20637</v>
      </c>
      <c r="D140" s="400">
        <v>619.88884192017883</v>
      </c>
      <c r="E140" s="400">
        <v>100.77164850576712</v>
      </c>
      <c r="F140" s="400">
        <v>720.66049042594591</v>
      </c>
      <c r="G140" s="400">
        <v>74.180064736084105</v>
      </c>
      <c r="H140" s="400">
        <v>794.84055516203</v>
      </c>
      <c r="I140" s="400">
        <v>70.49005574834689</v>
      </c>
      <c r="J140" s="400">
        <v>865.33061091037689</v>
      </c>
      <c r="K140" s="400">
        <v>-109.49324029655473</v>
      </c>
      <c r="L140" s="400">
        <v>751.45388464202392</v>
      </c>
      <c r="M140" s="400">
        <v>-25.768049090953145</v>
      </c>
      <c r="N140" s="400">
        <v>725.6858355510708</v>
      </c>
      <c r="O140" s="412">
        <v>2</v>
      </c>
      <c r="P140" s="412">
        <v>2</v>
      </c>
      <c r="Q140" s="22"/>
      <c r="R140" s="419">
        <v>423</v>
      </c>
      <c r="S140" s="202" t="s">
        <v>163</v>
      </c>
      <c r="T140" s="400">
        <v>20497</v>
      </c>
      <c r="U140" s="437">
        <v>668.83844380286223</v>
      </c>
      <c r="V140" s="437">
        <v>102.655689372761</v>
      </c>
      <c r="W140" s="437">
        <v>771.49413317562323</v>
      </c>
      <c r="X140" s="437">
        <v>121.87417115978353</v>
      </c>
      <c r="Y140" s="437">
        <v>893.36830433540672</v>
      </c>
      <c r="Z140" s="438">
        <v>-110.24110845489584</v>
      </c>
      <c r="AA140" s="441">
        <v>778.7137695254346</v>
      </c>
      <c r="AB140" s="437">
        <v>-35.645876835634496</v>
      </c>
      <c r="AC140" s="437">
        <v>743.06789268980015</v>
      </c>
      <c r="AD140" s="412">
        <v>2</v>
      </c>
      <c r="AE140" s="412">
        <v>2</v>
      </c>
    </row>
    <row r="141" spans="1:31" s="9" customFormat="1" ht="16.5">
      <c r="A141" s="397">
        <v>425</v>
      </c>
      <c r="B141" s="398" t="s">
        <v>164</v>
      </c>
      <c r="C141" s="400">
        <v>10256</v>
      </c>
      <c r="D141" s="400">
        <v>1264.0926839682218</v>
      </c>
      <c r="E141" s="400">
        <v>96.792737239883436</v>
      </c>
      <c r="F141" s="400">
        <v>1360.8854212081053</v>
      </c>
      <c r="G141" s="400">
        <v>527.1236782940988</v>
      </c>
      <c r="H141" s="400">
        <v>1888.009099502204</v>
      </c>
      <c r="I141" s="400">
        <v>46.776651409254427</v>
      </c>
      <c r="J141" s="400">
        <v>1934.7857509114585</v>
      </c>
      <c r="K141" s="400">
        <v>88.224063962558503</v>
      </c>
      <c r="L141" s="400">
        <v>2017.4675956852495</v>
      </c>
      <c r="M141" s="400">
        <v>22.496581738494534</v>
      </c>
      <c r="N141" s="400">
        <v>2039.9641774237441</v>
      </c>
      <c r="O141" s="412">
        <v>17</v>
      </c>
      <c r="P141" s="412">
        <v>17</v>
      </c>
      <c r="Q141" s="22"/>
      <c r="R141" s="419">
        <v>425</v>
      </c>
      <c r="S141" s="202" t="s">
        <v>164</v>
      </c>
      <c r="T141" s="400">
        <v>10258</v>
      </c>
      <c r="U141" s="437">
        <v>1341.6534412407148</v>
      </c>
      <c r="V141" s="437">
        <v>501.28264248655751</v>
      </c>
      <c r="W141" s="437">
        <v>1842.936083727272</v>
      </c>
      <c r="X141" s="437">
        <v>112.36634063125614</v>
      </c>
      <c r="Y141" s="437">
        <v>1955.3024243585282</v>
      </c>
      <c r="Z141" s="438">
        <v>88.206862936244889</v>
      </c>
      <c r="AA141" s="441">
        <v>2037.9681486712598</v>
      </c>
      <c r="AB141" s="437">
        <v>-1.183386961395982</v>
      </c>
      <c r="AC141" s="437">
        <v>2036.7847617098639</v>
      </c>
      <c r="AD141" s="412">
        <v>17</v>
      </c>
      <c r="AE141" s="412">
        <v>17</v>
      </c>
    </row>
    <row r="142" spans="1:31" s="9" customFormat="1" ht="16.5">
      <c r="A142" s="397">
        <v>426</v>
      </c>
      <c r="B142" s="398" t="s">
        <v>165</v>
      </c>
      <c r="C142" s="400">
        <v>11969</v>
      </c>
      <c r="D142" s="400">
        <v>156.18897347335366</v>
      </c>
      <c r="E142" s="400">
        <v>145.09812677352326</v>
      </c>
      <c r="F142" s="400">
        <v>301.28710024687695</v>
      </c>
      <c r="G142" s="400">
        <v>488.51518801793804</v>
      </c>
      <c r="H142" s="400">
        <v>789.80228826481493</v>
      </c>
      <c r="I142" s="400">
        <v>102.07947639481017</v>
      </c>
      <c r="J142" s="400">
        <v>891.88176465962511</v>
      </c>
      <c r="K142" s="400">
        <v>-176.93157323084634</v>
      </c>
      <c r="L142" s="400">
        <v>708.89496542827749</v>
      </c>
      <c r="M142" s="400">
        <v>-69.894498161082808</v>
      </c>
      <c r="N142" s="400">
        <v>639.00046726719461</v>
      </c>
      <c r="O142" s="412">
        <v>12</v>
      </c>
      <c r="P142" s="412">
        <v>12</v>
      </c>
      <c r="Q142" s="22"/>
      <c r="R142" s="419">
        <v>426</v>
      </c>
      <c r="S142" s="202" t="s">
        <v>165</v>
      </c>
      <c r="T142" s="400">
        <v>11962</v>
      </c>
      <c r="U142" s="437">
        <v>166.27450113536335</v>
      </c>
      <c r="V142" s="437">
        <v>499.55693155522584</v>
      </c>
      <c r="W142" s="437">
        <v>665.83143269058917</v>
      </c>
      <c r="X142" s="437">
        <v>173.2740318361175</v>
      </c>
      <c r="Y142" s="437">
        <v>839.10546452670667</v>
      </c>
      <c r="Z142" s="438">
        <v>-177.0351111854205</v>
      </c>
      <c r="AA142" s="441">
        <v>656.01158390473711</v>
      </c>
      <c r="AB142" s="437">
        <v>-63.129624460792513</v>
      </c>
      <c r="AC142" s="437">
        <v>592.88195944394465</v>
      </c>
      <c r="AD142" s="412">
        <v>12</v>
      </c>
      <c r="AE142" s="412">
        <v>12</v>
      </c>
    </row>
    <row r="143" spans="1:31" s="9" customFormat="1" ht="16.5">
      <c r="A143" s="397">
        <v>430</v>
      </c>
      <c r="B143" s="398" t="s">
        <v>166</v>
      </c>
      <c r="C143" s="400">
        <v>15420</v>
      </c>
      <c r="D143" s="400">
        <v>129.28428845392142</v>
      </c>
      <c r="E143" s="400">
        <v>150.38122825395456</v>
      </c>
      <c r="F143" s="400">
        <v>279.66551670787601</v>
      </c>
      <c r="G143" s="400">
        <v>386.1754624499456</v>
      </c>
      <c r="H143" s="400">
        <v>665.84097915782161</v>
      </c>
      <c r="I143" s="400">
        <v>150.3076224587156</v>
      </c>
      <c r="J143" s="400">
        <v>816.14860161653723</v>
      </c>
      <c r="K143" s="400">
        <v>-122.08047989623866</v>
      </c>
      <c r="L143" s="400">
        <v>687.22869240771752</v>
      </c>
      <c r="M143" s="400">
        <v>19.242891443579758</v>
      </c>
      <c r="N143" s="400">
        <v>706.47158385129728</v>
      </c>
      <c r="O143" s="412">
        <v>2</v>
      </c>
      <c r="P143" s="412">
        <v>2</v>
      </c>
      <c r="Q143" s="22"/>
      <c r="R143" s="419">
        <v>430</v>
      </c>
      <c r="S143" s="202" t="s">
        <v>166</v>
      </c>
      <c r="T143" s="400">
        <v>15392</v>
      </c>
      <c r="U143" s="437">
        <v>144.91332387491224</v>
      </c>
      <c r="V143" s="437">
        <v>396.05075286895811</v>
      </c>
      <c r="W143" s="437">
        <v>540.96407674387035</v>
      </c>
      <c r="X143" s="437">
        <v>211.92962883786359</v>
      </c>
      <c r="Y143" s="437">
        <v>752.89370558173391</v>
      </c>
      <c r="Z143" s="438">
        <v>-122.30255977130977</v>
      </c>
      <c r="AA143" s="441">
        <v>623.73927470855301</v>
      </c>
      <c r="AB143" s="437">
        <v>3.0957438279625786</v>
      </c>
      <c r="AC143" s="437">
        <v>626.83501853651558</v>
      </c>
      <c r="AD143" s="412">
        <v>2</v>
      </c>
      <c r="AE143" s="412">
        <v>2</v>
      </c>
    </row>
    <row r="144" spans="1:31" s="9" customFormat="1" ht="16.5">
      <c r="A144" s="397">
        <v>433</v>
      </c>
      <c r="B144" s="398" t="s">
        <v>167</v>
      </c>
      <c r="C144" s="400">
        <v>7692</v>
      </c>
      <c r="D144" s="400">
        <v>184.08317520133122</v>
      </c>
      <c r="E144" s="400">
        <v>107.85898390217763</v>
      </c>
      <c r="F144" s="400">
        <v>291.94215910350886</v>
      </c>
      <c r="G144" s="400">
        <v>306.24274933063629</v>
      </c>
      <c r="H144" s="400">
        <v>598.1849084341452</v>
      </c>
      <c r="I144" s="400">
        <v>111.87274104602776</v>
      </c>
      <c r="J144" s="400">
        <v>710.05764948017293</v>
      </c>
      <c r="K144" s="400">
        <v>-108.13975559022361</v>
      </c>
      <c r="L144" s="400">
        <v>598.57169004179536</v>
      </c>
      <c r="M144" s="400">
        <v>11.758888755850235</v>
      </c>
      <c r="N144" s="400">
        <v>610.33057879764556</v>
      </c>
      <c r="O144" s="412">
        <v>5</v>
      </c>
      <c r="P144" s="412">
        <v>5</v>
      </c>
      <c r="Q144" s="22"/>
      <c r="R144" s="419">
        <v>433</v>
      </c>
      <c r="S144" s="202" t="s">
        <v>167</v>
      </c>
      <c r="T144" s="400">
        <v>7749</v>
      </c>
      <c r="U144" s="437">
        <v>272.42539638920999</v>
      </c>
      <c r="V144" s="437">
        <v>295.43335807730426</v>
      </c>
      <c r="W144" s="437">
        <v>567.85875446651426</v>
      </c>
      <c r="X144" s="437">
        <v>181.08028834756135</v>
      </c>
      <c r="Y144" s="437">
        <v>748.93904281407561</v>
      </c>
      <c r="Z144" s="438">
        <v>-107.34430249064395</v>
      </c>
      <c r="AA144" s="441">
        <v>638.27315044086617</v>
      </c>
      <c r="AB144" s="437">
        <v>0.97223415924635426</v>
      </c>
      <c r="AC144" s="437">
        <v>639.24538460011252</v>
      </c>
      <c r="AD144" s="412">
        <v>5</v>
      </c>
      <c r="AE144" s="412">
        <v>5</v>
      </c>
    </row>
    <row r="145" spans="1:31" s="9" customFormat="1" ht="16.5">
      <c r="A145" s="397">
        <v>434</v>
      </c>
      <c r="B145" s="398" t="s">
        <v>168</v>
      </c>
      <c r="C145" s="400">
        <v>14458</v>
      </c>
      <c r="D145" s="400">
        <v>368.44907996281432</v>
      </c>
      <c r="E145" s="400">
        <v>125.51662300018312</v>
      </c>
      <c r="F145" s="400">
        <v>493.96570296299745</v>
      </c>
      <c r="G145" s="400">
        <v>-2.9866404096309371</v>
      </c>
      <c r="H145" s="400">
        <v>490.97906255336653</v>
      </c>
      <c r="I145" s="400">
        <v>124.20080319831305</v>
      </c>
      <c r="J145" s="400">
        <v>615.17986575167959</v>
      </c>
      <c r="K145" s="400">
        <v>-56.829782819200446</v>
      </c>
      <c r="L145" s="400">
        <v>554.69784887520984</v>
      </c>
      <c r="M145" s="400">
        <v>77.78536224166551</v>
      </c>
      <c r="N145" s="400">
        <v>632.48321111687528</v>
      </c>
      <c r="O145" s="412">
        <v>1</v>
      </c>
      <c r="P145" s="413">
        <v>34</v>
      </c>
      <c r="Q145" s="22"/>
      <c r="R145" s="419">
        <v>434</v>
      </c>
      <c r="S145" s="202" t="s">
        <v>168</v>
      </c>
      <c r="T145" s="400">
        <v>14568</v>
      </c>
      <c r="U145" s="437">
        <v>413.14294830646242</v>
      </c>
      <c r="V145" s="437">
        <v>60.706743112009576</v>
      </c>
      <c r="W145" s="437">
        <v>473.84969141847199</v>
      </c>
      <c r="X145" s="437">
        <v>177.2433269738988</v>
      </c>
      <c r="Y145" s="437">
        <v>651.09301839237082</v>
      </c>
      <c r="Z145" s="438">
        <v>-56.400672707303677</v>
      </c>
      <c r="AA145" s="441">
        <v>591.06768890307922</v>
      </c>
      <c r="AB145" s="437">
        <v>62.249509850356951</v>
      </c>
      <c r="AC145" s="437">
        <v>653.31719875343617</v>
      </c>
      <c r="AD145" s="412">
        <v>1</v>
      </c>
      <c r="AE145" s="413">
        <v>34</v>
      </c>
    </row>
    <row r="146" spans="1:31" s="9" customFormat="1" ht="16.5">
      <c r="A146" s="397">
        <v>435</v>
      </c>
      <c r="B146" s="398" t="s">
        <v>169</v>
      </c>
      <c r="C146" s="400">
        <v>702</v>
      </c>
      <c r="D146" s="400">
        <v>1282.8120738142993</v>
      </c>
      <c r="E146" s="400">
        <v>95.176356068525578</v>
      </c>
      <c r="F146" s="400">
        <v>1377.9884298828249</v>
      </c>
      <c r="G146" s="400">
        <v>99.586272036334321</v>
      </c>
      <c r="H146" s="400">
        <v>1477.5747019191595</v>
      </c>
      <c r="I146" s="400">
        <v>179.77176310359005</v>
      </c>
      <c r="J146" s="400">
        <v>1657.3464650227493</v>
      </c>
      <c r="K146" s="400">
        <v>-280.86039886039885</v>
      </c>
      <c r="L146" s="400">
        <v>1376.4860661623504</v>
      </c>
      <c r="M146" s="400">
        <v>-153.96006052706556</v>
      </c>
      <c r="N146" s="400">
        <v>1222.5260056352847</v>
      </c>
      <c r="O146" s="412">
        <v>13</v>
      </c>
      <c r="P146" s="412">
        <v>13</v>
      </c>
      <c r="Q146" s="22"/>
      <c r="R146" s="419">
        <v>435</v>
      </c>
      <c r="S146" s="202" t="s">
        <v>169</v>
      </c>
      <c r="T146" s="400">
        <v>692</v>
      </c>
      <c r="U146" s="437">
        <v>1160.451851463416</v>
      </c>
      <c r="V146" s="437">
        <v>74.396030961193432</v>
      </c>
      <c r="W146" s="437">
        <v>1234.8478824246095</v>
      </c>
      <c r="X146" s="437">
        <v>216.43770659386868</v>
      </c>
      <c r="Y146" s="437">
        <v>1451.285589018478</v>
      </c>
      <c r="Z146" s="438">
        <v>-284.91907514450867</v>
      </c>
      <c r="AA146" s="441">
        <v>1166.3665138739696</v>
      </c>
      <c r="AB146" s="437">
        <v>-86.12631141618499</v>
      </c>
      <c r="AC146" s="437">
        <v>1080.2402024577846</v>
      </c>
      <c r="AD146" s="412">
        <v>13</v>
      </c>
      <c r="AE146" s="412">
        <v>13</v>
      </c>
    </row>
    <row r="147" spans="1:31" s="9" customFormat="1" ht="16.5">
      <c r="A147" s="397">
        <v>436</v>
      </c>
      <c r="B147" s="398" t="s">
        <v>170</v>
      </c>
      <c r="C147" s="400">
        <v>2033</v>
      </c>
      <c r="D147" s="400">
        <v>957.04162491036618</v>
      </c>
      <c r="E147" s="400">
        <v>89.500609977680583</v>
      </c>
      <c r="F147" s="400">
        <v>1046.5422348880468</v>
      </c>
      <c r="G147" s="400">
        <v>654.48611348157567</v>
      </c>
      <c r="H147" s="400">
        <v>1701.0283483696223</v>
      </c>
      <c r="I147" s="400">
        <v>96.251231688101711</v>
      </c>
      <c r="J147" s="400">
        <v>1797.2795800577242</v>
      </c>
      <c r="K147" s="400">
        <v>-163.57599606492869</v>
      </c>
      <c r="L147" s="400">
        <v>1627.1354580705131</v>
      </c>
      <c r="M147" s="400">
        <v>27.496607333989182</v>
      </c>
      <c r="N147" s="400">
        <v>1654.6320654045026</v>
      </c>
      <c r="O147" s="412">
        <v>17</v>
      </c>
      <c r="P147" s="412">
        <v>17</v>
      </c>
      <c r="Q147" s="22"/>
      <c r="R147" s="419">
        <v>436</v>
      </c>
      <c r="S147" s="202" t="s">
        <v>170</v>
      </c>
      <c r="T147" s="400">
        <v>1988</v>
      </c>
      <c r="U147" s="437">
        <v>950.36757838625374</v>
      </c>
      <c r="V147" s="437">
        <v>689.31485523799245</v>
      </c>
      <c r="W147" s="437">
        <v>1639.6824336242462</v>
      </c>
      <c r="X147" s="437">
        <v>162.35035593476601</v>
      </c>
      <c r="Y147" s="437">
        <v>1802.0327895590121</v>
      </c>
      <c r="Z147" s="438">
        <v>-167.27867203219316</v>
      </c>
      <c r="AA147" s="441">
        <v>1628.03731672199</v>
      </c>
      <c r="AB147" s="437">
        <v>-5.3805656438631759</v>
      </c>
      <c r="AC147" s="437">
        <v>1622.6567510781269</v>
      </c>
      <c r="AD147" s="412">
        <v>17</v>
      </c>
      <c r="AE147" s="412">
        <v>17</v>
      </c>
    </row>
    <row r="148" spans="1:31" s="9" customFormat="1" ht="16.5">
      <c r="A148" s="397">
        <v>440</v>
      </c>
      <c r="B148" s="398" t="s">
        <v>171</v>
      </c>
      <c r="C148" s="400">
        <v>5843</v>
      </c>
      <c r="D148" s="400">
        <v>1389.6162652988085</v>
      </c>
      <c r="E148" s="400">
        <v>57.725950495163048</v>
      </c>
      <c r="F148" s="400">
        <v>1447.3422157939715</v>
      </c>
      <c r="G148" s="400">
        <v>559.46053962746748</v>
      </c>
      <c r="H148" s="400">
        <v>2006.8027554214391</v>
      </c>
      <c r="I148" s="400">
        <v>68.36041464111247</v>
      </c>
      <c r="J148" s="400">
        <v>2075.1631700625517</v>
      </c>
      <c r="K148" s="400">
        <v>-267.46140681156942</v>
      </c>
      <c r="L148" s="400">
        <v>1806.897895374891</v>
      </c>
      <c r="M148" s="400">
        <v>-8.8746666096183429</v>
      </c>
      <c r="N148" s="400">
        <v>1798.023228765273</v>
      </c>
      <c r="O148" s="412">
        <v>15</v>
      </c>
      <c r="P148" s="412">
        <v>15</v>
      </c>
      <c r="Q148" s="22"/>
      <c r="R148" s="419">
        <v>440</v>
      </c>
      <c r="S148" s="202" t="s">
        <v>171</v>
      </c>
      <c r="T148" s="400">
        <v>5732</v>
      </c>
      <c r="U148" s="437">
        <v>1390.5845631788918</v>
      </c>
      <c r="V148" s="437">
        <v>542.55732231004083</v>
      </c>
      <c r="W148" s="437">
        <v>1933.1418854889325</v>
      </c>
      <c r="X148" s="437">
        <v>132.25945456137322</v>
      </c>
      <c r="Y148" s="437">
        <v>2065.4013400503059</v>
      </c>
      <c r="Z148" s="438">
        <v>-272.64078855547803</v>
      </c>
      <c r="AA148" s="441">
        <v>1791.9411167425596</v>
      </c>
      <c r="AB148" s="437">
        <v>-11.191477669225396</v>
      </c>
      <c r="AC148" s="437">
        <v>1780.749639073334</v>
      </c>
      <c r="AD148" s="412">
        <v>15</v>
      </c>
      <c r="AE148" s="412">
        <v>15</v>
      </c>
    </row>
    <row r="149" spans="1:31" s="9" customFormat="1" ht="16.5">
      <c r="A149" s="397">
        <v>441</v>
      </c>
      <c r="B149" s="398" t="s">
        <v>172</v>
      </c>
      <c r="C149" s="400">
        <v>4396</v>
      </c>
      <c r="D149" s="400">
        <v>-213.49679988414388</v>
      </c>
      <c r="E149" s="400">
        <v>149.39362380715792</v>
      </c>
      <c r="F149" s="400">
        <v>-64.103176076985974</v>
      </c>
      <c r="G149" s="400">
        <v>296.06107308991346</v>
      </c>
      <c r="H149" s="400">
        <v>231.95789701292748</v>
      </c>
      <c r="I149" s="400">
        <v>140.50510516823744</v>
      </c>
      <c r="J149" s="400">
        <v>372.46300218116494</v>
      </c>
      <c r="K149" s="400">
        <v>-62.568243858052774</v>
      </c>
      <c r="L149" s="400">
        <v>305.72847078899025</v>
      </c>
      <c r="M149" s="400">
        <v>-7.5697981551410365</v>
      </c>
      <c r="N149" s="400">
        <v>298.15867263384916</v>
      </c>
      <c r="O149" s="412">
        <v>9</v>
      </c>
      <c r="P149" s="412">
        <v>9</v>
      </c>
      <c r="Q149" s="22"/>
      <c r="R149" s="419">
        <v>441</v>
      </c>
      <c r="S149" s="202" t="s">
        <v>172</v>
      </c>
      <c r="T149" s="400">
        <v>4421</v>
      </c>
      <c r="U149" s="437">
        <v>-207.30705676203866</v>
      </c>
      <c r="V149" s="437">
        <v>256.33085484801069</v>
      </c>
      <c r="W149" s="437">
        <v>49.023798085972025</v>
      </c>
      <c r="X149" s="437">
        <v>198.06953862505466</v>
      </c>
      <c r="Y149" s="437">
        <v>247.09333671102667</v>
      </c>
      <c r="Z149" s="438">
        <v>-62.214431124180052</v>
      </c>
      <c r="AA149" s="441">
        <v>180.73617769722887</v>
      </c>
      <c r="AB149" s="437">
        <v>-21.080269056774487</v>
      </c>
      <c r="AC149" s="437">
        <v>159.65590864045438</v>
      </c>
      <c r="AD149" s="412">
        <v>9</v>
      </c>
      <c r="AE149" s="412">
        <v>9</v>
      </c>
    </row>
    <row r="150" spans="1:31" s="9" customFormat="1" ht="16.5">
      <c r="A150" s="397">
        <v>444</v>
      </c>
      <c r="B150" s="398" t="s">
        <v>173</v>
      </c>
      <c r="C150" s="400">
        <v>45645</v>
      </c>
      <c r="D150" s="400">
        <v>294.8051680770439</v>
      </c>
      <c r="E150" s="400">
        <v>140.64793025936197</v>
      </c>
      <c r="F150" s="400">
        <v>435.4530983364059</v>
      </c>
      <c r="G150" s="400">
        <v>122.97463688262732</v>
      </c>
      <c r="H150" s="400">
        <v>558.42773521903314</v>
      </c>
      <c r="I150" s="400">
        <v>96.366497490944639</v>
      </c>
      <c r="J150" s="400">
        <v>654.79423270997779</v>
      </c>
      <c r="K150" s="400">
        <v>-15.478891444846095</v>
      </c>
      <c r="L150" s="400">
        <v>634.75192796685144</v>
      </c>
      <c r="M150" s="400">
        <v>53.951401236937244</v>
      </c>
      <c r="N150" s="400">
        <v>688.70332920378871</v>
      </c>
      <c r="O150" s="412">
        <v>1</v>
      </c>
      <c r="P150" s="413">
        <v>33</v>
      </c>
      <c r="Q150" s="22"/>
      <c r="R150" s="419">
        <v>444</v>
      </c>
      <c r="S150" s="202" t="s">
        <v>173</v>
      </c>
      <c r="T150" s="400">
        <v>45811</v>
      </c>
      <c r="U150" s="437">
        <v>354.95683367747364</v>
      </c>
      <c r="V150" s="437">
        <v>132.65639406959846</v>
      </c>
      <c r="W150" s="437">
        <v>487.61322774707207</v>
      </c>
      <c r="X150" s="437">
        <v>153.31296678642684</v>
      </c>
      <c r="Y150" s="437">
        <v>640.92619453349892</v>
      </c>
      <c r="Z150" s="438">
        <v>-15.422802383706969</v>
      </c>
      <c r="AA150" s="441">
        <v>620.95651476226499</v>
      </c>
      <c r="AB150" s="437">
        <v>52.368328062037499</v>
      </c>
      <c r="AC150" s="437">
        <v>673.32484282430244</v>
      </c>
      <c r="AD150" s="412">
        <v>1</v>
      </c>
      <c r="AE150" s="413">
        <v>33</v>
      </c>
    </row>
    <row r="151" spans="1:31" s="9" customFormat="1" ht="16.5">
      <c r="A151" s="397">
        <v>445</v>
      </c>
      <c r="B151" s="398" t="s">
        <v>174</v>
      </c>
      <c r="C151" s="400">
        <v>14999</v>
      </c>
      <c r="D151" s="400">
        <v>364.45850962904922</v>
      </c>
      <c r="E151" s="400">
        <v>95.033939418993029</v>
      </c>
      <c r="F151" s="400">
        <v>459.49244904804226</v>
      </c>
      <c r="G151" s="400">
        <v>17.816623033975645</v>
      </c>
      <c r="H151" s="400">
        <v>477.30907208201785</v>
      </c>
      <c r="I151" s="400">
        <v>101.21407248387612</v>
      </c>
      <c r="J151" s="400">
        <v>578.52314456589397</v>
      </c>
      <c r="K151" s="400">
        <v>3.4343622908193878</v>
      </c>
      <c r="L151" s="400">
        <v>575.14891961756405</v>
      </c>
      <c r="M151" s="400">
        <v>11.718887507833854</v>
      </c>
      <c r="N151" s="400">
        <v>586.86780712539803</v>
      </c>
      <c r="O151" s="412">
        <v>2</v>
      </c>
      <c r="P151" s="412">
        <v>2</v>
      </c>
      <c r="Q151" s="22"/>
      <c r="R151" s="419">
        <v>445</v>
      </c>
      <c r="S151" s="202" t="s">
        <v>174</v>
      </c>
      <c r="T151" s="400">
        <v>14991</v>
      </c>
      <c r="U151" s="437">
        <v>373.5859183334594</v>
      </c>
      <c r="V151" s="437">
        <v>19.679875381324621</v>
      </c>
      <c r="W151" s="437">
        <v>393.26579371478402</v>
      </c>
      <c r="X151" s="437">
        <v>157.33637711984446</v>
      </c>
      <c r="Y151" s="437">
        <v>550.60217083462851</v>
      </c>
      <c r="Z151" s="438">
        <v>3.4361950503635517</v>
      </c>
      <c r="AA151" s="441">
        <v>547.22614521925925</v>
      </c>
      <c r="AB151" s="437">
        <v>8.4220709425655365</v>
      </c>
      <c r="AC151" s="437">
        <v>555.64821616182485</v>
      </c>
      <c r="AD151" s="412">
        <v>2</v>
      </c>
      <c r="AE151" s="412">
        <v>2</v>
      </c>
    </row>
    <row r="152" spans="1:31" s="9" customFormat="1" ht="16.5">
      <c r="A152" s="397">
        <v>475</v>
      </c>
      <c r="B152" s="398" t="s">
        <v>175</v>
      </c>
      <c r="C152" s="400">
        <v>5456</v>
      </c>
      <c r="D152" s="400">
        <v>538.57762961953335</v>
      </c>
      <c r="E152" s="400">
        <v>81.161711107810774</v>
      </c>
      <c r="F152" s="400">
        <v>619.73934072734414</v>
      </c>
      <c r="G152" s="400">
        <v>321.01221687353365</v>
      </c>
      <c r="H152" s="400">
        <v>940.75155760087773</v>
      </c>
      <c r="I152" s="400">
        <v>126.0957346533359</v>
      </c>
      <c r="J152" s="400">
        <v>1066.8472922542137</v>
      </c>
      <c r="K152" s="400">
        <v>-35.686766862170089</v>
      </c>
      <c r="L152" s="400">
        <v>1028.2798435738616</v>
      </c>
      <c r="M152" s="400">
        <v>146.05201711876833</v>
      </c>
      <c r="N152" s="400">
        <v>1174.33186069263</v>
      </c>
      <c r="O152" s="412">
        <v>15</v>
      </c>
      <c r="P152" s="412">
        <v>15</v>
      </c>
      <c r="Q152" s="22"/>
      <c r="R152" s="419">
        <v>475</v>
      </c>
      <c r="S152" s="202" t="s">
        <v>175</v>
      </c>
      <c r="T152" s="400">
        <v>5479</v>
      </c>
      <c r="U152" s="437">
        <v>522.30481553131699</v>
      </c>
      <c r="V152" s="437">
        <v>321.32165623981354</v>
      </c>
      <c r="W152" s="437">
        <v>843.62647177113058</v>
      </c>
      <c r="X152" s="437">
        <v>198.85904107058215</v>
      </c>
      <c r="Y152" s="437">
        <v>1042.4855128417128</v>
      </c>
      <c r="Z152" s="438">
        <v>-35.536959299142183</v>
      </c>
      <c r="AA152" s="441">
        <v>1004.079964383965</v>
      </c>
      <c r="AB152" s="437">
        <v>132.38773288921337</v>
      </c>
      <c r="AC152" s="437">
        <v>1136.4676972731786</v>
      </c>
      <c r="AD152" s="412">
        <v>15</v>
      </c>
      <c r="AE152" s="412">
        <v>15</v>
      </c>
    </row>
    <row r="153" spans="1:31" s="9" customFormat="1" ht="16.5">
      <c r="A153" s="397">
        <v>480</v>
      </c>
      <c r="B153" s="398" t="s">
        <v>176</v>
      </c>
      <c r="C153" s="400">
        <v>1930</v>
      </c>
      <c r="D153" s="400">
        <v>294.14036088759525</v>
      </c>
      <c r="E153" s="400">
        <v>125.88074910819599</v>
      </c>
      <c r="F153" s="400">
        <v>420.02110999579122</v>
      </c>
      <c r="G153" s="400">
        <v>547.62652991981406</v>
      </c>
      <c r="H153" s="400">
        <v>967.64763991560528</v>
      </c>
      <c r="I153" s="400">
        <v>154.90848948005194</v>
      </c>
      <c r="J153" s="400">
        <v>1122.5561293956573</v>
      </c>
      <c r="K153" s="400">
        <v>-260.16580310880829</v>
      </c>
      <c r="L153" s="400">
        <v>860.52296877389563</v>
      </c>
      <c r="M153" s="400">
        <v>-398.37134906217614</v>
      </c>
      <c r="N153" s="400">
        <v>462.15161971171943</v>
      </c>
      <c r="O153" s="412">
        <v>2</v>
      </c>
      <c r="P153" s="412">
        <v>2</v>
      </c>
      <c r="Q153" s="22"/>
      <c r="R153" s="419">
        <v>480</v>
      </c>
      <c r="S153" s="202" t="s">
        <v>176</v>
      </c>
      <c r="T153" s="400">
        <v>1978</v>
      </c>
      <c r="U153" s="437">
        <v>354.1065508994875</v>
      </c>
      <c r="V153" s="437">
        <v>528.59126236330383</v>
      </c>
      <c r="W153" s="437">
        <v>882.69781326279133</v>
      </c>
      <c r="X153" s="437">
        <v>214.87800237889951</v>
      </c>
      <c r="Y153" s="437">
        <v>1097.575815641691</v>
      </c>
      <c r="Z153" s="438">
        <v>-253.85237613751264</v>
      </c>
      <c r="AA153" s="441">
        <v>841.90139703703971</v>
      </c>
      <c r="AB153" s="437">
        <v>-400.49158240647131</v>
      </c>
      <c r="AC153" s="437">
        <v>441.40981463056841</v>
      </c>
      <c r="AD153" s="412">
        <v>2</v>
      </c>
      <c r="AE153" s="412">
        <v>2</v>
      </c>
    </row>
    <row r="154" spans="1:31" s="9" customFormat="1" ht="16.5">
      <c r="A154" s="397">
        <v>481</v>
      </c>
      <c r="B154" s="398" t="s">
        <v>177</v>
      </c>
      <c r="C154" s="400">
        <v>9619</v>
      </c>
      <c r="D154" s="400">
        <v>496.90135999342584</v>
      </c>
      <c r="E154" s="400">
        <v>85.892364066959686</v>
      </c>
      <c r="F154" s="400">
        <v>582.79372406038544</v>
      </c>
      <c r="G154" s="400">
        <v>74.051939866176014</v>
      </c>
      <c r="H154" s="400">
        <v>656.84566392656143</v>
      </c>
      <c r="I154" s="400">
        <v>60.077959359885924</v>
      </c>
      <c r="J154" s="400">
        <v>716.92362328644731</v>
      </c>
      <c r="K154" s="400">
        <v>-229.27715978791974</v>
      </c>
      <c r="L154" s="400">
        <v>484.78348397882701</v>
      </c>
      <c r="M154" s="400">
        <v>-20.950616675330071</v>
      </c>
      <c r="N154" s="400">
        <v>463.83286730349687</v>
      </c>
      <c r="O154" s="412">
        <v>2</v>
      </c>
      <c r="P154" s="412">
        <v>2</v>
      </c>
      <c r="Q154" s="22"/>
      <c r="R154" s="419">
        <v>481</v>
      </c>
      <c r="S154" s="202" t="s">
        <v>177</v>
      </c>
      <c r="T154" s="400">
        <v>9642</v>
      </c>
      <c r="U154" s="437">
        <v>541.47486177985832</v>
      </c>
      <c r="V154" s="437">
        <v>99.0177324369632</v>
      </c>
      <c r="W154" s="437">
        <v>640.49259421682154</v>
      </c>
      <c r="X154" s="437">
        <v>125.47561703309695</v>
      </c>
      <c r="Y154" s="437">
        <v>765.96821124991857</v>
      </c>
      <c r="Z154" s="438">
        <v>-228.73024268823895</v>
      </c>
      <c r="AA154" s="441">
        <v>534.38181838536764</v>
      </c>
      <c r="AB154" s="437">
        <v>-23.748605735324624</v>
      </c>
      <c r="AC154" s="437">
        <v>510.63321265004305</v>
      </c>
      <c r="AD154" s="412">
        <v>2</v>
      </c>
      <c r="AE154" s="412">
        <v>2</v>
      </c>
    </row>
    <row r="155" spans="1:31" s="9" customFormat="1" ht="16.5">
      <c r="A155" s="397">
        <v>483</v>
      </c>
      <c r="B155" s="398" t="s">
        <v>178</v>
      </c>
      <c r="C155" s="400">
        <v>1055</v>
      </c>
      <c r="D155" s="400">
        <v>597.34092546189186</v>
      </c>
      <c r="E155" s="400">
        <v>134.53571086292342</v>
      </c>
      <c r="F155" s="400">
        <v>731.87663632481519</v>
      </c>
      <c r="G155" s="400">
        <v>911.36563142532123</v>
      </c>
      <c r="H155" s="400">
        <v>1643.2422677501365</v>
      </c>
      <c r="I155" s="400">
        <v>157.22852569123725</v>
      </c>
      <c r="J155" s="400">
        <v>1800.4707934413739</v>
      </c>
      <c r="K155" s="400">
        <v>-203.6568720379147</v>
      </c>
      <c r="L155" s="400">
        <v>1592.0688977067766</v>
      </c>
      <c r="M155" s="400">
        <v>14.113459819905207</v>
      </c>
      <c r="N155" s="400">
        <v>1606.1823575266819</v>
      </c>
      <c r="O155" s="412">
        <v>17</v>
      </c>
      <c r="P155" s="412">
        <v>17</v>
      </c>
      <c r="Q155" s="22"/>
      <c r="R155" s="419">
        <v>483</v>
      </c>
      <c r="S155" s="202" t="s">
        <v>178</v>
      </c>
      <c r="T155" s="400">
        <v>1067</v>
      </c>
      <c r="U155" s="437">
        <v>545.01706737629274</v>
      </c>
      <c r="V155" s="437">
        <v>894.4247179404033</v>
      </c>
      <c r="W155" s="437">
        <v>1439.441785316696</v>
      </c>
      <c r="X155" s="437">
        <v>224.86923708017181</v>
      </c>
      <c r="Y155" s="437">
        <v>1664.3110223968681</v>
      </c>
      <c r="Z155" s="438">
        <v>-201.3664479850047</v>
      </c>
      <c r="AA155" s="441">
        <v>1458.2529155552561</v>
      </c>
      <c r="AB155" s="437">
        <v>54.598634020618547</v>
      </c>
      <c r="AC155" s="437">
        <v>1512.8515495758745</v>
      </c>
      <c r="AD155" s="412">
        <v>17</v>
      </c>
      <c r="AE155" s="412">
        <v>17</v>
      </c>
    </row>
    <row r="156" spans="1:31" s="9" customFormat="1" ht="16.5">
      <c r="A156" s="397">
        <v>484</v>
      </c>
      <c r="B156" s="398" t="s">
        <v>179</v>
      </c>
      <c r="C156" s="400">
        <v>2966</v>
      </c>
      <c r="D156" s="400">
        <v>126.25528135048947</v>
      </c>
      <c r="E156" s="400">
        <v>102.20977111958695</v>
      </c>
      <c r="F156" s="400">
        <v>228.46505247007642</v>
      </c>
      <c r="G156" s="400">
        <v>181.36445041036944</v>
      </c>
      <c r="H156" s="400">
        <v>409.82950288044589</v>
      </c>
      <c r="I156" s="400">
        <v>153.39988457371217</v>
      </c>
      <c r="J156" s="400">
        <v>563.22938745415809</v>
      </c>
      <c r="K156" s="400">
        <v>100.25387727579232</v>
      </c>
      <c r="L156" s="400">
        <v>659.22601590999079</v>
      </c>
      <c r="M156" s="400">
        <v>20.97964005394471</v>
      </c>
      <c r="N156" s="400">
        <v>680.20565596393556</v>
      </c>
      <c r="O156" s="412">
        <v>4</v>
      </c>
      <c r="P156" s="412">
        <v>4</v>
      </c>
      <c r="Q156" s="22"/>
      <c r="R156" s="419">
        <v>484</v>
      </c>
      <c r="S156" s="202" t="s">
        <v>179</v>
      </c>
      <c r="T156" s="400">
        <v>2967</v>
      </c>
      <c r="U156" s="437">
        <v>99.446937982455211</v>
      </c>
      <c r="V156" s="437">
        <v>361.64313254913742</v>
      </c>
      <c r="W156" s="437">
        <v>461.09007053159257</v>
      </c>
      <c r="X156" s="437">
        <v>203.44936837677923</v>
      </c>
      <c r="Y156" s="437">
        <v>664.53943890837184</v>
      </c>
      <c r="Z156" s="438">
        <v>100.2200876306033</v>
      </c>
      <c r="AA156" s="441">
        <v>760.50371258548671</v>
      </c>
      <c r="AB156" s="437">
        <v>43.292310414560156</v>
      </c>
      <c r="AC156" s="437">
        <v>803.79602300004694</v>
      </c>
      <c r="AD156" s="412">
        <v>4</v>
      </c>
      <c r="AE156" s="412">
        <v>4</v>
      </c>
    </row>
    <row r="157" spans="1:31" s="9" customFormat="1" ht="16.5">
      <c r="A157" s="397">
        <v>489</v>
      </c>
      <c r="B157" s="398" t="s">
        <v>180</v>
      </c>
      <c r="C157" s="400">
        <v>1752</v>
      </c>
      <c r="D157" s="400">
        <v>499.07108458777856</v>
      </c>
      <c r="E157" s="400">
        <v>137.40985875290531</v>
      </c>
      <c r="F157" s="400">
        <v>636.48094334068389</v>
      </c>
      <c r="G157" s="400">
        <v>575.33950640268824</v>
      </c>
      <c r="H157" s="400">
        <v>1211.8204497433721</v>
      </c>
      <c r="I157" s="400">
        <v>187.18960454787475</v>
      </c>
      <c r="J157" s="400">
        <v>1399.0100542912467</v>
      </c>
      <c r="K157" s="400">
        <v>-301.77910958904107</v>
      </c>
      <c r="L157" s="400">
        <v>1097.2309447022055</v>
      </c>
      <c r="M157" s="400">
        <v>-637.10557162100463</v>
      </c>
      <c r="N157" s="400">
        <v>460.12537308120102</v>
      </c>
      <c r="O157" s="412">
        <v>8</v>
      </c>
      <c r="P157" s="412">
        <v>8</v>
      </c>
      <c r="Q157" s="22"/>
      <c r="R157" s="419">
        <v>489</v>
      </c>
      <c r="S157" s="202" t="s">
        <v>180</v>
      </c>
      <c r="T157" s="400">
        <v>1791</v>
      </c>
      <c r="U157" s="437">
        <v>545.14380937171222</v>
      </c>
      <c r="V157" s="437">
        <v>478.90772036410846</v>
      </c>
      <c r="W157" s="437">
        <v>1024.0515297358208</v>
      </c>
      <c r="X157" s="437">
        <v>235.15704181611076</v>
      </c>
      <c r="Y157" s="437">
        <v>1259.2085715519315</v>
      </c>
      <c r="Z157" s="438">
        <v>-295.20770519262982</v>
      </c>
      <c r="AA157" s="441">
        <v>964.00086635930177</v>
      </c>
      <c r="AB157" s="437">
        <v>-689.28301228364046</v>
      </c>
      <c r="AC157" s="437">
        <v>274.71785407566136</v>
      </c>
      <c r="AD157" s="412">
        <v>8</v>
      </c>
      <c r="AE157" s="412">
        <v>8</v>
      </c>
    </row>
    <row r="158" spans="1:31" s="9" customFormat="1" ht="16.5">
      <c r="A158" s="397">
        <v>491</v>
      </c>
      <c r="B158" s="398" t="s">
        <v>181</v>
      </c>
      <c r="C158" s="400">
        <v>51919</v>
      </c>
      <c r="D158" s="400">
        <v>-289.85094882796966</v>
      </c>
      <c r="E158" s="400">
        <v>162.85103537919727</v>
      </c>
      <c r="F158" s="400">
        <v>-126.9999134487724</v>
      </c>
      <c r="G158" s="400">
        <v>228.87786542568688</v>
      </c>
      <c r="H158" s="400">
        <v>101.87795197691449</v>
      </c>
      <c r="I158" s="400">
        <v>98.574357091782403</v>
      </c>
      <c r="J158" s="400">
        <v>200.45230906869688</v>
      </c>
      <c r="K158" s="400">
        <v>33.943758546967395</v>
      </c>
      <c r="L158" s="400">
        <v>229.19814392684131</v>
      </c>
      <c r="M158" s="400">
        <v>1.626553774148189</v>
      </c>
      <c r="N158" s="400">
        <v>230.82469770098947</v>
      </c>
      <c r="O158" s="412">
        <v>10</v>
      </c>
      <c r="P158" s="412">
        <v>10</v>
      </c>
      <c r="Q158" s="22"/>
      <c r="R158" s="419">
        <v>491</v>
      </c>
      <c r="S158" s="202" t="s">
        <v>181</v>
      </c>
      <c r="T158" s="400">
        <v>51980</v>
      </c>
      <c r="U158" s="437">
        <v>-287.72504692002224</v>
      </c>
      <c r="V158" s="437">
        <v>211.43753985739153</v>
      </c>
      <c r="W158" s="437">
        <v>-76.287507062630709</v>
      </c>
      <c r="X158" s="437">
        <v>171.05170414036479</v>
      </c>
      <c r="Y158" s="437">
        <v>94.764197077734082</v>
      </c>
      <c r="Z158" s="438">
        <v>33.903924586379375</v>
      </c>
      <c r="AA158" s="441">
        <v>123.47629788573717</v>
      </c>
      <c r="AB158" s="437">
        <v>3.9224921027318254</v>
      </c>
      <c r="AC158" s="437">
        <v>127.39878998846899</v>
      </c>
      <c r="AD158" s="412">
        <v>10</v>
      </c>
      <c r="AE158" s="412">
        <v>10</v>
      </c>
    </row>
    <row r="159" spans="1:31" s="9" customFormat="1" ht="16.5">
      <c r="A159" s="397">
        <v>494</v>
      </c>
      <c r="B159" s="398" t="s">
        <v>182</v>
      </c>
      <c r="C159" s="400">
        <v>8827</v>
      </c>
      <c r="D159" s="400">
        <v>414.34998513693392</v>
      </c>
      <c r="E159" s="400">
        <v>101.16454869765357</v>
      </c>
      <c r="F159" s="400">
        <v>515.5145338345875</v>
      </c>
      <c r="G159" s="400">
        <v>583.69666723017588</v>
      </c>
      <c r="H159" s="400">
        <v>1099.2112010647634</v>
      </c>
      <c r="I159" s="400">
        <v>81.411100487423909</v>
      </c>
      <c r="J159" s="400">
        <v>1180.6223015521873</v>
      </c>
      <c r="K159" s="400">
        <v>-23.253653562931913</v>
      </c>
      <c r="L159" s="400">
        <v>1153.5664501870576</v>
      </c>
      <c r="M159" s="400">
        <v>2.2309015769797238</v>
      </c>
      <c r="N159" s="400">
        <v>1155.7973517640373</v>
      </c>
      <c r="O159" s="412">
        <v>17</v>
      </c>
      <c r="P159" s="412">
        <v>17</v>
      </c>
      <c r="Q159" s="22"/>
      <c r="R159" s="419">
        <v>494</v>
      </c>
      <c r="S159" s="202" t="s">
        <v>182</v>
      </c>
      <c r="T159" s="400">
        <v>8882</v>
      </c>
      <c r="U159" s="437">
        <v>454.94695659458756</v>
      </c>
      <c r="V159" s="437">
        <v>562.56645599748106</v>
      </c>
      <c r="W159" s="437">
        <v>1017.5134125920686</v>
      </c>
      <c r="X159" s="437">
        <v>150.57104040913359</v>
      </c>
      <c r="Y159" s="437">
        <v>1168.0844530012021</v>
      </c>
      <c r="Z159" s="438">
        <v>-23.109659986489529</v>
      </c>
      <c r="AA159" s="441">
        <v>1141.1961395582839</v>
      </c>
      <c r="AB159" s="437">
        <v>10.373413195226302</v>
      </c>
      <c r="AC159" s="437">
        <v>1151.5695527535102</v>
      </c>
      <c r="AD159" s="412">
        <v>17</v>
      </c>
      <c r="AE159" s="412">
        <v>17</v>
      </c>
    </row>
    <row r="160" spans="1:31" s="9" customFormat="1" ht="16.5">
      <c r="A160" s="397">
        <v>495</v>
      </c>
      <c r="B160" s="398" t="s">
        <v>183</v>
      </c>
      <c r="C160" s="400">
        <v>1430</v>
      </c>
      <c r="D160" s="400">
        <v>396.7322404089519</v>
      </c>
      <c r="E160" s="400">
        <v>136.46977632637174</v>
      </c>
      <c r="F160" s="400">
        <v>533.2020167353237</v>
      </c>
      <c r="G160" s="400">
        <v>313.80919947021192</v>
      </c>
      <c r="H160" s="400">
        <v>847.01121620553567</v>
      </c>
      <c r="I160" s="400">
        <v>166.31696378246301</v>
      </c>
      <c r="J160" s="400">
        <v>1013.3281799879986</v>
      </c>
      <c r="K160" s="400">
        <v>-256.7748251748252</v>
      </c>
      <c r="L160" s="400">
        <v>754.14566250548114</v>
      </c>
      <c r="M160" s="400">
        <v>-32.065979083916091</v>
      </c>
      <c r="N160" s="400">
        <v>722.07968342156516</v>
      </c>
      <c r="O160" s="412">
        <v>13</v>
      </c>
      <c r="P160" s="412">
        <v>13</v>
      </c>
      <c r="Q160" s="22"/>
      <c r="R160" s="419">
        <v>495</v>
      </c>
      <c r="S160" s="202" t="s">
        <v>183</v>
      </c>
      <c r="T160" s="400">
        <v>1477</v>
      </c>
      <c r="U160" s="437">
        <v>380.87423858554581</v>
      </c>
      <c r="V160" s="437">
        <v>187.80905945154583</v>
      </c>
      <c r="W160" s="437">
        <v>568.68329803709173</v>
      </c>
      <c r="X160" s="437">
        <v>222.26417386554004</v>
      </c>
      <c r="Y160" s="437">
        <v>790.94747190263183</v>
      </c>
      <c r="Z160" s="438">
        <v>-248.60392687880841</v>
      </c>
      <c r="AA160" s="441">
        <v>540.01246851739143</v>
      </c>
      <c r="AB160" s="437">
        <v>-44.088864251861892</v>
      </c>
      <c r="AC160" s="437">
        <v>495.92360426552955</v>
      </c>
      <c r="AD160" s="412">
        <v>13</v>
      </c>
      <c r="AE160" s="412">
        <v>13</v>
      </c>
    </row>
    <row r="161" spans="1:31" s="9" customFormat="1" ht="16.5">
      <c r="A161" s="397">
        <v>498</v>
      </c>
      <c r="B161" s="398" t="s">
        <v>184</v>
      </c>
      <c r="C161" s="400">
        <v>2325</v>
      </c>
      <c r="D161" s="400">
        <v>1423.3995666565154</v>
      </c>
      <c r="E161" s="400">
        <v>167.144746049471</v>
      </c>
      <c r="F161" s="400">
        <v>1590.5443127059862</v>
      </c>
      <c r="G161" s="400">
        <v>86.4601472220305</v>
      </c>
      <c r="H161" s="400">
        <v>1677.0044599280168</v>
      </c>
      <c r="I161" s="400">
        <v>113.0123027056344</v>
      </c>
      <c r="J161" s="400">
        <v>1790.0167626336511</v>
      </c>
      <c r="K161" s="400">
        <v>102.06365591397849</v>
      </c>
      <c r="L161" s="400">
        <v>1890.465364784189</v>
      </c>
      <c r="M161" s="400">
        <v>20.766953298924729</v>
      </c>
      <c r="N161" s="400">
        <v>1911.2323180831136</v>
      </c>
      <c r="O161" s="412">
        <v>19</v>
      </c>
      <c r="P161" s="412">
        <v>19</v>
      </c>
      <c r="Q161" s="22"/>
      <c r="R161" s="419">
        <v>498</v>
      </c>
      <c r="S161" s="202" t="s">
        <v>184</v>
      </c>
      <c r="T161" s="400">
        <v>2281</v>
      </c>
      <c r="U161" s="437">
        <v>1369.4190921036873</v>
      </c>
      <c r="V161" s="437">
        <v>16.21659449685821</v>
      </c>
      <c r="W161" s="437">
        <v>1385.6356866005456</v>
      </c>
      <c r="X161" s="437">
        <v>192.71396773962354</v>
      </c>
      <c r="Y161" s="437">
        <v>1578.3496543401691</v>
      </c>
      <c r="Z161" s="438">
        <v>104.03244191144235</v>
      </c>
      <c r="AA161" s="441">
        <v>1680.7358884480166</v>
      </c>
      <c r="AB161" s="437">
        <v>12.060374397194204</v>
      </c>
      <c r="AC161" s="437">
        <v>1692.7962628452108</v>
      </c>
      <c r="AD161" s="412">
        <v>19</v>
      </c>
      <c r="AE161" s="412">
        <v>19</v>
      </c>
    </row>
    <row r="162" spans="1:31" s="9" customFormat="1" ht="16.5">
      <c r="A162" s="397">
        <v>499</v>
      </c>
      <c r="B162" s="398" t="s">
        <v>185</v>
      </c>
      <c r="C162" s="400">
        <v>19763</v>
      </c>
      <c r="D162" s="400">
        <v>754.48081507064376</v>
      </c>
      <c r="E162" s="400">
        <v>77.51402465612351</v>
      </c>
      <c r="F162" s="400">
        <v>831.99483972676728</v>
      </c>
      <c r="G162" s="400">
        <v>222.08741169373261</v>
      </c>
      <c r="H162" s="400">
        <v>1054.0822514204999</v>
      </c>
      <c r="I162" s="400">
        <v>75.26290841472067</v>
      </c>
      <c r="J162" s="400">
        <v>1129.3451598352206</v>
      </c>
      <c r="K162" s="400">
        <v>-72.330769619996957</v>
      </c>
      <c r="L162" s="400">
        <v>1052.8733185155829</v>
      </c>
      <c r="M162" s="400">
        <v>22.525587719981758</v>
      </c>
      <c r="N162" s="400">
        <v>1075.3989062355645</v>
      </c>
      <c r="O162" s="412">
        <v>15</v>
      </c>
      <c r="P162" s="412">
        <v>15</v>
      </c>
      <c r="Q162" s="22"/>
      <c r="R162" s="419">
        <v>499</v>
      </c>
      <c r="S162" s="202" t="s">
        <v>185</v>
      </c>
      <c r="T162" s="400">
        <v>19662</v>
      </c>
      <c r="U162" s="437">
        <v>801.60288736869211</v>
      </c>
      <c r="V162" s="437">
        <v>207.99957530571143</v>
      </c>
      <c r="W162" s="437">
        <v>1009.6024626744035</v>
      </c>
      <c r="X162" s="437">
        <v>143.6325909807976</v>
      </c>
      <c r="Y162" s="437">
        <v>1153.235053655201</v>
      </c>
      <c r="Z162" s="438">
        <v>-72.702319194385112</v>
      </c>
      <c r="AA162" s="441">
        <v>1076.3703908538582</v>
      </c>
      <c r="AB162" s="437">
        <v>20.125255291933694</v>
      </c>
      <c r="AC162" s="437">
        <v>1096.4956461457921</v>
      </c>
      <c r="AD162" s="412">
        <v>15</v>
      </c>
      <c r="AE162" s="412">
        <v>15</v>
      </c>
    </row>
    <row r="163" spans="1:31" s="9" customFormat="1" ht="16.5">
      <c r="A163" s="397">
        <v>500</v>
      </c>
      <c r="B163" s="398" t="s">
        <v>186</v>
      </c>
      <c r="C163" s="400">
        <v>10551</v>
      </c>
      <c r="D163" s="400">
        <v>966.9350719440655</v>
      </c>
      <c r="E163" s="400">
        <v>126.27966033557122</v>
      </c>
      <c r="F163" s="400">
        <v>1093.2147322796366</v>
      </c>
      <c r="G163" s="400">
        <v>98.640509148802366</v>
      </c>
      <c r="H163" s="400">
        <v>1191.8552414284391</v>
      </c>
      <c r="I163" s="400">
        <v>47.783012201831639</v>
      </c>
      <c r="J163" s="400">
        <v>1239.6382536302708</v>
      </c>
      <c r="K163" s="400">
        <v>-76.220453037626768</v>
      </c>
      <c r="L163" s="400">
        <v>1160.9023992088889</v>
      </c>
      <c r="M163" s="400">
        <v>-15.467913655577672</v>
      </c>
      <c r="N163" s="400">
        <v>1145.4344855533113</v>
      </c>
      <c r="O163" s="412">
        <v>13</v>
      </c>
      <c r="P163" s="412">
        <v>13</v>
      </c>
      <c r="Q163" s="22"/>
      <c r="R163" s="419">
        <v>500</v>
      </c>
      <c r="S163" s="202" t="s">
        <v>186</v>
      </c>
      <c r="T163" s="400">
        <v>10486</v>
      </c>
      <c r="U163" s="437">
        <v>1037.6310094951727</v>
      </c>
      <c r="V163" s="437">
        <v>126.42058433581697</v>
      </c>
      <c r="W163" s="437">
        <v>1164.0515938309898</v>
      </c>
      <c r="X163" s="437">
        <v>98.490803050768136</v>
      </c>
      <c r="Y163" s="437">
        <v>1262.5423968817579</v>
      </c>
      <c r="Z163" s="438">
        <v>-76.692923898531376</v>
      </c>
      <c r="AA163" s="441">
        <v>1183.3184792773329</v>
      </c>
      <c r="AB163" s="437">
        <v>-21.26661625023841</v>
      </c>
      <c r="AC163" s="437">
        <v>1162.0518630270947</v>
      </c>
      <c r="AD163" s="412">
        <v>13</v>
      </c>
      <c r="AE163" s="412">
        <v>13</v>
      </c>
    </row>
    <row r="164" spans="1:31" s="9" customFormat="1" ht="16.5">
      <c r="A164" s="397">
        <v>503</v>
      </c>
      <c r="B164" s="398" t="s">
        <v>187</v>
      </c>
      <c r="C164" s="400">
        <v>7515</v>
      </c>
      <c r="D164" s="400">
        <v>-0.6747132762375363</v>
      </c>
      <c r="E164" s="400">
        <v>104.01328890577874</v>
      </c>
      <c r="F164" s="400">
        <v>103.3385756295412</v>
      </c>
      <c r="G164" s="400">
        <v>396.48188162957183</v>
      </c>
      <c r="H164" s="400">
        <v>499.82045725911303</v>
      </c>
      <c r="I164" s="400">
        <v>109.50783124814261</v>
      </c>
      <c r="J164" s="400">
        <v>609.32828850725559</v>
      </c>
      <c r="K164" s="400">
        <v>-38.003060545575515</v>
      </c>
      <c r="L164" s="400">
        <v>566.72123594571201</v>
      </c>
      <c r="M164" s="400">
        <v>23.83532217032602</v>
      </c>
      <c r="N164" s="400">
        <v>590.55655811603799</v>
      </c>
      <c r="O164" s="412">
        <v>2</v>
      </c>
      <c r="P164" s="412">
        <v>2</v>
      </c>
      <c r="Q164" s="22"/>
      <c r="R164" s="419">
        <v>503</v>
      </c>
      <c r="S164" s="202" t="s">
        <v>187</v>
      </c>
      <c r="T164" s="400">
        <v>7539</v>
      </c>
      <c r="U164" s="437">
        <v>-19.957923090268743</v>
      </c>
      <c r="V164" s="437">
        <v>389.38943528010213</v>
      </c>
      <c r="W164" s="437">
        <v>369.43151218983337</v>
      </c>
      <c r="X164" s="437">
        <v>184.15017094927839</v>
      </c>
      <c r="Y164" s="437">
        <v>553.58168313911176</v>
      </c>
      <c r="Z164" s="438">
        <v>-37.88207985143918</v>
      </c>
      <c r="AA164" s="441">
        <v>511.11026783204181</v>
      </c>
      <c r="AB164" s="437">
        <v>18.923678936198435</v>
      </c>
      <c r="AC164" s="437">
        <v>530.0339467682403</v>
      </c>
      <c r="AD164" s="412">
        <v>2</v>
      </c>
      <c r="AE164" s="412">
        <v>2</v>
      </c>
    </row>
    <row r="165" spans="1:31" s="9" customFormat="1" ht="16.5">
      <c r="A165" s="397">
        <v>504</v>
      </c>
      <c r="B165" s="398" t="s">
        <v>188</v>
      </c>
      <c r="C165" s="400">
        <v>1715</v>
      </c>
      <c r="D165" s="400">
        <v>-183.6417732762134</v>
      </c>
      <c r="E165" s="400">
        <v>114.20269191672693</v>
      </c>
      <c r="F165" s="400">
        <v>-69.439081359486451</v>
      </c>
      <c r="G165" s="400">
        <v>469.99317906329941</v>
      </c>
      <c r="H165" s="400">
        <v>400.55409770381294</v>
      </c>
      <c r="I165" s="400">
        <v>140.04787575319386</v>
      </c>
      <c r="J165" s="400">
        <v>540.60197345700681</v>
      </c>
      <c r="K165" s="400">
        <v>-243.74985422740525</v>
      </c>
      <c r="L165" s="400">
        <v>293.79264401094269</v>
      </c>
      <c r="M165" s="400">
        <v>-431.16391713702615</v>
      </c>
      <c r="N165" s="400">
        <v>-137.37127312608348</v>
      </c>
      <c r="O165" s="412">
        <v>1</v>
      </c>
      <c r="P165" s="413">
        <v>34</v>
      </c>
      <c r="Q165" s="22"/>
      <c r="R165" s="419">
        <v>504</v>
      </c>
      <c r="S165" s="202" t="s">
        <v>188</v>
      </c>
      <c r="T165" s="400">
        <v>1764</v>
      </c>
      <c r="U165" s="437">
        <v>-144.61372098308527</v>
      </c>
      <c r="V165" s="437">
        <v>424.94078397951449</v>
      </c>
      <c r="W165" s="437">
        <v>280.32706299642916</v>
      </c>
      <c r="X165" s="437">
        <v>216.52681751102912</v>
      </c>
      <c r="Y165" s="437">
        <v>496.85388050745831</v>
      </c>
      <c r="Z165" s="438">
        <v>-236.97902494331066</v>
      </c>
      <c r="AA165" s="441">
        <v>256.90036576822928</v>
      </c>
      <c r="AB165" s="437">
        <v>-480.25899064625855</v>
      </c>
      <c r="AC165" s="437">
        <v>-223.3586248780293</v>
      </c>
      <c r="AD165" s="412">
        <v>1</v>
      </c>
      <c r="AE165" s="413">
        <v>34</v>
      </c>
    </row>
    <row r="166" spans="1:31" s="9" customFormat="1" ht="16.5">
      <c r="A166" s="397">
        <v>505</v>
      </c>
      <c r="B166" s="398" t="s">
        <v>189</v>
      </c>
      <c r="C166" s="400">
        <v>20957</v>
      </c>
      <c r="D166" s="400">
        <v>422.72160844373133</v>
      </c>
      <c r="E166" s="400">
        <v>105.13035296696079</v>
      </c>
      <c r="F166" s="400">
        <v>527.85196141069207</v>
      </c>
      <c r="G166" s="400">
        <v>178.71792267755472</v>
      </c>
      <c r="H166" s="400">
        <v>706.56988408824679</v>
      </c>
      <c r="I166" s="400">
        <v>82.28724839096553</v>
      </c>
      <c r="J166" s="400">
        <v>788.85713247921228</v>
      </c>
      <c r="K166" s="400">
        <v>-110.20728157656153</v>
      </c>
      <c r="L166" s="400">
        <v>674.73784059583204</v>
      </c>
      <c r="M166" s="400">
        <v>-77.590389769528116</v>
      </c>
      <c r="N166" s="400">
        <v>597.14745082630395</v>
      </c>
      <c r="O166" s="412">
        <v>1</v>
      </c>
      <c r="P166" s="413">
        <v>35</v>
      </c>
      <c r="Q166" s="22"/>
      <c r="R166" s="419">
        <v>505</v>
      </c>
      <c r="S166" s="202" t="s">
        <v>189</v>
      </c>
      <c r="T166" s="400">
        <v>20912</v>
      </c>
      <c r="U166" s="437">
        <v>469.79241257756001</v>
      </c>
      <c r="V166" s="437">
        <v>184.06484440598945</v>
      </c>
      <c r="W166" s="437">
        <v>653.85725698354941</v>
      </c>
      <c r="X166" s="437">
        <v>147.1458957510676</v>
      </c>
      <c r="Y166" s="437">
        <v>801.00315273461706</v>
      </c>
      <c r="Z166" s="438">
        <v>-110.4444338179036</v>
      </c>
      <c r="AA166" s="441">
        <v>686.63829045458647</v>
      </c>
      <c r="AB166" s="437">
        <v>-86.626747154743683</v>
      </c>
      <c r="AC166" s="437">
        <v>600.01154329984274</v>
      </c>
      <c r="AD166" s="412">
        <v>1</v>
      </c>
      <c r="AE166" s="413">
        <v>35</v>
      </c>
    </row>
    <row r="167" spans="1:31" s="9" customFormat="1" ht="16.5">
      <c r="A167" s="397">
        <v>507</v>
      </c>
      <c r="B167" s="398" t="s">
        <v>190</v>
      </c>
      <c r="C167" s="400">
        <v>5522</v>
      </c>
      <c r="D167" s="400">
        <v>-308.59164918044848</v>
      </c>
      <c r="E167" s="400">
        <v>129.2146582125481</v>
      </c>
      <c r="F167" s="400">
        <v>-179.37699096790035</v>
      </c>
      <c r="G167" s="400">
        <v>224.67392784232459</v>
      </c>
      <c r="H167" s="400">
        <v>45.296936874424233</v>
      </c>
      <c r="I167" s="400">
        <v>157.25337018574203</v>
      </c>
      <c r="J167" s="400">
        <v>202.55030706016626</v>
      </c>
      <c r="K167" s="400">
        <v>-62.462875769648676</v>
      </c>
      <c r="L167" s="400">
        <v>150.60101842796453</v>
      </c>
      <c r="M167" s="400">
        <v>8.4501349204113207</v>
      </c>
      <c r="N167" s="400">
        <v>159.05115334837586</v>
      </c>
      <c r="O167" s="412">
        <v>10</v>
      </c>
      <c r="P167" s="412">
        <v>10</v>
      </c>
      <c r="Q167" s="22"/>
      <c r="R167" s="419">
        <v>507</v>
      </c>
      <c r="S167" s="202" t="s">
        <v>190</v>
      </c>
      <c r="T167" s="400">
        <v>5564</v>
      </c>
      <c r="U167" s="437">
        <v>-209.8862962758252</v>
      </c>
      <c r="V167" s="437">
        <v>174.70101159532314</v>
      </c>
      <c r="W167" s="437">
        <v>-35.185284680502058</v>
      </c>
      <c r="X167" s="437">
        <v>198.87561569076536</v>
      </c>
      <c r="Y167" s="437">
        <v>163.69033101026329</v>
      </c>
      <c r="Z167" s="438">
        <v>7.1026240115025159</v>
      </c>
      <c r="AA167" s="441">
        <v>167.3136236055185</v>
      </c>
      <c r="AB167" s="437">
        <v>7.8533944104960494</v>
      </c>
      <c r="AC167" s="437">
        <v>175.16701801601457</v>
      </c>
      <c r="AD167" s="412">
        <v>10</v>
      </c>
      <c r="AE167" s="412">
        <v>10</v>
      </c>
    </row>
    <row r="168" spans="1:31" s="9" customFormat="1" ht="16.5">
      <c r="A168" s="397">
        <v>508</v>
      </c>
      <c r="B168" s="398" t="s">
        <v>191</v>
      </c>
      <c r="C168" s="400">
        <v>9271</v>
      </c>
      <c r="D168" s="400">
        <v>-285.08453646130528</v>
      </c>
      <c r="E168" s="400">
        <v>154.26584029709886</v>
      </c>
      <c r="F168" s="400">
        <v>-130.81869616420644</v>
      </c>
      <c r="G168" s="400">
        <v>208.35146017507665</v>
      </c>
      <c r="H168" s="400">
        <v>77.53276401087021</v>
      </c>
      <c r="I168" s="400">
        <v>110.91736243122608</v>
      </c>
      <c r="J168" s="400">
        <v>188.45012644209629</v>
      </c>
      <c r="K168" s="400">
        <v>-76.129435875310108</v>
      </c>
      <c r="L168" s="400">
        <v>108.76001750023457</v>
      </c>
      <c r="M168" s="400">
        <v>12.613290161794842</v>
      </c>
      <c r="N168" s="400">
        <v>121.37330766202942</v>
      </c>
      <c r="O168" s="412">
        <v>6</v>
      </c>
      <c r="P168" s="412">
        <v>6</v>
      </c>
      <c r="Q168" s="22"/>
      <c r="R168" s="419">
        <v>508</v>
      </c>
      <c r="S168" s="202" t="s">
        <v>191</v>
      </c>
      <c r="T168" s="400">
        <v>9360</v>
      </c>
      <c r="U168" s="437">
        <v>-276.97381828638999</v>
      </c>
      <c r="V168" s="437">
        <v>251.59166194094766</v>
      </c>
      <c r="W168" s="437">
        <v>-25.382156345442297</v>
      </c>
      <c r="X168" s="437">
        <v>177.60214771951081</v>
      </c>
      <c r="Y168" s="437">
        <v>152.21999137406851</v>
      </c>
      <c r="Z168" s="438">
        <v>-75.405555555555551</v>
      </c>
      <c r="AA168" s="441">
        <v>73.287619579196729</v>
      </c>
      <c r="AB168" s="437">
        <v>11.931612286324784</v>
      </c>
      <c r="AC168" s="437">
        <v>85.219231865521508</v>
      </c>
      <c r="AD168" s="412">
        <v>6</v>
      </c>
      <c r="AE168" s="412">
        <v>6</v>
      </c>
    </row>
    <row r="169" spans="1:31" s="9" customFormat="1" ht="16.5">
      <c r="A169" s="397">
        <v>529</v>
      </c>
      <c r="B169" s="398" t="s">
        <v>192</v>
      </c>
      <c r="C169" s="400">
        <v>19999</v>
      </c>
      <c r="D169" s="400">
        <v>421.19677622099067</v>
      </c>
      <c r="E169" s="400">
        <v>121.49833331198855</v>
      </c>
      <c r="F169" s="400">
        <v>542.69510953297925</v>
      </c>
      <c r="G169" s="400">
        <v>-28.087229154937525</v>
      </c>
      <c r="H169" s="400">
        <v>514.60788037804173</v>
      </c>
      <c r="I169" s="400">
        <v>72.56333730814319</v>
      </c>
      <c r="J169" s="400">
        <v>587.17121768618495</v>
      </c>
      <c r="K169" s="400">
        <v>-49.415570778538928</v>
      </c>
      <c r="L169" s="400">
        <v>533.51928508955507</v>
      </c>
      <c r="M169" s="400">
        <v>-2.2946447862393118</v>
      </c>
      <c r="N169" s="400">
        <v>531.22464030331571</v>
      </c>
      <c r="O169" s="412">
        <v>2</v>
      </c>
      <c r="P169" s="412">
        <v>2</v>
      </c>
      <c r="Q169" s="22"/>
      <c r="R169" s="419">
        <v>529</v>
      </c>
      <c r="S169" s="202" t="s">
        <v>192</v>
      </c>
      <c r="T169" s="400">
        <v>19850</v>
      </c>
      <c r="U169" s="437">
        <v>449.60635772090245</v>
      </c>
      <c r="V169" s="437">
        <v>-31.966088789916263</v>
      </c>
      <c r="W169" s="437">
        <v>417.64026893098622</v>
      </c>
      <c r="X169" s="437">
        <v>115.95178222099007</v>
      </c>
      <c r="Y169" s="437">
        <v>533.59205115197631</v>
      </c>
      <c r="Z169" s="438">
        <v>-49.786498740554158</v>
      </c>
      <c r="AA169" s="441">
        <v>479.53739120235406</v>
      </c>
      <c r="AB169" s="437">
        <v>-10.120304556675059</v>
      </c>
      <c r="AC169" s="437">
        <v>469.41708664567903</v>
      </c>
      <c r="AD169" s="412">
        <v>2</v>
      </c>
      <c r="AE169" s="412">
        <v>2</v>
      </c>
    </row>
    <row r="170" spans="1:31" s="9" customFormat="1" ht="16.5">
      <c r="A170" s="397">
        <v>531</v>
      </c>
      <c r="B170" s="398" t="s">
        <v>193</v>
      </c>
      <c r="C170" s="400">
        <v>4966</v>
      </c>
      <c r="D170" s="400">
        <v>-408.13584318126829</v>
      </c>
      <c r="E170" s="400">
        <v>174.79524523309172</v>
      </c>
      <c r="F170" s="400">
        <v>-233.34059794817657</v>
      </c>
      <c r="G170" s="400">
        <v>425.67834291969353</v>
      </c>
      <c r="H170" s="400">
        <v>192.337744971517</v>
      </c>
      <c r="I170" s="400">
        <v>107.26988110467532</v>
      </c>
      <c r="J170" s="400">
        <v>299.60762607619233</v>
      </c>
      <c r="K170" s="400">
        <v>-57.641965364478452</v>
      </c>
      <c r="L170" s="400">
        <v>239.29348995053786</v>
      </c>
      <c r="M170" s="400">
        <v>-8.399890571888843</v>
      </c>
      <c r="N170" s="400">
        <v>230.89359937864904</v>
      </c>
      <c r="O170" s="412">
        <v>4</v>
      </c>
      <c r="P170" s="412">
        <v>4</v>
      </c>
      <c r="Q170" s="22"/>
      <c r="R170" s="419">
        <v>531</v>
      </c>
      <c r="S170" s="202" t="s">
        <v>193</v>
      </c>
      <c r="T170" s="400">
        <v>5072</v>
      </c>
      <c r="U170" s="437">
        <v>-388.53702882988284</v>
      </c>
      <c r="V170" s="437">
        <v>433.25894749306082</v>
      </c>
      <c r="W170" s="437">
        <v>44.721918663177924</v>
      </c>
      <c r="X170" s="437">
        <v>173.32981083052803</v>
      </c>
      <c r="Y170" s="437">
        <v>218.05172949370598</v>
      </c>
      <c r="Z170" s="438">
        <v>-56.437302839116718</v>
      </c>
      <c r="AA170" s="441">
        <v>158.99810173345361</v>
      </c>
      <c r="AB170" s="437">
        <v>7.1895286967665646</v>
      </c>
      <c r="AC170" s="437">
        <v>166.18763043022017</v>
      </c>
      <c r="AD170" s="412">
        <v>4</v>
      </c>
      <c r="AE170" s="412">
        <v>4</v>
      </c>
    </row>
    <row r="171" spans="1:31" s="9" customFormat="1" ht="16.5">
      <c r="A171" s="397">
        <v>535</v>
      </c>
      <c r="B171" s="398" t="s">
        <v>194</v>
      </c>
      <c r="C171" s="400">
        <v>10454</v>
      </c>
      <c r="D171" s="400">
        <v>751.37376579604631</v>
      </c>
      <c r="E171" s="400">
        <v>94.45706422846682</v>
      </c>
      <c r="F171" s="400">
        <v>845.83083002451315</v>
      </c>
      <c r="G171" s="400">
        <v>631.20336846475232</v>
      </c>
      <c r="H171" s="400">
        <v>1477.0341984892652</v>
      </c>
      <c r="I171" s="400">
        <v>113.93501217618532</v>
      </c>
      <c r="J171" s="400">
        <v>1590.9692106654506</v>
      </c>
      <c r="K171" s="400">
        <v>-66.399464319877552</v>
      </c>
      <c r="L171" s="400">
        <v>1519.9083727086877</v>
      </c>
      <c r="M171" s="400">
        <v>-17.297174910082262</v>
      </c>
      <c r="N171" s="400">
        <v>1502.6111977986054</v>
      </c>
      <c r="O171" s="412">
        <v>17</v>
      </c>
      <c r="P171" s="412">
        <v>17</v>
      </c>
      <c r="Q171" s="22"/>
      <c r="R171" s="419">
        <v>535</v>
      </c>
      <c r="S171" s="202" t="s">
        <v>194</v>
      </c>
      <c r="T171" s="400">
        <v>10419</v>
      </c>
      <c r="U171" s="437">
        <v>755.31433463348776</v>
      </c>
      <c r="V171" s="437">
        <v>619.30225942868958</v>
      </c>
      <c r="W171" s="437">
        <v>1374.6165940621775</v>
      </c>
      <c r="X171" s="437">
        <v>191.65889739423778</v>
      </c>
      <c r="Y171" s="437">
        <v>1566.275491456415</v>
      </c>
      <c r="Z171" s="438">
        <v>-66.622516556291387</v>
      </c>
      <c r="AA171" s="441">
        <v>1494.9759425553689</v>
      </c>
      <c r="AB171" s="437">
        <v>-5.9493586236683029</v>
      </c>
      <c r="AC171" s="437">
        <v>1489.0265839317008</v>
      </c>
      <c r="AD171" s="412">
        <v>17</v>
      </c>
      <c r="AE171" s="412">
        <v>17</v>
      </c>
    </row>
    <row r="172" spans="1:31" s="9" customFormat="1" ht="16.5">
      <c r="A172" s="397">
        <v>536</v>
      </c>
      <c r="B172" s="398" t="s">
        <v>195</v>
      </c>
      <c r="C172" s="400">
        <v>35647</v>
      </c>
      <c r="D172" s="400">
        <v>263.54737403450713</v>
      </c>
      <c r="E172" s="400">
        <v>140.82352757383526</v>
      </c>
      <c r="F172" s="400">
        <v>404.37090160834242</v>
      </c>
      <c r="G172" s="400">
        <v>176.92468708860116</v>
      </c>
      <c r="H172" s="400">
        <v>581.29558869694358</v>
      </c>
      <c r="I172" s="400">
        <v>55.672453032143444</v>
      </c>
      <c r="J172" s="400">
        <v>636.96804172908696</v>
      </c>
      <c r="K172" s="400">
        <v>-57.729570510842429</v>
      </c>
      <c r="L172" s="400">
        <v>575.24007023078423</v>
      </c>
      <c r="M172" s="400">
        <v>3.4706075748309768</v>
      </c>
      <c r="N172" s="400">
        <v>578.71067780561521</v>
      </c>
      <c r="O172" s="412">
        <v>6</v>
      </c>
      <c r="P172" s="412">
        <v>6</v>
      </c>
      <c r="Q172" s="22"/>
      <c r="R172" s="419">
        <v>536</v>
      </c>
      <c r="S172" s="202" t="s">
        <v>195</v>
      </c>
      <c r="T172" s="400">
        <v>35346</v>
      </c>
      <c r="U172" s="437">
        <v>312.25966597772117</v>
      </c>
      <c r="V172" s="437">
        <v>158.58812617159091</v>
      </c>
      <c r="W172" s="437">
        <v>470.84779214931211</v>
      </c>
      <c r="X172" s="437">
        <v>120.06433477282978</v>
      </c>
      <c r="Y172" s="437">
        <v>590.91212692214185</v>
      </c>
      <c r="Z172" s="438">
        <v>-58.221184858258361</v>
      </c>
      <c r="AA172" s="441">
        <v>528.6584914329776</v>
      </c>
      <c r="AB172" s="437">
        <v>-0.39201897810216851</v>
      </c>
      <c r="AC172" s="437">
        <v>528.26647245487538</v>
      </c>
      <c r="AD172" s="412">
        <v>6</v>
      </c>
      <c r="AE172" s="412">
        <v>6</v>
      </c>
    </row>
    <row r="173" spans="1:31" s="9" customFormat="1" ht="16.5">
      <c r="A173" s="397">
        <v>538</v>
      </c>
      <c r="B173" s="398" t="s">
        <v>196</v>
      </c>
      <c r="C173" s="400">
        <v>4695</v>
      </c>
      <c r="D173" s="400">
        <v>427.11288094776779</v>
      </c>
      <c r="E173" s="400">
        <v>89.2473815616395</v>
      </c>
      <c r="F173" s="400">
        <v>516.36026250940722</v>
      </c>
      <c r="G173" s="400">
        <v>379.65328955640319</v>
      </c>
      <c r="H173" s="400">
        <v>896.01355206581059</v>
      </c>
      <c r="I173" s="400">
        <v>90.494999222415842</v>
      </c>
      <c r="J173" s="400">
        <v>986.50855128822627</v>
      </c>
      <c r="K173" s="400">
        <v>235.12715654952078</v>
      </c>
      <c r="L173" s="400">
        <v>1212.0708516077152</v>
      </c>
      <c r="M173" s="400">
        <v>-0.34711787433440239</v>
      </c>
      <c r="N173" s="400">
        <v>1211.7237337333809</v>
      </c>
      <c r="O173" s="412">
        <v>2</v>
      </c>
      <c r="P173" s="412">
        <v>2</v>
      </c>
      <c r="Q173" s="22"/>
      <c r="R173" s="419">
        <v>538</v>
      </c>
      <c r="S173" s="202" t="s">
        <v>196</v>
      </c>
      <c r="T173" s="400">
        <v>4644</v>
      </c>
      <c r="U173" s="437">
        <v>449.39521521617399</v>
      </c>
      <c r="V173" s="437">
        <v>407.53889086496491</v>
      </c>
      <c r="W173" s="437">
        <v>856.93410608113891</v>
      </c>
      <c r="X173" s="437">
        <v>167.63324786211635</v>
      </c>
      <c r="Y173" s="437">
        <v>1024.5673539432553</v>
      </c>
      <c r="Z173" s="438">
        <v>237.7093023255814</v>
      </c>
      <c r="AA173" s="441">
        <v>1252.60675962801</v>
      </c>
      <c r="AB173" s="437">
        <v>-17.00978843669251</v>
      </c>
      <c r="AC173" s="437">
        <v>1235.5969711913174</v>
      </c>
      <c r="AD173" s="412">
        <v>2</v>
      </c>
      <c r="AE173" s="412">
        <v>2</v>
      </c>
    </row>
    <row r="174" spans="1:31" s="9" customFormat="1" ht="16.5">
      <c r="A174" s="397">
        <v>541</v>
      </c>
      <c r="B174" s="398" t="s">
        <v>197</v>
      </c>
      <c r="C174" s="400">
        <v>9130</v>
      </c>
      <c r="D174" s="400">
        <v>536.00162778296578</v>
      </c>
      <c r="E174" s="400">
        <v>155.9891671658566</v>
      </c>
      <c r="F174" s="400">
        <v>691.99079494882233</v>
      </c>
      <c r="G174" s="400">
        <v>507.04705229969767</v>
      </c>
      <c r="H174" s="400">
        <v>1199.0378472485199</v>
      </c>
      <c r="I174" s="400">
        <v>160.13393410495854</v>
      </c>
      <c r="J174" s="400">
        <v>1359.1717813534785</v>
      </c>
      <c r="K174" s="400">
        <v>-60.063088718510407</v>
      </c>
      <c r="L174" s="400">
        <v>1294.3528328321204</v>
      </c>
      <c r="M174" s="400">
        <v>-5.8337525837897033</v>
      </c>
      <c r="N174" s="400">
        <v>1288.5190802483307</v>
      </c>
      <c r="O174" s="412">
        <v>12</v>
      </c>
      <c r="P174" s="412">
        <v>12</v>
      </c>
      <c r="Q174" s="22"/>
      <c r="R174" s="419">
        <v>541</v>
      </c>
      <c r="S174" s="202" t="s">
        <v>197</v>
      </c>
      <c r="T174" s="400">
        <v>9243</v>
      </c>
      <c r="U174" s="437">
        <v>565.36696148229237</v>
      </c>
      <c r="V174" s="437">
        <v>494.19497541049236</v>
      </c>
      <c r="W174" s="437">
        <v>1059.5619368927846</v>
      </c>
      <c r="X174" s="437">
        <v>219.69251219456095</v>
      </c>
      <c r="Y174" s="437">
        <v>1279.2544490873458</v>
      </c>
      <c r="Z174" s="438">
        <v>-59.328789354105808</v>
      </c>
      <c r="AA174" s="441">
        <v>1215.2279425418519</v>
      </c>
      <c r="AB174" s="437">
        <v>-1.0599349724115568</v>
      </c>
      <c r="AC174" s="437">
        <v>1214.1680075694403</v>
      </c>
      <c r="AD174" s="412">
        <v>12</v>
      </c>
      <c r="AE174" s="412">
        <v>12</v>
      </c>
    </row>
    <row r="175" spans="1:31" s="9" customFormat="1" ht="16.5">
      <c r="A175" s="397">
        <v>543</v>
      </c>
      <c r="B175" s="398" t="s">
        <v>198</v>
      </c>
      <c r="C175" s="400">
        <v>44785</v>
      </c>
      <c r="D175" s="400">
        <v>724.32492281723364</v>
      </c>
      <c r="E175" s="400">
        <v>105.42459336808554</v>
      </c>
      <c r="F175" s="400">
        <v>829.74951618531929</v>
      </c>
      <c r="G175" s="400">
        <v>-4.2239746201757074</v>
      </c>
      <c r="H175" s="400">
        <v>825.52554156514361</v>
      </c>
      <c r="I175" s="400">
        <v>59.321930133656188</v>
      </c>
      <c r="J175" s="400">
        <v>884.84747169879984</v>
      </c>
      <c r="K175" s="400">
        <v>-181.57461203527967</v>
      </c>
      <c r="L175" s="400">
        <v>700.87386446423477</v>
      </c>
      <c r="M175" s="400">
        <v>-8.1251727473484436</v>
      </c>
      <c r="N175" s="400">
        <v>692.74869171688624</v>
      </c>
      <c r="O175" s="412">
        <v>1</v>
      </c>
      <c r="P175" s="413">
        <v>35</v>
      </c>
      <c r="Q175" s="22"/>
      <c r="R175" s="419">
        <v>543</v>
      </c>
      <c r="S175" s="202" t="s">
        <v>198</v>
      </c>
      <c r="T175" s="400">
        <v>44458</v>
      </c>
      <c r="U175" s="437">
        <v>769.53369897871323</v>
      </c>
      <c r="V175" s="437">
        <v>-4.4723701176613142</v>
      </c>
      <c r="W175" s="437">
        <v>765.06132886105195</v>
      </c>
      <c r="X175" s="437">
        <v>115.70970920548424</v>
      </c>
      <c r="Y175" s="437">
        <v>880.77103806653633</v>
      </c>
      <c r="Z175" s="438">
        <v>-182.91013990732827</v>
      </c>
      <c r="AA175" s="441">
        <v>695.44425773453759</v>
      </c>
      <c r="AB175" s="437">
        <v>-5.9876009469611766</v>
      </c>
      <c r="AC175" s="437">
        <v>689.45665678757643</v>
      </c>
      <c r="AD175" s="412">
        <v>1</v>
      </c>
      <c r="AE175" s="413">
        <v>35</v>
      </c>
    </row>
    <row r="176" spans="1:31" s="9" customFormat="1" ht="16.5">
      <c r="A176" s="397">
        <v>545</v>
      </c>
      <c r="B176" s="398" t="s">
        <v>199</v>
      </c>
      <c r="C176" s="400">
        <v>9621</v>
      </c>
      <c r="D176" s="400">
        <v>1177.5912246082967</v>
      </c>
      <c r="E176" s="400">
        <v>101.37266913365737</v>
      </c>
      <c r="F176" s="400">
        <v>1278.9638937419538</v>
      </c>
      <c r="G176" s="400">
        <v>341.44872052564756</v>
      </c>
      <c r="H176" s="400">
        <v>1620.4126142676016</v>
      </c>
      <c r="I176" s="400">
        <v>157.12335292146119</v>
      </c>
      <c r="J176" s="400">
        <v>1777.5359671890628</v>
      </c>
      <c r="K176" s="400">
        <v>38.677268475210475</v>
      </c>
      <c r="L176" s="400">
        <v>1810.3064692158791</v>
      </c>
      <c r="M176" s="400">
        <v>8.6081828271489478</v>
      </c>
      <c r="N176" s="400">
        <v>1818.9146520430279</v>
      </c>
      <c r="O176" s="412">
        <v>15</v>
      </c>
      <c r="P176" s="412">
        <v>15</v>
      </c>
      <c r="Q176" s="22"/>
      <c r="R176" s="419">
        <v>545</v>
      </c>
      <c r="S176" s="202" t="s">
        <v>199</v>
      </c>
      <c r="T176" s="400">
        <v>9584</v>
      </c>
      <c r="U176" s="437">
        <v>1167.4934020649807</v>
      </c>
      <c r="V176" s="437">
        <v>325.53577702199061</v>
      </c>
      <c r="W176" s="437">
        <v>1493.0291790869715</v>
      </c>
      <c r="X176" s="437">
        <v>226.77278726372086</v>
      </c>
      <c r="Y176" s="437">
        <v>1719.8019663506923</v>
      </c>
      <c r="Z176" s="438">
        <v>38.826585976627712</v>
      </c>
      <c r="AA176" s="441">
        <v>1752.6989822104586</v>
      </c>
      <c r="AB176" s="437">
        <v>1.4165103297161927</v>
      </c>
      <c r="AC176" s="437">
        <v>1754.115492540175</v>
      </c>
      <c r="AD176" s="412">
        <v>15</v>
      </c>
      <c r="AE176" s="412">
        <v>15</v>
      </c>
    </row>
    <row r="177" spans="1:31" s="9" customFormat="1" ht="16.5">
      <c r="A177" s="397">
        <v>560</v>
      </c>
      <c r="B177" s="398" t="s">
        <v>200</v>
      </c>
      <c r="C177" s="400">
        <v>15669</v>
      </c>
      <c r="D177" s="400">
        <v>251.41654162330116</v>
      </c>
      <c r="E177" s="400">
        <v>122.74547146504672</v>
      </c>
      <c r="F177" s="400">
        <v>374.16201308834786</v>
      </c>
      <c r="G177" s="400">
        <v>422.62303896724546</v>
      </c>
      <c r="H177" s="400">
        <v>796.78505205559338</v>
      </c>
      <c r="I177" s="400">
        <v>110.10734904817971</v>
      </c>
      <c r="J177" s="400">
        <v>906.89240110377295</v>
      </c>
      <c r="K177" s="400">
        <v>-110.00248899100134</v>
      </c>
      <c r="L177" s="400">
        <v>792.24392321750076</v>
      </c>
      <c r="M177" s="400">
        <v>21.526863810070822</v>
      </c>
      <c r="N177" s="400">
        <v>813.7707870275716</v>
      </c>
      <c r="O177" s="412">
        <v>7</v>
      </c>
      <c r="P177" s="412">
        <v>7</v>
      </c>
      <c r="Q177" s="22"/>
      <c r="R177" s="419">
        <v>560</v>
      </c>
      <c r="S177" s="202" t="s">
        <v>200</v>
      </c>
      <c r="T177" s="400">
        <v>15735</v>
      </c>
      <c r="U177" s="437">
        <v>278.3906955610388</v>
      </c>
      <c r="V177" s="437">
        <v>388.88818289676158</v>
      </c>
      <c r="W177" s="437">
        <v>667.27887845780037</v>
      </c>
      <c r="X177" s="437">
        <v>174.92796877380923</v>
      </c>
      <c r="Y177" s="437">
        <v>842.20684723160946</v>
      </c>
      <c r="Z177" s="438">
        <v>-109.54108674928503</v>
      </c>
      <c r="AA177" s="441">
        <v>728.03925905239123</v>
      </c>
      <c r="AB177" s="437">
        <v>30.156797270416298</v>
      </c>
      <c r="AC177" s="437">
        <v>758.19605632280752</v>
      </c>
      <c r="AD177" s="412">
        <v>7</v>
      </c>
      <c r="AE177" s="412">
        <v>7</v>
      </c>
    </row>
    <row r="178" spans="1:31" s="9" customFormat="1" ht="16.5">
      <c r="A178" s="397">
        <v>561</v>
      </c>
      <c r="B178" s="398" t="s">
        <v>201</v>
      </c>
      <c r="C178" s="400">
        <v>1315</v>
      </c>
      <c r="D178" s="400">
        <v>1016.3623846403118</v>
      </c>
      <c r="E178" s="400">
        <v>145.68824715277202</v>
      </c>
      <c r="F178" s="400">
        <v>1162.0506317930838</v>
      </c>
      <c r="G178" s="400">
        <v>336.91628992144979</v>
      </c>
      <c r="H178" s="400">
        <v>1498.9669217145336</v>
      </c>
      <c r="I178" s="400">
        <v>194.75595146964119</v>
      </c>
      <c r="J178" s="400">
        <v>1693.7228731841749</v>
      </c>
      <c r="K178" s="400">
        <v>-207.30494296577947</v>
      </c>
      <c r="L178" s="400">
        <v>1481.9183104465324</v>
      </c>
      <c r="M178" s="400">
        <v>-580.91956777186306</v>
      </c>
      <c r="N178" s="400">
        <v>900.99874267466919</v>
      </c>
      <c r="O178" s="412">
        <v>2</v>
      </c>
      <c r="P178" s="412">
        <v>2</v>
      </c>
      <c r="Q178" s="22"/>
      <c r="R178" s="419">
        <v>561</v>
      </c>
      <c r="S178" s="202" t="s">
        <v>201</v>
      </c>
      <c r="T178" s="400">
        <v>1317</v>
      </c>
      <c r="U178" s="437">
        <v>990.04752142933012</v>
      </c>
      <c r="V178" s="437">
        <v>331.64341912816104</v>
      </c>
      <c r="W178" s="437">
        <v>1321.6909405574911</v>
      </c>
      <c r="X178" s="437">
        <v>258.22638326044347</v>
      </c>
      <c r="Y178" s="437">
        <v>1579.9173238179346</v>
      </c>
      <c r="Z178" s="438">
        <v>-206.99012908124524</v>
      </c>
      <c r="AA178" s="441">
        <v>1368.4344081003946</v>
      </c>
      <c r="AB178" s="437">
        <v>-450.84001518602889</v>
      </c>
      <c r="AC178" s="437">
        <v>917.59439291436581</v>
      </c>
      <c r="AD178" s="412">
        <v>2</v>
      </c>
      <c r="AE178" s="412">
        <v>2</v>
      </c>
    </row>
    <row r="179" spans="1:31" s="9" customFormat="1" ht="16.5">
      <c r="A179" s="397">
        <v>562</v>
      </c>
      <c r="B179" s="398" t="s">
        <v>202</v>
      </c>
      <c r="C179" s="400">
        <v>8839</v>
      </c>
      <c r="D179" s="400">
        <v>66.257466780478723</v>
      </c>
      <c r="E179" s="400">
        <v>109.81920581881577</v>
      </c>
      <c r="F179" s="400">
        <v>176.07667259929448</v>
      </c>
      <c r="G179" s="400">
        <v>382.69498764829632</v>
      </c>
      <c r="H179" s="400">
        <v>558.77166024759083</v>
      </c>
      <c r="I179" s="400">
        <v>119.93011235342807</v>
      </c>
      <c r="J179" s="400">
        <v>678.70177260101889</v>
      </c>
      <c r="K179" s="400">
        <v>-41.641249010069011</v>
      </c>
      <c r="L179" s="400">
        <v>633.01425138821196</v>
      </c>
      <c r="M179" s="400">
        <v>-23.281574535580948</v>
      </c>
      <c r="N179" s="400">
        <v>609.73267685263102</v>
      </c>
      <c r="O179" s="412">
        <v>6</v>
      </c>
      <c r="P179" s="412">
        <v>6</v>
      </c>
      <c r="Q179" s="22"/>
      <c r="R179" s="419">
        <v>562</v>
      </c>
      <c r="S179" s="202" t="s">
        <v>202</v>
      </c>
      <c r="T179" s="400">
        <v>8935</v>
      </c>
      <c r="U179" s="437">
        <v>105.45564900950851</v>
      </c>
      <c r="V179" s="437">
        <v>367.14278542994839</v>
      </c>
      <c r="W179" s="437">
        <v>472.59843443945692</v>
      </c>
      <c r="X179" s="437">
        <v>185.64360276195379</v>
      </c>
      <c r="Y179" s="437">
        <v>658.24203720141077</v>
      </c>
      <c r="Z179" s="438">
        <v>-41.193844432008952</v>
      </c>
      <c r="AA179" s="441">
        <v>613.04539478395134</v>
      </c>
      <c r="AB179" s="437">
        <v>-13.570074639059866</v>
      </c>
      <c r="AC179" s="437">
        <v>599.4753201448915</v>
      </c>
      <c r="AD179" s="412">
        <v>6</v>
      </c>
      <c r="AE179" s="412">
        <v>6</v>
      </c>
    </row>
    <row r="180" spans="1:31" s="9" customFormat="1" ht="16.5">
      <c r="A180" s="397">
        <v>563</v>
      </c>
      <c r="B180" s="398" t="s">
        <v>203</v>
      </c>
      <c r="C180" s="400">
        <v>6978</v>
      </c>
      <c r="D180" s="400">
        <v>92.790515857431927</v>
      </c>
      <c r="E180" s="400">
        <v>115.35594632581143</v>
      </c>
      <c r="F180" s="400">
        <v>208.14646218324336</v>
      </c>
      <c r="G180" s="400">
        <v>473.0207264406132</v>
      </c>
      <c r="H180" s="400">
        <v>681.16718862385653</v>
      </c>
      <c r="I180" s="400">
        <v>108.71368929408587</v>
      </c>
      <c r="J180" s="400">
        <v>789.88087791794237</v>
      </c>
      <c r="K180" s="400">
        <v>-42.787904843794784</v>
      </c>
      <c r="L180" s="400">
        <v>742.4711616668676</v>
      </c>
      <c r="M180" s="400">
        <v>16.240147176841496</v>
      </c>
      <c r="N180" s="400">
        <v>758.71130884370905</v>
      </c>
      <c r="O180" s="412">
        <v>17</v>
      </c>
      <c r="P180" s="412">
        <v>17</v>
      </c>
      <c r="Q180" s="22"/>
      <c r="R180" s="419">
        <v>563</v>
      </c>
      <c r="S180" s="202" t="s">
        <v>203</v>
      </c>
      <c r="T180" s="400">
        <v>7025</v>
      </c>
      <c r="U180" s="437">
        <v>153.54770796637948</v>
      </c>
      <c r="V180" s="437">
        <v>496.5231185121886</v>
      </c>
      <c r="W180" s="437">
        <v>650.07082647856816</v>
      </c>
      <c r="X180" s="437">
        <v>184.65105172479997</v>
      </c>
      <c r="Y180" s="437">
        <v>834.72187820336808</v>
      </c>
      <c r="Z180" s="438">
        <v>-42.501637010676156</v>
      </c>
      <c r="AA180" s="441">
        <v>787.62935151297665</v>
      </c>
      <c r="AB180" s="437">
        <v>1.6819148754448425</v>
      </c>
      <c r="AC180" s="437">
        <v>789.31126638842147</v>
      </c>
      <c r="AD180" s="412">
        <v>17</v>
      </c>
      <c r="AE180" s="412">
        <v>17</v>
      </c>
    </row>
    <row r="181" spans="1:31" s="9" customFormat="1" ht="16.5">
      <c r="A181" s="397">
        <v>564</v>
      </c>
      <c r="B181" s="398" t="s">
        <v>204</v>
      </c>
      <c r="C181" s="400">
        <v>214633</v>
      </c>
      <c r="D181" s="400">
        <v>211.9748243758219</v>
      </c>
      <c r="E181" s="400">
        <v>151.5773829751414</v>
      </c>
      <c r="F181" s="400">
        <v>363.55220735096333</v>
      </c>
      <c r="G181" s="400">
        <v>164.24382084311989</v>
      </c>
      <c r="H181" s="400">
        <v>527.79602819408319</v>
      </c>
      <c r="I181" s="400">
        <v>79.745861325041503</v>
      </c>
      <c r="J181" s="400">
        <v>607.54188951912477</v>
      </c>
      <c r="K181" s="400">
        <v>3.7546276667614018</v>
      </c>
      <c r="L181" s="400">
        <v>607.52052281409806</v>
      </c>
      <c r="M181" s="400">
        <v>-65.332689805947865</v>
      </c>
      <c r="N181" s="400">
        <v>542.18783300815016</v>
      </c>
      <c r="O181" s="412">
        <v>17</v>
      </c>
      <c r="P181" s="412">
        <v>17</v>
      </c>
      <c r="Q181" s="22"/>
      <c r="R181" s="419">
        <v>564</v>
      </c>
      <c r="S181" s="202" t="s">
        <v>204</v>
      </c>
      <c r="T181" s="400">
        <v>211848</v>
      </c>
      <c r="U181" s="437">
        <v>236.78820905324903</v>
      </c>
      <c r="V181" s="437">
        <v>166.48237194693073</v>
      </c>
      <c r="W181" s="437">
        <v>403.27058100017979</v>
      </c>
      <c r="X181" s="437">
        <v>138.77539180176834</v>
      </c>
      <c r="Y181" s="437">
        <v>542.0459728019481</v>
      </c>
      <c r="Z181" s="438">
        <v>3.8039868207393979</v>
      </c>
      <c r="AA181" s="441">
        <v>542.02432520555828</v>
      </c>
      <c r="AB181" s="437">
        <v>-61.278093670697885</v>
      </c>
      <c r="AC181" s="437">
        <v>480.74623153486039</v>
      </c>
      <c r="AD181" s="412">
        <v>17</v>
      </c>
      <c r="AE181" s="412">
        <v>17</v>
      </c>
    </row>
    <row r="182" spans="1:31" s="9" customFormat="1" ht="16.5">
      <c r="A182" s="397">
        <v>576</v>
      </c>
      <c r="B182" s="398" t="s">
        <v>205</v>
      </c>
      <c r="C182" s="400">
        <v>2726</v>
      </c>
      <c r="D182" s="400">
        <v>131.31956784360997</v>
      </c>
      <c r="E182" s="400">
        <v>128.64059108393192</v>
      </c>
      <c r="F182" s="400">
        <v>259.9601589275419</v>
      </c>
      <c r="G182" s="400">
        <v>312.80233078565925</v>
      </c>
      <c r="H182" s="400">
        <v>572.76248971320115</v>
      </c>
      <c r="I182" s="400">
        <v>177.96864233008557</v>
      </c>
      <c r="J182" s="400">
        <v>750.73113204328672</v>
      </c>
      <c r="K182" s="400">
        <v>-87.771826852531177</v>
      </c>
      <c r="L182" s="400">
        <v>661.60787452311058</v>
      </c>
      <c r="M182" s="400">
        <v>-17.391779310344827</v>
      </c>
      <c r="N182" s="400">
        <v>644.21609521276582</v>
      </c>
      <c r="O182" s="412">
        <v>7</v>
      </c>
      <c r="P182" s="412">
        <v>7</v>
      </c>
      <c r="Q182" s="22"/>
      <c r="R182" s="419">
        <v>576</v>
      </c>
      <c r="S182" s="202" t="s">
        <v>205</v>
      </c>
      <c r="T182" s="400">
        <v>2750</v>
      </c>
      <c r="U182" s="437">
        <v>160.34439179357722</v>
      </c>
      <c r="V182" s="437">
        <v>285.83256763219606</v>
      </c>
      <c r="W182" s="437">
        <v>446.1769594257733</v>
      </c>
      <c r="X182" s="437">
        <v>223.92459876517998</v>
      </c>
      <c r="Y182" s="437">
        <v>670.10155819095337</v>
      </c>
      <c r="Z182" s="438">
        <v>-87.005818181818185</v>
      </c>
      <c r="AA182" s="441">
        <v>581.7561036454988</v>
      </c>
      <c r="AB182" s="437">
        <v>-15.162620909090911</v>
      </c>
      <c r="AC182" s="437">
        <v>566.59348273640785</v>
      </c>
      <c r="AD182" s="412">
        <v>7</v>
      </c>
      <c r="AE182" s="412">
        <v>7</v>
      </c>
    </row>
    <row r="183" spans="1:31" s="9" customFormat="1" ht="16.5">
      <c r="A183" s="397">
        <v>577</v>
      </c>
      <c r="B183" s="398" t="s">
        <v>206</v>
      </c>
      <c r="C183" s="400">
        <v>11236</v>
      </c>
      <c r="D183" s="400">
        <v>464.80087065482337</v>
      </c>
      <c r="E183" s="400">
        <v>124.21532693831088</v>
      </c>
      <c r="F183" s="400">
        <v>589.01619759313428</v>
      </c>
      <c r="G183" s="400">
        <v>214.1879144654601</v>
      </c>
      <c r="H183" s="400">
        <v>803.20411205859443</v>
      </c>
      <c r="I183" s="400">
        <v>74.752963937094179</v>
      </c>
      <c r="J183" s="400">
        <v>877.95707599568868</v>
      </c>
      <c r="K183" s="400">
        <v>48.099857600569599</v>
      </c>
      <c r="L183" s="400">
        <v>917.65340921035579</v>
      </c>
      <c r="M183" s="400">
        <v>9.8895284024563992</v>
      </c>
      <c r="N183" s="400">
        <v>927.54293761281224</v>
      </c>
      <c r="O183" s="412">
        <v>2</v>
      </c>
      <c r="P183" s="412">
        <v>2</v>
      </c>
      <c r="Q183" s="22"/>
      <c r="R183" s="419">
        <v>577</v>
      </c>
      <c r="S183" s="202" t="s">
        <v>206</v>
      </c>
      <c r="T183" s="400">
        <v>11138</v>
      </c>
      <c r="U183" s="437">
        <v>476.53941412392356</v>
      </c>
      <c r="V183" s="437">
        <v>213.24456030589783</v>
      </c>
      <c r="W183" s="437">
        <v>689.78397442982146</v>
      </c>
      <c r="X183" s="437">
        <v>141.29479549833314</v>
      </c>
      <c r="Y183" s="437">
        <v>831.07876992815466</v>
      </c>
      <c r="Z183" s="438">
        <v>48.523074160531515</v>
      </c>
      <c r="AA183" s="441">
        <v>871.12437955286282</v>
      </c>
      <c r="AB183" s="437">
        <v>-2.0694094541210286</v>
      </c>
      <c r="AC183" s="437">
        <v>869.05497009874182</v>
      </c>
      <c r="AD183" s="412">
        <v>2</v>
      </c>
      <c r="AE183" s="412">
        <v>2</v>
      </c>
    </row>
    <row r="184" spans="1:31" s="9" customFormat="1" ht="16.5">
      <c r="A184" s="397">
        <v>578</v>
      </c>
      <c r="B184" s="398" t="s">
        <v>207</v>
      </c>
      <c r="C184" s="400">
        <v>3037</v>
      </c>
      <c r="D184" s="400">
        <v>-76.838665535918807</v>
      </c>
      <c r="E184" s="400">
        <v>155.73711535395552</v>
      </c>
      <c r="F184" s="400">
        <v>78.898449818036724</v>
      </c>
      <c r="G184" s="400">
        <v>575.82978926121586</v>
      </c>
      <c r="H184" s="400">
        <v>654.7282390792526</v>
      </c>
      <c r="I184" s="400">
        <v>152.82468345586955</v>
      </c>
      <c r="J184" s="400">
        <v>807.55292253512221</v>
      </c>
      <c r="K184" s="400">
        <v>15.681593677971682</v>
      </c>
      <c r="L184" s="400">
        <v>821.17393010838532</v>
      </c>
      <c r="M184" s="400">
        <v>76.297770194270669</v>
      </c>
      <c r="N184" s="400">
        <v>897.4717003026559</v>
      </c>
      <c r="O184" s="412">
        <v>18</v>
      </c>
      <c r="P184" s="412">
        <v>18</v>
      </c>
      <c r="Q184" s="22"/>
      <c r="R184" s="419">
        <v>578</v>
      </c>
      <c r="S184" s="202" t="s">
        <v>207</v>
      </c>
      <c r="T184" s="400">
        <v>3100</v>
      </c>
      <c r="U184" s="437">
        <v>-99.930309651496543</v>
      </c>
      <c r="V184" s="437">
        <v>542.4943069212718</v>
      </c>
      <c r="W184" s="437">
        <v>442.56399726977526</v>
      </c>
      <c r="X184" s="437">
        <v>214.25674454072112</v>
      </c>
      <c r="Y184" s="437">
        <v>656.82074181049643</v>
      </c>
      <c r="Z184" s="438">
        <v>15.362903225806452</v>
      </c>
      <c r="AA184" s="441">
        <v>670.16493535888355</v>
      </c>
      <c r="AB184" s="437">
        <v>115.18525725806451</v>
      </c>
      <c r="AC184" s="437">
        <v>785.35019261694799</v>
      </c>
      <c r="AD184" s="412">
        <v>18</v>
      </c>
      <c r="AE184" s="412">
        <v>18</v>
      </c>
    </row>
    <row r="185" spans="1:31" s="9" customFormat="1" ht="16.5">
      <c r="A185" s="397">
        <v>580</v>
      </c>
      <c r="B185" s="398" t="s">
        <v>208</v>
      </c>
      <c r="C185" s="400">
        <v>4366</v>
      </c>
      <c r="D185" s="400">
        <v>-207.83748571920844</v>
      </c>
      <c r="E185" s="400">
        <v>116.69387478961814</v>
      </c>
      <c r="F185" s="400">
        <v>-91.143610929590295</v>
      </c>
      <c r="G185" s="400">
        <v>508.55299429644663</v>
      </c>
      <c r="H185" s="400">
        <v>417.40938336685628</v>
      </c>
      <c r="I185" s="400">
        <v>174.51539844494116</v>
      </c>
      <c r="J185" s="400">
        <v>591.9247818117974</v>
      </c>
      <c r="K185" s="400">
        <v>-80.149335776454421</v>
      </c>
      <c r="L185" s="400">
        <v>509.09404429461921</v>
      </c>
      <c r="M185" s="400">
        <v>5.0901129180027498</v>
      </c>
      <c r="N185" s="400">
        <v>514.18415721262204</v>
      </c>
      <c r="O185" s="412">
        <v>9</v>
      </c>
      <c r="P185" s="412">
        <v>9</v>
      </c>
      <c r="Q185" s="22"/>
      <c r="R185" s="419">
        <v>580</v>
      </c>
      <c r="S185" s="202" t="s">
        <v>208</v>
      </c>
      <c r="T185" s="400">
        <v>4438</v>
      </c>
      <c r="U185" s="437">
        <v>-223.23871349277337</v>
      </c>
      <c r="V185" s="437">
        <v>454.91721455266594</v>
      </c>
      <c r="W185" s="437">
        <v>231.6785010598926</v>
      </c>
      <c r="X185" s="437">
        <v>231.06487718677977</v>
      </c>
      <c r="Y185" s="437">
        <v>462.74337824667236</v>
      </c>
      <c r="Z185" s="438">
        <v>-78.849031095087881</v>
      </c>
      <c r="AA185" s="441">
        <v>381.25644719664979</v>
      </c>
      <c r="AB185" s="437">
        <v>14.807569287967555</v>
      </c>
      <c r="AC185" s="437">
        <v>396.06401648461735</v>
      </c>
      <c r="AD185" s="412">
        <v>9</v>
      </c>
      <c r="AE185" s="412">
        <v>9</v>
      </c>
    </row>
    <row r="186" spans="1:31" s="9" customFormat="1" ht="16.5">
      <c r="A186" s="397">
        <v>581</v>
      </c>
      <c r="B186" s="398" t="s">
        <v>209</v>
      </c>
      <c r="C186" s="400">
        <v>6123</v>
      </c>
      <c r="D186" s="400">
        <v>4.7771565024145897</v>
      </c>
      <c r="E186" s="400">
        <v>174.7342743652265</v>
      </c>
      <c r="F186" s="400">
        <v>179.51143086764108</v>
      </c>
      <c r="G186" s="400">
        <v>369.89092809612964</v>
      </c>
      <c r="H186" s="400">
        <v>549.40235896377078</v>
      </c>
      <c r="I186" s="400">
        <v>131.51176622670459</v>
      </c>
      <c r="J186" s="400">
        <v>680.91412519047526</v>
      </c>
      <c r="K186" s="400">
        <v>-73.390821492732314</v>
      </c>
      <c r="L186" s="400">
        <v>603.71814282888784</v>
      </c>
      <c r="M186" s="400">
        <v>11.171654744406331</v>
      </c>
      <c r="N186" s="400">
        <v>614.88979757329412</v>
      </c>
      <c r="O186" s="412">
        <v>6</v>
      </c>
      <c r="P186" s="412">
        <v>6</v>
      </c>
      <c r="Q186" s="22"/>
      <c r="R186" s="419">
        <v>581</v>
      </c>
      <c r="S186" s="202" t="s">
        <v>209</v>
      </c>
      <c r="T186" s="400">
        <v>6240</v>
      </c>
      <c r="U186" s="437">
        <v>25.791209597099993</v>
      </c>
      <c r="V186" s="437">
        <v>351.24109676086243</v>
      </c>
      <c r="W186" s="437">
        <v>377.0323063579624</v>
      </c>
      <c r="X186" s="437">
        <v>196.23036762951654</v>
      </c>
      <c r="Y186" s="437">
        <v>573.26267398747893</v>
      </c>
      <c r="Z186" s="438">
        <v>-72.014743589743588</v>
      </c>
      <c r="AA186" s="441">
        <v>497.51411629517128</v>
      </c>
      <c r="AB186" s="437">
        <v>16.329063301282044</v>
      </c>
      <c r="AC186" s="437">
        <v>513.8431795964533</v>
      </c>
      <c r="AD186" s="412">
        <v>6</v>
      </c>
      <c r="AE186" s="412">
        <v>6</v>
      </c>
    </row>
    <row r="187" spans="1:31" s="9" customFormat="1" ht="16.5">
      <c r="A187" s="397">
        <v>583</v>
      </c>
      <c r="B187" s="398" t="s">
        <v>210</v>
      </c>
      <c r="C187" s="400">
        <v>912</v>
      </c>
      <c r="D187" s="400">
        <v>427.15771349368049</v>
      </c>
      <c r="E187" s="400">
        <v>137.1243184223199</v>
      </c>
      <c r="F187" s="400">
        <v>564.28203191600039</v>
      </c>
      <c r="G187" s="400">
        <v>107.17902833758791</v>
      </c>
      <c r="H187" s="400">
        <v>671.46106025358836</v>
      </c>
      <c r="I187" s="400">
        <v>143.4431163273893</v>
      </c>
      <c r="J187" s="400">
        <v>814.90417658097761</v>
      </c>
      <c r="K187" s="400">
        <v>-255.7280701754386</v>
      </c>
      <c r="L187" s="400">
        <v>556.9469397388724</v>
      </c>
      <c r="M187" s="400">
        <v>65.143250241228074</v>
      </c>
      <c r="N187" s="400">
        <v>622.09018998010049</v>
      </c>
      <c r="O187" s="412">
        <v>19</v>
      </c>
      <c r="P187" s="412">
        <v>19</v>
      </c>
      <c r="Q187" s="22"/>
      <c r="R187" s="419">
        <v>583</v>
      </c>
      <c r="S187" s="202" t="s">
        <v>210</v>
      </c>
      <c r="T187" s="400">
        <v>947</v>
      </c>
      <c r="U187" s="437">
        <v>667.24539202076869</v>
      </c>
      <c r="V187" s="437">
        <v>39.642636889654533</v>
      </c>
      <c r="W187" s="437">
        <v>706.88802891042315</v>
      </c>
      <c r="X187" s="437">
        <v>202.23662840615853</v>
      </c>
      <c r="Y187" s="437">
        <v>909.12465731658176</v>
      </c>
      <c r="Z187" s="438">
        <v>-246.2766631467793</v>
      </c>
      <c r="AA187" s="441">
        <v>660.70121486674009</v>
      </c>
      <c r="AB187" s="437">
        <v>149.5788357972545</v>
      </c>
      <c r="AC187" s="437">
        <v>810.28005066399453</v>
      </c>
      <c r="AD187" s="412">
        <v>19</v>
      </c>
      <c r="AE187" s="412">
        <v>19</v>
      </c>
    </row>
    <row r="188" spans="1:31" s="9" customFormat="1" ht="16.5">
      <c r="A188" s="397">
        <v>584</v>
      </c>
      <c r="B188" s="398" t="s">
        <v>211</v>
      </c>
      <c r="C188" s="400">
        <v>2578</v>
      </c>
      <c r="D188" s="400">
        <v>993.91819764209208</v>
      </c>
      <c r="E188" s="400">
        <v>104.03809391526201</v>
      </c>
      <c r="F188" s="400">
        <v>1097.956291557354</v>
      </c>
      <c r="G188" s="400">
        <v>733.61833632460764</v>
      </c>
      <c r="H188" s="400">
        <v>1831.5746278819615</v>
      </c>
      <c r="I188" s="400">
        <v>149.26324902839133</v>
      </c>
      <c r="J188" s="400">
        <v>1980.8378769103529</v>
      </c>
      <c r="K188" s="400">
        <v>84.321955003878969</v>
      </c>
      <c r="L188" s="400">
        <v>2059.8130514642708</v>
      </c>
      <c r="M188" s="400">
        <v>9.1951106283941044</v>
      </c>
      <c r="N188" s="400">
        <v>2069.0081620926644</v>
      </c>
      <c r="O188" s="412">
        <v>16</v>
      </c>
      <c r="P188" s="412">
        <v>16</v>
      </c>
      <c r="Q188" s="22"/>
      <c r="R188" s="419">
        <v>584</v>
      </c>
      <c r="S188" s="202" t="s">
        <v>211</v>
      </c>
      <c r="T188" s="400">
        <v>2653</v>
      </c>
      <c r="U188" s="437">
        <v>1060.5743290160199</v>
      </c>
      <c r="V188" s="437">
        <v>686.38121155158922</v>
      </c>
      <c r="W188" s="437">
        <v>1746.9555405676092</v>
      </c>
      <c r="X188" s="437">
        <v>206.42540631743077</v>
      </c>
      <c r="Y188" s="437">
        <v>1953.38094688504</v>
      </c>
      <c r="Z188" s="438">
        <v>81.938183188842814</v>
      </c>
      <c r="AA188" s="441">
        <v>2030.1235024824769</v>
      </c>
      <c r="AB188" s="437">
        <v>4.49860535243121</v>
      </c>
      <c r="AC188" s="437">
        <v>2034.6221078349081</v>
      </c>
      <c r="AD188" s="412">
        <v>16</v>
      </c>
      <c r="AE188" s="412">
        <v>16</v>
      </c>
    </row>
    <row r="189" spans="1:31" s="9" customFormat="1" ht="16.5">
      <c r="A189" s="397">
        <v>588</v>
      </c>
      <c r="B189" s="398" t="s">
        <v>212</v>
      </c>
      <c r="C189" s="400">
        <v>1577</v>
      </c>
      <c r="D189" s="400"/>
      <c r="E189" s="400"/>
      <c r="F189" s="400"/>
      <c r="G189" s="400"/>
      <c r="H189" s="400"/>
      <c r="I189" s="400"/>
      <c r="J189" s="400"/>
      <c r="K189" s="400">
        <v>0</v>
      </c>
      <c r="L189" s="400"/>
      <c r="M189" s="400"/>
      <c r="N189" s="400"/>
      <c r="O189" s="412">
        <v>10</v>
      </c>
      <c r="P189" s="412">
        <v>10</v>
      </c>
      <c r="Q189" s="22"/>
      <c r="R189" s="419">
        <v>588</v>
      </c>
      <c r="S189" s="202" t="s">
        <v>212</v>
      </c>
      <c r="T189" s="400">
        <v>1600</v>
      </c>
      <c r="U189" s="437">
        <v>-617.09865287736966</v>
      </c>
      <c r="V189" s="437">
        <v>276.18880334937467</v>
      </c>
      <c r="W189" s="437">
        <v>-340.90984952799494</v>
      </c>
      <c r="X189" s="437">
        <v>237.58654655456377</v>
      </c>
      <c r="Y189" s="437">
        <v>-105.2899253147831</v>
      </c>
      <c r="Z189" s="438">
        <v>-240.27437499999999</v>
      </c>
      <c r="AA189" s="441">
        <v>-348.38242531478312</v>
      </c>
      <c r="AB189" s="437">
        <v>-6.284418125000002</v>
      </c>
      <c r="AC189" s="437">
        <v>-354.66684343978312</v>
      </c>
      <c r="AD189" s="412">
        <v>10</v>
      </c>
      <c r="AE189" s="412">
        <v>10</v>
      </c>
    </row>
    <row r="190" spans="1:31" s="9" customFormat="1" ht="16.5">
      <c r="A190" s="397">
        <v>592</v>
      </c>
      <c r="B190" s="398" t="s">
        <v>213</v>
      </c>
      <c r="C190" s="400">
        <v>3596</v>
      </c>
      <c r="D190" s="400">
        <v>247.74503615773406</v>
      </c>
      <c r="E190" s="400">
        <v>150.49042905399716</v>
      </c>
      <c r="F190" s="400">
        <v>398.23546521173125</v>
      </c>
      <c r="G190" s="400">
        <v>478.61899613865432</v>
      </c>
      <c r="H190" s="400">
        <v>876.85446135038546</v>
      </c>
      <c r="I190" s="400">
        <v>109.85335571632037</v>
      </c>
      <c r="J190" s="400">
        <v>986.70781706670584</v>
      </c>
      <c r="K190" s="400">
        <v>-15.582313681868744</v>
      </c>
      <c r="L190" s="400">
        <v>968.09435766737329</v>
      </c>
      <c r="M190" s="400">
        <v>37.966061382091205</v>
      </c>
      <c r="N190" s="400">
        <v>1006.0604190494644</v>
      </c>
      <c r="O190" s="412">
        <v>13</v>
      </c>
      <c r="P190" s="412">
        <v>13</v>
      </c>
      <c r="Q190" s="22"/>
      <c r="R190" s="419">
        <v>592</v>
      </c>
      <c r="S190" s="202" t="s">
        <v>213</v>
      </c>
      <c r="T190" s="400">
        <v>3651</v>
      </c>
      <c r="U190" s="437">
        <v>311.3213619586046</v>
      </c>
      <c r="V190" s="437">
        <v>390.35996211848368</v>
      </c>
      <c r="W190" s="437">
        <v>701.68132407708822</v>
      </c>
      <c r="X190" s="437">
        <v>184.53995897058445</v>
      </c>
      <c r="Y190" s="437">
        <v>886.22128304767273</v>
      </c>
      <c r="Z190" s="438">
        <v>-15.347576006573542</v>
      </c>
      <c r="AA190" s="441">
        <v>867.88822361190171</v>
      </c>
      <c r="AB190" s="437">
        <v>34.875211585866886</v>
      </c>
      <c r="AC190" s="437">
        <v>902.76343519776867</v>
      </c>
      <c r="AD190" s="412">
        <v>13</v>
      </c>
      <c r="AE190" s="412">
        <v>13</v>
      </c>
    </row>
    <row r="191" spans="1:31" s="9" customFormat="1" ht="16.5">
      <c r="A191" s="397">
        <v>593</v>
      </c>
      <c r="B191" s="398" t="s">
        <v>214</v>
      </c>
      <c r="C191" s="400">
        <v>17050</v>
      </c>
      <c r="D191" s="400">
        <v>-309.24898825839853</v>
      </c>
      <c r="E191" s="400">
        <v>159.77566846214035</v>
      </c>
      <c r="F191" s="400">
        <v>-149.47331979625812</v>
      </c>
      <c r="G191" s="400">
        <v>400.04995541981339</v>
      </c>
      <c r="H191" s="400">
        <v>250.57663562355526</v>
      </c>
      <c r="I191" s="400">
        <v>127.19917972736314</v>
      </c>
      <c r="J191" s="400">
        <v>377.77581535091838</v>
      </c>
      <c r="K191" s="400">
        <v>-105.70838709677419</v>
      </c>
      <c r="L191" s="400">
        <v>268.80367458845501</v>
      </c>
      <c r="M191" s="400">
        <v>-1.5380440434017608</v>
      </c>
      <c r="N191" s="400">
        <v>267.26563054505328</v>
      </c>
      <c r="O191" s="412">
        <v>10</v>
      </c>
      <c r="P191" s="412">
        <v>10</v>
      </c>
      <c r="Q191" s="22"/>
      <c r="R191" s="419">
        <v>593</v>
      </c>
      <c r="S191" s="202" t="s">
        <v>214</v>
      </c>
      <c r="T191" s="400">
        <v>17077</v>
      </c>
      <c r="U191" s="437">
        <v>-314.6985381948424</v>
      </c>
      <c r="V191" s="437">
        <v>367.06939769193082</v>
      </c>
      <c r="W191" s="437">
        <v>52.370859497088418</v>
      </c>
      <c r="X191" s="437">
        <v>194.54139744639599</v>
      </c>
      <c r="Y191" s="437">
        <v>246.91225694348438</v>
      </c>
      <c r="Z191" s="438">
        <v>-105.54125431867423</v>
      </c>
      <c r="AA191" s="441">
        <v>138.11240919505082</v>
      </c>
      <c r="AB191" s="437">
        <v>-14.452870176260459</v>
      </c>
      <c r="AC191" s="437">
        <v>123.65953901879037</v>
      </c>
      <c r="AD191" s="412">
        <v>10</v>
      </c>
      <c r="AE191" s="412">
        <v>10</v>
      </c>
    </row>
    <row r="192" spans="1:31" s="9" customFormat="1" ht="16.5">
      <c r="A192" s="397">
        <v>595</v>
      </c>
      <c r="B192" s="398" t="s">
        <v>215</v>
      </c>
      <c r="C192" s="400">
        <v>4073</v>
      </c>
      <c r="D192" s="400">
        <v>469.29662971949972</v>
      </c>
      <c r="E192" s="400">
        <v>103.20837130807018</v>
      </c>
      <c r="F192" s="400">
        <v>572.50500102756985</v>
      </c>
      <c r="G192" s="400">
        <v>600.32106736747858</v>
      </c>
      <c r="H192" s="400">
        <v>1172.8260683950487</v>
      </c>
      <c r="I192" s="400">
        <v>182.10318169226102</v>
      </c>
      <c r="J192" s="400">
        <v>1354.9292500873096</v>
      </c>
      <c r="K192" s="400">
        <v>5.9528602995335138</v>
      </c>
      <c r="L192" s="400">
        <v>1356.6950247006168</v>
      </c>
      <c r="M192" s="400">
        <v>17.823851657255094</v>
      </c>
      <c r="N192" s="400">
        <v>1374.5188763578717</v>
      </c>
      <c r="O192" s="412">
        <v>11</v>
      </c>
      <c r="P192" s="412">
        <v>11</v>
      </c>
      <c r="Q192" s="22"/>
      <c r="R192" s="419">
        <v>595</v>
      </c>
      <c r="S192" s="202" t="s">
        <v>215</v>
      </c>
      <c r="T192" s="400">
        <v>4140</v>
      </c>
      <c r="U192" s="437">
        <v>564.8804688265468</v>
      </c>
      <c r="V192" s="437">
        <v>550.89057646780952</v>
      </c>
      <c r="W192" s="437">
        <v>1115.7710452943563</v>
      </c>
      <c r="X192" s="437">
        <v>233.21311446242763</v>
      </c>
      <c r="Y192" s="437">
        <v>1348.9841597567838</v>
      </c>
      <c r="Z192" s="438">
        <v>5.8565217391304349</v>
      </c>
      <c r="AA192" s="441">
        <v>1350.7213578244168</v>
      </c>
      <c r="AB192" s="437">
        <v>31.42254106280193</v>
      </c>
      <c r="AC192" s="437">
        <v>1382.1438988872187</v>
      </c>
      <c r="AD192" s="412">
        <v>11</v>
      </c>
      <c r="AE192" s="412">
        <v>11</v>
      </c>
    </row>
    <row r="193" spans="1:31" s="9" customFormat="1" ht="16.5">
      <c r="A193" s="397">
        <v>598</v>
      </c>
      <c r="B193" s="398" t="s">
        <v>216</v>
      </c>
      <c r="C193" s="400">
        <v>19475</v>
      </c>
      <c r="D193" s="400">
        <v>-58.03684983544025</v>
      </c>
      <c r="E193" s="400">
        <v>175.60465990502615</v>
      </c>
      <c r="F193" s="400">
        <v>117.56781006958589</v>
      </c>
      <c r="G193" s="400">
        <v>77.153350917587417</v>
      </c>
      <c r="H193" s="400">
        <v>194.72116098717331</v>
      </c>
      <c r="I193" s="400">
        <v>88.866988717694014</v>
      </c>
      <c r="J193" s="400">
        <v>283.58814970486731</v>
      </c>
      <c r="K193" s="400">
        <v>157.67127086007702</v>
      </c>
      <c r="L193" s="400">
        <v>431.89515869074671</v>
      </c>
      <c r="M193" s="400">
        <v>50.293235965083447</v>
      </c>
      <c r="N193" s="400">
        <v>482.18839465583011</v>
      </c>
      <c r="O193" s="412">
        <v>15</v>
      </c>
      <c r="P193" s="412">
        <v>15</v>
      </c>
      <c r="Q193" s="22"/>
      <c r="R193" s="419">
        <v>598</v>
      </c>
      <c r="S193" s="202" t="s">
        <v>216</v>
      </c>
      <c r="T193" s="400">
        <v>19207</v>
      </c>
      <c r="U193" s="437">
        <v>-111.40430063767053</v>
      </c>
      <c r="V193" s="437">
        <v>78.607631862006428</v>
      </c>
      <c r="W193" s="437">
        <v>-32.796668775664102</v>
      </c>
      <c r="X193" s="437">
        <v>160.17259607045622</v>
      </c>
      <c r="Y193" s="437">
        <v>127.37592729479213</v>
      </c>
      <c r="Z193" s="438">
        <v>159.87129692299683</v>
      </c>
      <c r="AA193" s="441">
        <v>277.75230049206397</v>
      </c>
      <c r="AB193" s="437">
        <v>40.393429088353209</v>
      </c>
      <c r="AC193" s="437">
        <v>318.1457295804172</v>
      </c>
      <c r="AD193" s="412">
        <v>15</v>
      </c>
      <c r="AE193" s="412">
        <v>15</v>
      </c>
    </row>
    <row r="194" spans="1:31" s="9" customFormat="1" ht="16.5">
      <c r="A194" s="397">
        <v>599</v>
      </c>
      <c r="B194" s="398" t="s">
        <v>217</v>
      </c>
      <c r="C194" s="400">
        <v>11225</v>
      </c>
      <c r="D194" s="400">
        <v>824.86027557310092</v>
      </c>
      <c r="E194" s="400">
        <v>66.028761383660907</v>
      </c>
      <c r="F194" s="400">
        <v>890.88903695676186</v>
      </c>
      <c r="G194" s="400">
        <v>438.00080439300524</v>
      </c>
      <c r="H194" s="400">
        <v>1328.889841349767</v>
      </c>
      <c r="I194" s="400">
        <v>105.09375578587543</v>
      </c>
      <c r="J194" s="400">
        <v>1433.9835971356426</v>
      </c>
      <c r="K194" s="400">
        <v>-94.192962138084638</v>
      </c>
      <c r="L194" s="400">
        <v>1336.976915621166</v>
      </c>
      <c r="M194" s="400">
        <v>-35.253921035189308</v>
      </c>
      <c r="N194" s="400">
        <v>1301.7229945859765</v>
      </c>
      <c r="O194" s="412">
        <v>15</v>
      </c>
      <c r="P194" s="412">
        <v>15</v>
      </c>
      <c r="Q194" s="22"/>
      <c r="R194" s="419">
        <v>599</v>
      </c>
      <c r="S194" s="202" t="s">
        <v>217</v>
      </c>
      <c r="T194" s="400">
        <v>11206</v>
      </c>
      <c r="U194" s="437">
        <v>850.6807805898402</v>
      </c>
      <c r="V194" s="437">
        <v>427.76812938274577</v>
      </c>
      <c r="W194" s="437">
        <v>1278.4489099725859</v>
      </c>
      <c r="X194" s="437">
        <v>182.09850418152985</v>
      </c>
      <c r="Y194" s="437">
        <v>1460.5474141541158</v>
      </c>
      <c r="Z194" s="438">
        <v>-94.352668213457079</v>
      </c>
      <c r="AA194" s="441">
        <v>1363.3762558460667</v>
      </c>
      <c r="AB194" s="437">
        <v>-41.809342539710876</v>
      </c>
      <c r="AC194" s="437">
        <v>1321.5669133063557</v>
      </c>
      <c r="AD194" s="412">
        <v>15</v>
      </c>
      <c r="AE194" s="412">
        <v>15</v>
      </c>
    </row>
    <row r="195" spans="1:31" s="9" customFormat="1" ht="16.5">
      <c r="A195" s="397">
        <v>601</v>
      </c>
      <c r="B195" s="398" t="s">
        <v>218</v>
      </c>
      <c r="C195" s="400">
        <v>3739</v>
      </c>
      <c r="D195" s="400">
        <v>657.86304123064588</v>
      </c>
      <c r="E195" s="400">
        <v>148.77563289714396</v>
      </c>
      <c r="F195" s="400">
        <v>806.63867412778984</v>
      </c>
      <c r="G195" s="400">
        <v>373.07364252932183</v>
      </c>
      <c r="H195" s="400">
        <v>1179.7123166571116</v>
      </c>
      <c r="I195" s="400">
        <v>171.87944563805152</v>
      </c>
      <c r="J195" s="400">
        <v>1351.5917622951631</v>
      </c>
      <c r="K195" s="400">
        <v>72.03851297138273</v>
      </c>
      <c r="L195" s="400">
        <v>1419.7784432258934</v>
      </c>
      <c r="M195" s="400">
        <v>-12.263800505482751</v>
      </c>
      <c r="N195" s="400">
        <v>1407.5146427204106</v>
      </c>
      <c r="O195" s="412">
        <v>13</v>
      </c>
      <c r="P195" s="412">
        <v>13</v>
      </c>
      <c r="Q195" s="22"/>
      <c r="R195" s="419">
        <v>601</v>
      </c>
      <c r="S195" s="202" t="s">
        <v>218</v>
      </c>
      <c r="T195" s="400">
        <v>3786</v>
      </c>
      <c r="U195" s="437">
        <v>680.83766048748862</v>
      </c>
      <c r="V195" s="437">
        <v>406.7285656719389</v>
      </c>
      <c r="W195" s="437">
        <v>1087.5662261594275</v>
      </c>
      <c r="X195" s="437">
        <v>226.58596079655103</v>
      </c>
      <c r="Y195" s="437">
        <v>1314.1521869559786</v>
      </c>
      <c r="Z195" s="438">
        <v>71.144215530903324</v>
      </c>
      <c r="AA195" s="441">
        <v>1381.4923876955454</v>
      </c>
      <c r="AB195" s="437">
        <v>-13.622095747490759</v>
      </c>
      <c r="AC195" s="437">
        <v>1367.8702919480547</v>
      </c>
      <c r="AD195" s="412">
        <v>13</v>
      </c>
      <c r="AE195" s="412">
        <v>13</v>
      </c>
    </row>
    <row r="196" spans="1:31" s="9" customFormat="1" ht="16.5">
      <c r="A196" s="397">
        <v>604</v>
      </c>
      <c r="B196" s="398" t="s">
        <v>219</v>
      </c>
      <c r="C196" s="400">
        <v>20763</v>
      </c>
      <c r="D196" s="400">
        <v>740.07000260502923</v>
      </c>
      <c r="E196" s="400">
        <v>118.13972642936611</v>
      </c>
      <c r="F196" s="400">
        <v>858.20972903439531</v>
      </c>
      <c r="G196" s="400">
        <v>-23.532691342126189</v>
      </c>
      <c r="H196" s="400">
        <v>834.67703769226921</v>
      </c>
      <c r="I196" s="400">
        <v>44.963905252652921</v>
      </c>
      <c r="J196" s="400">
        <v>879.64094294492213</v>
      </c>
      <c r="K196" s="400">
        <v>-127.85869094061552</v>
      </c>
      <c r="L196" s="400">
        <v>748.93945472067719</v>
      </c>
      <c r="M196" s="400">
        <v>-34.120485517025486</v>
      </c>
      <c r="N196" s="400">
        <v>714.81896920365159</v>
      </c>
      <c r="O196" s="412">
        <v>6</v>
      </c>
      <c r="P196" s="412">
        <v>6</v>
      </c>
      <c r="Q196" s="22"/>
      <c r="R196" s="419">
        <v>604</v>
      </c>
      <c r="S196" s="202" t="s">
        <v>219</v>
      </c>
      <c r="T196" s="400">
        <v>20405</v>
      </c>
      <c r="U196" s="437">
        <v>806.27476990411242</v>
      </c>
      <c r="V196" s="437">
        <v>-19.783903063058819</v>
      </c>
      <c r="W196" s="437">
        <v>786.49086684105362</v>
      </c>
      <c r="X196" s="437">
        <v>103.87946800255338</v>
      </c>
      <c r="Y196" s="437">
        <v>890.370334843607</v>
      </c>
      <c r="Z196" s="438">
        <v>-130.10193580004901</v>
      </c>
      <c r="AA196" s="441">
        <v>757.37572567918642</v>
      </c>
      <c r="AB196" s="437">
        <v>-34.145050448419504</v>
      </c>
      <c r="AC196" s="437">
        <v>723.23067523076691</v>
      </c>
      <c r="AD196" s="412">
        <v>6</v>
      </c>
      <c r="AE196" s="412">
        <v>6</v>
      </c>
    </row>
    <row r="197" spans="1:31" s="9" customFormat="1" ht="16.5">
      <c r="A197" s="397">
        <v>607</v>
      </c>
      <c r="B197" s="398" t="s">
        <v>220</v>
      </c>
      <c r="C197" s="400">
        <v>4064</v>
      </c>
      <c r="D197" s="400">
        <v>-55.213545749998339</v>
      </c>
      <c r="E197" s="400">
        <v>141.3045509568675</v>
      </c>
      <c r="F197" s="400">
        <v>86.091005206869141</v>
      </c>
      <c r="G197" s="400">
        <v>605.75447262818375</v>
      </c>
      <c r="H197" s="400">
        <v>691.84547783505298</v>
      </c>
      <c r="I197" s="400">
        <v>175.1170495034404</v>
      </c>
      <c r="J197" s="400">
        <v>866.96252733849326</v>
      </c>
      <c r="K197" s="400">
        <v>-159.97588582677164</v>
      </c>
      <c r="L197" s="400">
        <v>705.13895450384769</v>
      </c>
      <c r="M197" s="400">
        <v>-5.6029404798228342</v>
      </c>
      <c r="N197" s="400">
        <v>699.53601402402478</v>
      </c>
      <c r="O197" s="412">
        <v>12</v>
      </c>
      <c r="P197" s="412">
        <v>12</v>
      </c>
      <c r="Q197" s="22"/>
      <c r="R197" s="419">
        <v>607</v>
      </c>
      <c r="S197" s="202" t="s">
        <v>220</v>
      </c>
      <c r="T197" s="400">
        <v>4084</v>
      </c>
      <c r="U197" s="437">
        <v>-36.162020287221701</v>
      </c>
      <c r="V197" s="437">
        <v>620.5377980850285</v>
      </c>
      <c r="W197" s="437">
        <v>584.37577779780679</v>
      </c>
      <c r="X197" s="437">
        <v>228.42394124632006</v>
      </c>
      <c r="Y197" s="437">
        <v>812.79971904412685</v>
      </c>
      <c r="Z197" s="438">
        <v>-159.192458374143</v>
      </c>
      <c r="AA197" s="441">
        <v>651.76862208036584</v>
      </c>
      <c r="AB197" s="437">
        <v>-11.324032810969639</v>
      </c>
      <c r="AC197" s="437">
        <v>640.44458926939615</v>
      </c>
      <c r="AD197" s="412">
        <v>12</v>
      </c>
      <c r="AE197" s="412">
        <v>12</v>
      </c>
    </row>
    <row r="198" spans="1:31" s="9" customFormat="1" ht="16.5">
      <c r="A198" s="397">
        <v>608</v>
      </c>
      <c r="B198" s="398" t="s">
        <v>221</v>
      </c>
      <c r="C198" s="400">
        <v>1943</v>
      </c>
      <c r="D198" s="400">
        <v>-100.62376154595597</v>
      </c>
      <c r="E198" s="400">
        <v>129.70606607543863</v>
      </c>
      <c r="F198" s="400">
        <v>29.082304529482659</v>
      </c>
      <c r="G198" s="400">
        <v>518.21375765723405</v>
      </c>
      <c r="H198" s="400">
        <v>547.29606218671677</v>
      </c>
      <c r="I198" s="400">
        <v>141.69007592602756</v>
      </c>
      <c r="J198" s="400">
        <v>688.98613811274424</v>
      </c>
      <c r="K198" s="400">
        <v>229.31240349974266</v>
      </c>
      <c r="L198" s="400">
        <v>914.38397650698005</v>
      </c>
      <c r="M198" s="400">
        <v>0</v>
      </c>
      <c r="N198" s="400">
        <v>914.38397650698005</v>
      </c>
      <c r="O198" s="412">
        <v>4</v>
      </c>
      <c r="P198" s="412">
        <v>4</v>
      </c>
      <c r="Q198" s="22"/>
      <c r="R198" s="419">
        <v>608</v>
      </c>
      <c r="S198" s="202" t="s">
        <v>221</v>
      </c>
      <c r="T198" s="400">
        <v>1980</v>
      </c>
      <c r="U198" s="437">
        <v>-41.805144994984254</v>
      </c>
      <c r="V198" s="437">
        <v>456.24532858139247</v>
      </c>
      <c r="W198" s="437">
        <v>414.44018358640824</v>
      </c>
      <c r="X198" s="437">
        <v>208.72952411670019</v>
      </c>
      <c r="Y198" s="437">
        <v>623.16970770310843</v>
      </c>
      <c r="Z198" s="438">
        <v>225.02727272727273</v>
      </c>
      <c r="AA198" s="441">
        <v>844.355566288967</v>
      </c>
      <c r="AB198" s="437">
        <v>-1.5069191919191904</v>
      </c>
      <c r="AC198" s="437">
        <v>842.84864709704777</v>
      </c>
      <c r="AD198" s="412">
        <v>4</v>
      </c>
      <c r="AE198" s="412">
        <v>4</v>
      </c>
    </row>
    <row r="199" spans="1:31" s="9" customFormat="1" ht="16.5">
      <c r="A199" s="397">
        <v>609</v>
      </c>
      <c r="B199" s="398" t="s">
        <v>222</v>
      </c>
      <c r="C199" s="400">
        <v>83106</v>
      </c>
      <c r="D199" s="400">
        <v>-218.7529223320052</v>
      </c>
      <c r="E199" s="400">
        <v>165.3880553394487</v>
      </c>
      <c r="F199" s="400">
        <v>-53.364866992556514</v>
      </c>
      <c r="G199" s="400">
        <v>259.43287337739775</v>
      </c>
      <c r="H199" s="400">
        <v>206.06800638484123</v>
      </c>
      <c r="I199" s="400">
        <v>99.907089719131719</v>
      </c>
      <c r="J199" s="400">
        <v>305.97509610397293</v>
      </c>
      <c r="K199" s="400">
        <v>-58.70605010468558</v>
      </c>
      <c r="L199" s="400">
        <v>244.02363652223397</v>
      </c>
      <c r="M199" s="400">
        <v>-34.999868300363381</v>
      </c>
      <c r="N199" s="400">
        <v>209.02376822187057</v>
      </c>
      <c r="O199" s="412">
        <v>4</v>
      </c>
      <c r="P199" s="412">
        <v>4</v>
      </c>
      <c r="Q199" s="22"/>
      <c r="R199" s="419">
        <v>609</v>
      </c>
      <c r="S199" s="202" t="s">
        <v>222</v>
      </c>
      <c r="T199" s="400">
        <v>83205</v>
      </c>
      <c r="U199" s="437">
        <v>-208.35176023735977</v>
      </c>
      <c r="V199" s="437">
        <v>272.6588690999742</v>
      </c>
      <c r="W199" s="437">
        <v>64.307108862614442</v>
      </c>
      <c r="X199" s="437">
        <v>162.75899099494083</v>
      </c>
      <c r="Y199" s="437">
        <v>227.06609985755529</v>
      </c>
      <c r="Z199" s="438">
        <v>-58.636199747611322</v>
      </c>
      <c r="AA199" s="441">
        <v>165.18835212604876</v>
      </c>
      <c r="AB199" s="437">
        <v>-33.197172260681434</v>
      </c>
      <c r="AC199" s="437">
        <v>131.99117986536734</v>
      </c>
      <c r="AD199" s="412">
        <v>4</v>
      </c>
      <c r="AE199" s="412">
        <v>4</v>
      </c>
    </row>
    <row r="200" spans="1:31" s="9" customFormat="1" ht="16.5">
      <c r="A200" s="397">
        <v>611</v>
      </c>
      <c r="B200" s="398" t="s">
        <v>223</v>
      </c>
      <c r="C200" s="400">
        <v>4973</v>
      </c>
      <c r="D200" s="400">
        <v>545.49260299044829</v>
      </c>
      <c r="E200" s="400">
        <v>90.5629054847943</v>
      </c>
      <c r="F200" s="400">
        <v>636.0555084752425</v>
      </c>
      <c r="G200" s="400">
        <v>227.45097130190078</v>
      </c>
      <c r="H200" s="400">
        <v>863.50647977714323</v>
      </c>
      <c r="I200" s="400">
        <v>80.239233083802858</v>
      </c>
      <c r="J200" s="400">
        <v>943.74571286094601</v>
      </c>
      <c r="K200" s="400">
        <v>-270.76110999396741</v>
      </c>
      <c r="L200" s="400">
        <v>672.22952544892109</v>
      </c>
      <c r="M200" s="400">
        <v>3.9509424049869324</v>
      </c>
      <c r="N200" s="400">
        <v>676.180467853908</v>
      </c>
      <c r="O200" s="412">
        <v>1</v>
      </c>
      <c r="P200" s="413">
        <v>35</v>
      </c>
      <c r="Q200" s="22"/>
      <c r="R200" s="419">
        <v>611</v>
      </c>
      <c r="S200" s="202" t="s">
        <v>223</v>
      </c>
      <c r="T200" s="400">
        <v>5011</v>
      </c>
      <c r="U200" s="437">
        <v>634.45983288231992</v>
      </c>
      <c r="V200" s="437">
        <v>225.02082495541086</v>
      </c>
      <c r="W200" s="437">
        <v>859.48065783773075</v>
      </c>
      <c r="X200" s="437">
        <v>143.61234083168904</v>
      </c>
      <c r="Y200" s="437">
        <v>1003.0929986694198</v>
      </c>
      <c r="Z200" s="438">
        <v>-268.70784274595889</v>
      </c>
      <c r="AA200" s="441">
        <v>733.63580449659992</v>
      </c>
      <c r="AB200" s="437">
        <v>22.679930752344834</v>
      </c>
      <c r="AC200" s="437">
        <v>756.31573524894475</v>
      </c>
      <c r="AD200" s="412">
        <v>1</v>
      </c>
      <c r="AE200" s="413">
        <v>35</v>
      </c>
    </row>
    <row r="201" spans="1:31" s="9" customFormat="1" ht="16.5">
      <c r="A201" s="397">
        <v>614</v>
      </c>
      <c r="B201" s="398" t="s">
        <v>224</v>
      </c>
      <c r="C201" s="400">
        <v>2923</v>
      </c>
      <c r="D201" s="400">
        <v>268.91158763564528</v>
      </c>
      <c r="E201" s="400">
        <v>162.22516445423992</v>
      </c>
      <c r="F201" s="400">
        <v>431.13675208988514</v>
      </c>
      <c r="G201" s="400">
        <v>502.88883811575596</v>
      </c>
      <c r="H201" s="400">
        <v>934.02559020564104</v>
      </c>
      <c r="I201" s="400">
        <v>206.63838012042737</v>
      </c>
      <c r="J201" s="400">
        <v>1140.6639703260685</v>
      </c>
      <c r="K201" s="400">
        <v>31.708518645227507</v>
      </c>
      <c r="L201" s="400">
        <v>1167.6626018690038</v>
      </c>
      <c r="M201" s="400">
        <v>-1.7794146424905928</v>
      </c>
      <c r="N201" s="400">
        <v>1165.8831872265132</v>
      </c>
      <c r="O201" s="412">
        <v>19</v>
      </c>
      <c r="P201" s="412">
        <v>19</v>
      </c>
      <c r="Q201" s="22"/>
      <c r="R201" s="419">
        <v>614</v>
      </c>
      <c r="S201" s="202" t="s">
        <v>224</v>
      </c>
      <c r="T201" s="400">
        <v>2999</v>
      </c>
      <c r="U201" s="437">
        <v>285.30651978954785</v>
      </c>
      <c r="V201" s="437">
        <v>505.71520482543002</v>
      </c>
      <c r="W201" s="437">
        <v>791.02172461497787</v>
      </c>
      <c r="X201" s="437">
        <v>256.41911766940007</v>
      </c>
      <c r="Y201" s="437">
        <v>1047.440842284378</v>
      </c>
      <c r="Z201" s="438">
        <v>30.904968322774259</v>
      </c>
      <c r="AA201" s="441">
        <v>1073.7552804304266</v>
      </c>
      <c r="AB201" s="437">
        <v>-3.9795931977325778</v>
      </c>
      <c r="AC201" s="437">
        <v>1069.7756872326941</v>
      </c>
      <c r="AD201" s="412">
        <v>19</v>
      </c>
      <c r="AE201" s="412">
        <v>19</v>
      </c>
    </row>
    <row r="202" spans="1:31" s="9" customFormat="1" ht="16.5">
      <c r="A202" s="397">
        <v>615</v>
      </c>
      <c r="B202" s="398" t="s">
        <v>225</v>
      </c>
      <c r="C202" s="400">
        <v>7479</v>
      </c>
      <c r="D202" s="400">
        <v>1304.5005147541526</v>
      </c>
      <c r="E202" s="400">
        <v>169.03432080865241</v>
      </c>
      <c r="F202" s="400">
        <v>1473.534835562805</v>
      </c>
      <c r="G202" s="400">
        <v>531.86251606318376</v>
      </c>
      <c r="H202" s="400">
        <v>2005.3973516259887</v>
      </c>
      <c r="I202" s="400">
        <v>148.76631564042509</v>
      </c>
      <c r="J202" s="400">
        <v>2154.163667266414</v>
      </c>
      <c r="K202" s="400">
        <v>22.050274100815617</v>
      </c>
      <c r="L202" s="400">
        <v>2170.575487028414</v>
      </c>
      <c r="M202" s="400">
        <v>15.085032962962964</v>
      </c>
      <c r="N202" s="400">
        <v>2185.660519991377</v>
      </c>
      <c r="O202" s="412">
        <v>17</v>
      </c>
      <c r="P202" s="412">
        <v>17</v>
      </c>
      <c r="Q202" s="22"/>
      <c r="R202" s="419">
        <v>615</v>
      </c>
      <c r="S202" s="202" t="s">
        <v>225</v>
      </c>
      <c r="T202" s="400">
        <v>7603</v>
      </c>
      <c r="U202" s="437">
        <v>1318.8816790290416</v>
      </c>
      <c r="V202" s="437">
        <v>482.06749169647372</v>
      </c>
      <c r="W202" s="437">
        <v>1800.9491707255154</v>
      </c>
      <c r="X202" s="437">
        <v>204.79639965011313</v>
      </c>
      <c r="Y202" s="437">
        <v>2005.7455703756286</v>
      </c>
      <c r="Z202" s="438">
        <v>21.690648428252008</v>
      </c>
      <c r="AA202" s="441">
        <v>2021.8897239991982</v>
      </c>
      <c r="AB202" s="437">
        <v>1.2773830724713959</v>
      </c>
      <c r="AC202" s="437">
        <v>2023.1671070716695</v>
      </c>
      <c r="AD202" s="412">
        <v>17</v>
      </c>
      <c r="AE202" s="412">
        <v>17</v>
      </c>
    </row>
    <row r="203" spans="1:31" s="9" customFormat="1" ht="16.5">
      <c r="A203" s="397">
        <v>616</v>
      </c>
      <c r="B203" s="398" t="s">
        <v>226</v>
      </c>
      <c r="C203" s="400">
        <v>1781</v>
      </c>
      <c r="D203" s="400">
        <v>-86.160181538206487</v>
      </c>
      <c r="E203" s="400">
        <v>122.08156325899111</v>
      </c>
      <c r="F203" s="400">
        <v>35.921381720784623</v>
      </c>
      <c r="G203" s="400">
        <v>462.29418454146736</v>
      </c>
      <c r="H203" s="400">
        <v>498.21556626225191</v>
      </c>
      <c r="I203" s="400">
        <v>142.387957369937</v>
      </c>
      <c r="J203" s="400">
        <v>640.60352363218885</v>
      </c>
      <c r="K203" s="400">
        <v>-278.18528916339136</v>
      </c>
      <c r="L203" s="400">
        <v>361.54007613078517</v>
      </c>
      <c r="M203" s="400">
        <v>-405.07956950589562</v>
      </c>
      <c r="N203" s="400">
        <v>-43.539493375110474</v>
      </c>
      <c r="O203" s="412">
        <v>1</v>
      </c>
      <c r="P203" s="413">
        <v>34</v>
      </c>
      <c r="Q203" s="22"/>
      <c r="R203" s="419">
        <v>616</v>
      </c>
      <c r="S203" s="202" t="s">
        <v>226</v>
      </c>
      <c r="T203" s="400">
        <v>1807</v>
      </c>
      <c r="U203" s="437">
        <v>-49.856588240344337</v>
      </c>
      <c r="V203" s="437">
        <v>431.49578024087316</v>
      </c>
      <c r="W203" s="437">
        <v>381.63919200052885</v>
      </c>
      <c r="X203" s="437">
        <v>210.37560248604558</v>
      </c>
      <c r="Y203" s="437">
        <v>592.01479448657449</v>
      </c>
      <c r="Z203" s="438">
        <v>-274.18262313226342</v>
      </c>
      <c r="AA203" s="441">
        <v>316.96664838806862</v>
      </c>
      <c r="AB203" s="437">
        <v>-364.00479524073052</v>
      </c>
      <c r="AC203" s="437">
        <v>-47.038146852661882</v>
      </c>
      <c r="AD203" s="412">
        <v>1</v>
      </c>
      <c r="AE203" s="413">
        <v>34</v>
      </c>
    </row>
    <row r="204" spans="1:31" s="9" customFormat="1" ht="16.5">
      <c r="A204" s="397">
        <v>619</v>
      </c>
      <c r="B204" s="398" t="s">
        <v>227</v>
      </c>
      <c r="C204" s="400">
        <v>2650</v>
      </c>
      <c r="D204" s="400">
        <v>345.38836758118282</v>
      </c>
      <c r="E204" s="400">
        <v>143.16797912654977</v>
      </c>
      <c r="F204" s="400">
        <v>488.55634670773259</v>
      </c>
      <c r="G204" s="400">
        <v>628.96324052011664</v>
      </c>
      <c r="H204" s="400">
        <v>1117.5195872278491</v>
      </c>
      <c r="I204" s="400">
        <v>203.15193577633568</v>
      </c>
      <c r="J204" s="400">
        <v>1320.671523004185</v>
      </c>
      <c r="K204" s="400">
        <v>26.856981132075472</v>
      </c>
      <c r="L204" s="400">
        <v>1345.1669947022981</v>
      </c>
      <c r="M204" s="400">
        <v>44.167325962264151</v>
      </c>
      <c r="N204" s="400">
        <v>1389.3343206645625</v>
      </c>
      <c r="O204" s="412">
        <v>6</v>
      </c>
      <c r="P204" s="412">
        <v>6</v>
      </c>
      <c r="Q204" s="22"/>
      <c r="R204" s="419">
        <v>619</v>
      </c>
      <c r="S204" s="202" t="s">
        <v>227</v>
      </c>
      <c r="T204" s="400">
        <v>2675</v>
      </c>
      <c r="U204" s="437">
        <v>409.58059278697993</v>
      </c>
      <c r="V204" s="437">
        <v>583.36869814268721</v>
      </c>
      <c r="W204" s="437">
        <v>992.9492909296672</v>
      </c>
      <c r="X204" s="437">
        <v>257.49963299059721</v>
      </c>
      <c r="Y204" s="437">
        <v>1250.4489239202644</v>
      </c>
      <c r="Z204" s="438">
        <v>26.605981308411216</v>
      </c>
      <c r="AA204" s="441">
        <v>1274.7154659763391</v>
      </c>
      <c r="AB204" s="437">
        <v>77.576200000000014</v>
      </c>
      <c r="AC204" s="437">
        <v>1352.2916659763391</v>
      </c>
      <c r="AD204" s="412">
        <v>6</v>
      </c>
      <c r="AE204" s="412">
        <v>6</v>
      </c>
    </row>
    <row r="205" spans="1:31" s="9" customFormat="1" ht="16.5">
      <c r="A205" s="397">
        <v>620</v>
      </c>
      <c r="B205" s="398" t="s">
        <v>228</v>
      </c>
      <c r="C205" s="400">
        <v>2359</v>
      </c>
      <c r="D205" s="400">
        <v>1034.0505118190381</v>
      </c>
      <c r="E205" s="400">
        <v>198.60097864269167</v>
      </c>
      <c r="F205" s="400">
        <v>1232.6514904617297</v>
      </c>
      <c r="G205" s="400">
        <v>405.79074377814675</v>
      </c>
      <c r="H205" s="400">
        <v>1638.4422342398766</v>
      </c>
      <c r="I205" s="400">
        <v>200.80891275145538</v>
      </c>
      <c r="J205" s="400">
        <v>1839.2511469913322</v>
      </c>
      <c r="K205" s="400">
        <v>35.544298431538785</v>
      </c>
      <c r="L205" s="400">
        <v>1871.9548349947233</v>
      </c>
      <c r="M205" s="400">
        <v>-12.529531958456971</v>
      </c>
      <c r="N205" s="400">
        <v>1859.4253030362665</v>
      </c>
      <c r="O205" s="412">
        <v>18</v>
      </c>
      <c r="P205" s="412">
        <v>18</v>
      </c>
      <c r="Q205" s="22"/>
      <c r="R205" s="419">
        <v>620</v>
      </c>
      <c r="S205" s="202" t="s">
        <v>228</v>
      </c>
      <c r="T205" s="400">
        <v>2380</v>
      </c>
      <c r="U205" s="437">
        <v>961.14490571310239</v>
      </c>
      <c r="V205" s="437">
        <v>334.33673035764764</v>
      </c>
      <c r="W205" s="437">
        <v>1295.48163607075</v>
      </c>
      <c r="X205" s="437">
        <v>248.32126719833951</v>
      </c>
      <c r="Y205" s="437">
        <v>1543.8029032690897</v>
      </c>
      <c r="Z205" s="438">
        <v>35.230672268907561</v>
      </c>
      <c r="AA205" s="441">
        <v>1576.2180293195099</v>
      </c>
      <c r="AB205" s="437">
        <v>-14.385696428571434</v>
      </c>
      <c r="AC205" s="437">
        <v>1561.8323328909385</v>
      </c>
      <c r="AD205" s="412">
        <v>18</v>
      </c>
      <c r="AE205" s="412">
        <v>18</v>
      </c>
    </row>
    <row r="206" spans="1:31" s="9" customFormat="1" ht="16.5">
      <c r="A206" s="397">
        <v>623</v>
      </c>
      <c r="B206" s="398" t="s">
        <v>229</v>
      </c>
      <c r="C206" s="400">
        <v>2108</v>
      </c>
      <c r="D206" s="400">
        <v>620.54796737443678</v>
      </c>
      <c r="E206" s="400">
        <v>98.754416983216501</v>
      </c>
      <c r="F206" s="400">
        <v>719.3023843576533</v>
      </c>
      <c r="G206" s="400">
        <v>-23.103746240430159</v>
      </c>
      <c r="H206" s="400">
        <v>696.19863811722314</v>
      </c>
      <c r="I206" s="400">
        <v>188.34067103557257</v>
      </c>
      <c r="J206" s="400">
        <v>884.53930915279579</v>
      </c>
      <c r="K206" s="400">
        <v>-244.86764705882354</v>
      </c>
      <c r="L206" s="400">
        <v>639.67166209397226</v>
      </c>
      <c r="M206" s="400">
        <v>-26.03979103889943</v>
      </c>
      <c r="N206" s="400">
        <v>613.63187105507268</v>
      </c>
      <c r="O206" s="412">
        <v>10</v>
      </c>
      <c r="P206" s="412">
        <v>10</v>
      </c>
      <c r="Q206" s="22"/>
      <c r="R206" s="419">
        <v>623</v>
      </c>
      <c r="S206" s="202" t="s">
        <v>229</v>
      </c>
      <c r="T206" s="400">
        <v>2107</v>
      </c>
      <c r="U206" s="437">
        <v>672.61034863749319</v>
      </c>
      <c r="V206" s="437">
        <v>-33.928020447711745</v>
      </c>
      <c r="W206" s="437">
        <v>638.6823281897814</v>
      </c>
      <c r="X206" s="437">
        <v>225.21930188385213</v>
      </c>
      <c r="Y206" s="437">
        <v>863.90163007363356</v>
      </c>
      <c r="Z206" s="438">
        <v>-244.98386331276697</v>
      </c>
      <c r="AA206" s="441">
        <v>618.91776676086658</v>
      </c>
      <c r="AB206" s="437">
        <v>-31.153962980541056</v>
      </c>
      <c r="AC206" s="437">
        <v>587.76380378032559</v>
      </c>
      <c r="AD206" s="412">
        <v>10</v>
      </c>
      <c r="AE206" s="412">
        <v>10</v>
      </c>
    </row>
    <row r="207" spans="1:31" s="9" customFormat="1" ht="16.5">
      <c r="A207" s="397">
        <v>624</v>
      </c>
      <c r="B207" s="398" t="s">
        <v>230</v>
      </c>
      <c r="C207" s="400">
        <v>5065</v>
      </c>
      <c r="D207" s="400">
        <v>579.96651695106084</v>
      </c>
      <c r="E207" s="400">
        <v>118.81563290444015</v>
      </c>
      <c r="F207" s="400">
        <v>698.78214985550085</v>
      </c>
      <c r="G207" s="400">
        <v>185.23473013645747</v>
      </c>
      <c r="H207" s="400">
        <v>884.01687999195826</v>
      </c>
      <c r="I207" s="400">
        <v>84.951758794963041</v>
      </c>
      <c r="J207" s="400">
        <v>968.96863878692136</v>
      </c>
      <c r="K207" s="400">
        <v>-165.79624876604146</v>
      </c>
      <c r="L207" s="400">
        <v>796.62767136342688</v>
      </c>
      <c r="M207" s="400">
        <v>-35.605290148075021</v>
      </c>
      <c r="N207" s="400">
        <v>761.02238121535174</v>
      </c>
      <c r="O207" s="412">
        <v>8</v>
      </c>
      <c r="P207" s="412">
        <v>8</v>
      </c>
      <c r="Q207" s="22"/>
      <c r="R207" s="419">
        <v>624</v>
      </c>
      <c r="S207" s="202" t="s">
        <v>230</v>
      </c>
      <c r="T207" s="400">
        <v>5117</v>
      </c>
      <c r="U207" s="437">
        <v>593.13636515151222</v>
      </c>
      <c r="V207" s="437">
        <v>211.06737421112763</v>
      </c>
      <c r="W207" s="437">
        <v>804.20373936263979</v>
      </c>
      <c r="X207" s="437">
        <v>139.66076336851967</v>
      </c>
      <c r="Y207" s="437">
        <v>943.86450273115952</v>
      </c>
      <c r="Z207" s="438">
        <v>-164.11139339456713</v>
      </c>
      <c r="AA207" s="441">
        <v>773.27489944798583</v>
      </c>
      <c r="AB207" s="437">
        <v>-19.052647547391061</v>
      </c>
      <c r="AC207" s="437">
        <v>754.22225190059476</v>
      </c>
      <c r="AD207" s="412">
        <v>8</v>
      </c>
      <c r="AE207" s="412">
        <v>8</v>
      </c>
    </row>
    <row r="208" spans="1:31" s="9" customFormat="1" ht="16.5">
      <c r="A208" s="397">
        <v>625</v>
      </c>
      <c r="B208" s="398" t="s">
        <v>231</v>
      </c>
      <c r="C208" s="400">
        <v>2980</v>
      </c>
      <c r="D208" s="400">
        <v>947.76532829063149</v>
      </c>
      <c r="E208" s="400">
        <v>112.9563190186345</v>
      </c>
      <c r="F208" s="400">
        <v>1060.721647309266</v>
      </c>
      <c r="G208" s="400">
        <v>214.54583512150055</v>
      </c>
      <c r="H208" s="400">
        <v>1275.2674824307664</v>
      </c>
      <c r="I208" s="400">
        <v>130.68144554747929</v>
      </c>
      <c r="J208" s="400">
        <v>1405.9489279782458</v>
      </c>
      <c r="K208" s="400">
        <v>100.67046979865772</v>
      </c>
      <c r="L208" s="400">
        <v>1502.8848340185141</v>
      </c>
      <c r="M208" s="400">
        <v>-20.383909463087253</v>
      </c>
      <c r="N208" s="400">
        <v>1482.5009245554268</v>
      </c>
      <c r="O208" s="412">
        <v>17</v>
      </c>
      <c r="P208" s="412">
        <v>17</v>
      </c>
      <c r="Q208" s="22"/>
      <c r="R208" s="419">
        <v>625</v>
      </c>
      <c r="S208" s="202" t="s">
        <v>231</v>
      </c>
      <c r="T208" s="400">
        <v>2991</v>
      </c>
      <c r="U208" s="437">
        <v>998.74743044201023</v>
      </c>
      <c r="V208" s="437">
        <v>194.3863342445197</v>
      </c>
      <c r="W208" s="437">
        <v>1193.13376468653</v>
      </c>
      <c r="X208" s="437">
        <v>186.31140360669337</v>
      </c>
      <c r="Y208" s="437">
        <v>1379.4451682932233</v>
      </c>
      <c r="Z208" s="438">
        <v>100.30023403543966</v>
      </c>
      <c r="AA208" s="441">
        <v>1476.0245731745342</v>
      </c>
      <c r="AB208" s="437">
        <v>-1.4464610498161168</v>
      </c>
      <c r="AC208" s="437">
        <v>1474.578112124718</v>
      </c>
      <c r="AD208" s="412">
        <v>17</v>
      </c>
      <c r="AE208" s="412">
        <v>17</v>
      </c>
    </row>
    <row r="209" spans="1:31" s="9" customFormat="1" ht="16.5">
      <c r="A209" s="397">
        <v>626</v>
      </c>
      <c r="B209" s="398" t="s">
        <v>232</v>
      </c>
      <c r="C209" s="400">
        <v>4756</v>
      </c>
      <c r="D209" s="400">
        <v>64.881405036464244</v>
      </c>
      <c r="E209" s="400">
        <v>154.21477238392075</v>
      </c>
      <c r="F209" s="400">
        <v>219.09617742038498</v>
      </c>
      <c r="G209" s="400">
        <v>479.95707141410611</v>
      </c>
      <c r="H209" s="400">
        <v>699.05324883449111</v>
      </c>
      <c r="I209" s="400">
        <v>144.20970657414853</v>
      </c>
      <c r="J209" s="400">
        <v>843.26295540863964</v>
      </c>
      <c r="K209" s="400">
        <v>-36.57611438183347</v>
      </c>
      <c r="L209" s="400">
        <v>801.53860721688193</v>
      </c>
      <c r="M209" s="400">
        <v>-2.8192047750210301</v>
      </c>
      <c r="N209" s="400">
        <v>798.71940244186089</v>
      </c>
      <c r="O209" s="412">
        <v>17</v>
      </c>
      <c r="P209" s="412">
        <v>17</v>
      </c>
      <c r="Q209" s="22"/>
      <c r="R209" s="419">
        <v>626</v>
      </c>
      <c r="S209" s="202" t="s">
        <v>232</v>
      </c>
      <c r="T209" s="400">
        <v>4835</v>
      </c>
      <c r="U209" s="437">
        <v>47.311510256292237</v>
      </c>
      <c r="V209" s="437">
        <v>331.55092184729654</v>
      </c>
      <c r="W209" s="437">
        <v>378.86243210358879</v>
      </c>
      <c r="X209" s="437">
        <v>198.12666026639582</v>
      </c>
      <c r="Y209" s="437">
        <v>576.98909236998452</v>
      </c>
      <c r="Z209" s="438">
        <v>-35.978490175801447</v>
      </c>
      <c r="AA209" s="441">
        <v>535.94648637205285</v>
      </c>
      <c r="AB209" s="437">
        <v>-1.2496365046535678</v>
      </c>
      <c r="AC209" s="437">
        <v>534.69684986739924</v>
      </c>
      <c r="AD209" s="412">
        <v>17</v>
      </c>
      <c r="AE209" s="412">
        <v>17</v>
      </c>
    </row>
    <row r="210" spans="1:31" s="9" customFormat="1" ht="16.5">
      <c r="A210" s="397">
        <v>630</v>
      </c>
      <c r="B210" s="398" t="s">
        <v>233</v>
      </c>
      <c r="C210" s="400">
        <v>1646</v>
      </c>
      <c r="D210" s="400">
        <v>1170.1473936456312</v>
      </c>
      <c r="E210" s="400">
        <v>91.889285208531604</v>
      </c>
      <c r="F210" s="400">
        <v>1262.0366788541628</v>
      </c>
      <c r="G210" s="400">
        <v>477.37275256541773</v>
      </c>
      <c r="H210" s="400">
        <v>1739.4094314195806</v>
      </c>
      <c r="I210" s="400">
        <v>117.18456131979937</v>
      </c>
      <c r="J210" s="400">
        <v>1856.5939927393799</v>
      </c>
      <c r="K210" s="400">
        <v>-108.49939246658566</v>
      </c>
      <c r="L210" s="400">
        <v>1738.6346974781407</v>
      </c>
      <c r="M210" s="400">
        <v>108.10183488456865</v>
      </c>
      <c r="N210" s="400">
        <v>1846.7365323627093</v>
      </c>
      <c r="O210" s="412">
        <v>17</v>
      </c>
      <c r="P210" s="412">
        <v>17</v>
      </c>
      <c r="Q210" s="22"/>
      <c r="R210" s="419">
        <v>630</v>
      </c>
      <c r="S210" s="202" t="s">
        <v>233</v>
      </c>
      <c r="T210" s="400">
        <v>1635</v>
      </c>
      <c r="U210" s="437">
        <v>1146.8284026455808</v>
      </c>
      <c r="V210" s="437">
        <v>341.62075639946192</v>
      </c>
      <c r="W210" s="437">
        <v>1488.449159045043</v>
      </c>
      <c r="X210" s="437">
        <v>180.45257154142186</v>
      </c>
      <c r="Y210" s="437">
        <v>1668.9017305864647</v>
      </c>
      <c r="Z210" s="438">
        <v>-109.22935779816514</v>
      </c>
      <c r="AA210" s="441">
        <v>1550.148825387688</v>
      </c>
      <c r="AB210" s="437">
        <v>110.40602446483183</v>
      </c>
      <c r="AC210" s="437">
        <v>1660.55484985252</v>
      </c>
      <c r="AD210" s="412">
        <v>17</v>
      </c>
      <c r="AE210" s="412">
        <v>17</v>
      </c>
    </row>
    <row r="211" spans="1:31" s="9" customFormat="1" ht="16.5">
      <c r="A211" s="397">
        <v>631</v>
      </c>
      <c r="B211" s="398" t="s">
        <v>234</v>
      </c>
      <c r="C211" s="400">
        <v>1930</v>
      </c>
      <c r="D211" s="400">
        <v>316.58419263764125</v>
      </c>
      <c r="E211" s="400">
        <v>129.21921782548739</v>
      </c>
      <c r="F211" s="400">
        <v>445.80341046312861</v>
      </c>
      <c r="G211" s="400">
        <v>352.09880984603654</v>
      </c>
      <c r="H211" s="400">
        <v>797.90222030916516</v>
      </c>
      <c r="I211" s="400">
        <v>98.827900510963261</v>
      </c>
      <c r="J211" s="400">
        <v>896.73012082012838</v>
      </c>
      <c r="K211" s="400">
        <v>-273.8056994818653</v>
      </c>
      <c r="L211" s="400">
        <v>622.27571667505072</v>
      </c>
      <c r="M211" s="400">
        <v>-370.25171989637306</v>
      </c>
      <c r="N211" s="400">
        <v>252.02399677867763</v>
      </c>
      <c r="O211" s="412">
        <v>2</v>
      </c>
      <c r="P211" s="412">
        <v>2</v>
      </c>
      <c r="Q211" s="22"/>
      <c r="R211" s="419">
        <v>631</v>
      </c>
      <c r="S211" s="202" t="s">
        <v>234</v>
      </c>
      <c r="T211" s="400">
        <v>1963</v>
      </c>
      <c r="U211" s="437">
        <v>279.43281058169066</v>
      </c>
      <c r="V211" s="437">
        <v>302.1363190328322</v>
      </c>
      <c r="W211" s="437">
        <v>581.56912961452292</v>
      </c>
      <c r="X211" s="437">
        <v>169.76572738189327</v>
      </c>
      <c r="Y211" s="437">
        <v>751.33485699641619</v>
      </c>
      <c r="Z211" s="438">
        <v>-269.2027508914926</v>
      </c>
      <c r="AA211" s="441">
        <v>481.49430681811765</v>
      </c>
      <c r="AB211" s="437">
        <v>-355.04206036678551</v>
      </c>
      <c r="AC211" s="437">
        <v>126.45224645133212</v>
      </c>
      <c r="AD211" s="412">
        <v>2</v>
      </c>
      <c r="AE211" s="412">
        <v>2</v>
      </c>
    </row>
    <row r="212" spans="1:31" s="9" customFormat="1" ht="16.5">
      <c r="A212" s="397">
        <v>635</v>
      </c>
      <c r="B212" s="398" t="s">
        <v>235</v>
      </c>
      <c r="C212" s="400">
        <v>6337</v>
      </c>
      <c r="D212" s="400">
        <v>96.103982219919658</v>
      </c>
      <c r="E212" s="400">
        <v>128.74138857162131</v>
      </c>
      <c r="F212" s="400">
        <v>224.84537079154097</v>
      </c>
      <c r="G212" s="400">
        <v>348.38730472842968</v>
      </c>
      <c r="H212" s="400">
        <v>573.2326755199706</v>
      </c>
      <c r="I212" s="400">
        <v>129.71186067068038</v>
      </c>
      <c r="J212" s="400">
        <v>702.94453619065109</v>
      </c>
      <c r="K212" s="400">
        <v>-89.117563515859246</v>
      </c>
      <c r="L212" s="400">
        <v>611.85111659147162</v>
      </c>
      <c r="M212" s="400">
        <v>-68.86024172321288</v>
      </c>
      <c r="N212" s="400">
        <v>542.99087486825874</v>
      </c>
      <c r="O212" s="412">
        <v>6</v>
      </c>
      <c r="P212" s="412">
        <v>6</v>
      </c>
      <c r="Q212" s="22"/>
      <c r="R212" s="419">
        <v>635</v>
      </c>
      <c r="S212" s="202" t="s">
        <v>235</v>
      </c>
      <c r="T212" s="400">
        <v>6347</v>
      </c>
      <c r="U212" s="437">
        <v>100.97771853521827</v>
      </c>
      <c r="V212" s="437">
        <v>365.45173304874476</v>
      </c>
      <c r="W212" s="437">
        <v>466.42945158396299</v>
      </c>
      <c r="X212" s="437">
        <v>195.1698383908157</v>
      </c>
      <c r="Y212" s="437">
        <v>661.59928997477869</v>
      </c>
      <c r="Z212" s="438">
        <v>-88.977154561210014</v>
      </c>
      <c r="AA212" s="441">
        <v>570.64939238536635</v>
      </c>
      <c r="AB212" s="437">
        <v>-74.519635103198354</v>
      </c>
      <c r="AC212" s="437">
        <v>496.12975728216799</v>
      </c>
      <c r="AD212" s="412">
        <v>6</v>
      </c>
      <c r="AE212" s="412">
        <v>6</v>
      </c>
    </row>
    <row r="213" spans="1:31" s="9" customFormat="1" ht="16.5">
      <c r="A213" s="397">
        <v>636</v>
      </c>
      <c r="B213" s="398" t="s">
        <v>236</v>
      </c>
      <c r="C213" s="400">
        <v>8130</v>
      </c>
      <c r="D213" s="400">
        <v>520.64918514694102</v>
      </c>
      <c r="E213" s="400">
        <v>103.54284930216529</v>
      </c>
      <c r="F213" s="400">
        <v>624.19203444910636</v>
      </c>
      <c r="G213" s="400">
        <v>439.83981261815234</v>
      </c>
      <c r="H213" s="400">
        <v>1064.0318470672587</v>
      </c>
      <c r="I213" s="400">
        <v>147.54171729450789</v>
      </c>
      <c r="J213" s="400">
        <v>1211.5735643617666</v>
      </c>
      <c r="K213" s="400">
        <v>-84.85264452644526</v>
      </c>
      <c r="L213" s="400">
        <v>1124.5064056901797</v>
      </c>
      <c r="M213" s="400">
        <v>95.672835793357905</v>
      </c>
      <c r="N213" s="400">
        <v>1220.1792414835377</v>
      </c>
      <c r="O213" s="412">
        <v>2</v>
      </c>
      <c r="P213" s="412">
        <v>2</v>
      </c>
      <c r="Q213" s="22"/>
      <c r="R213" s="419">
        <v>636</v>
      </c>
      <c r="S213" s="202" t="s">
        <v>236</v>
      </c>
      <c r="T213" s="400">
        <v>8154</v>
      </c>
      <c r="U213" s="437">
        <v>564.37924460079932</v>
      </c>
      <c r="V213" s="437">
        <v>458.86894199355379</v>
      </c>
      <c r="W213" s="437">
        <v>1023.2481865943531</v>
      </c>
      <c r="X213" s="437">
        <v>213.2061052241842</v>
      </c>
      <c r="Y213" s="437">
        <v>1236.4542918185373</v>
      </c>
      <c r="Z213" s="438">
        <v>-84.602894285013491</v>
      </c>
      <c r="AA213" s="441">
        <v>1149.6434014579781</v>
      </c>
      <c r="AB213" s="437">
        <v>80.739931935246489</v>
      </c>
      <c r="AC213" s="437">
        <v>1230.3833333932246</v>
      </c>
      <c r="AD213" s="412">
        <v>2</v>
      </c>
      <c r="AE213" s="412">
        <v>2</v>
      </c>
    </row>
    <row r="214" spans="1:31" s="9" customFormat="1" ht="16.5">
      <c r="A214" s="397">
        <v>638</v>
      </c>
      <c r="B214" s="398" t="s">
        <v>237</v>
      </c>
      <c r="C214" s="400">
        <v>51289</v>
      </c>
      <c r="D214" s="400">
        <v>787.3876578319115</v>
      </c>
      <c r="E214" s="400">
        <v>119.8796220749707</v>
      </c>
      <c r="F214" s="400">
        <v>907.26727990688221</v>
      </c>
      <c r="G214" s="400">
        <v>-26.287097876750845</v>
      </c>
      <c r="H214" s="400">
        <v>880.98018203013123</v>
      </c>
      <c r="I214" s="400">
        <v>92.905929653704703</v>
      </c>
      <c r="J214" s="400">
        <v>973.88611168383602</v>
      </c>
      <c r="K214" s="400">
        <v>-26.674784066758953</v>
      </c>
      <c r="L214" s="400">
        <v>944.30292620546834</v>
      </c>
      <c r="M214" s="400">
        <v>-14.485221342783042</v>
      </c>
      <c r="N214" s="400">
        <v>929.81770486268533</v>
      </c>
      <c r="O214" s="412">
        <v>1</v>
      </c>
      <c r="P214" s="413">
        <v>34</v>
      </c>
      <c r="Q214" s="22"/>
      <c r="R214" s="419">
        <v>638</v>
      </c>
      <c r="S214" s="202" t="s">
        <v>237</v>
      </c>
      <c r="T214" s="400">
        <v>51232</v>
      </c>
      <c r="U214" s="437">
        <v>857.83484363971422</v>
      </c>
      <c r="V214" s="437">
        <v>-67.28122852147203</v>
      </c>
      <c r="W214" s="437">
        <v>790.55361511824219</v>
      </c>
      <c r="X214" s="437">
        <v>142.97549468459584</v>
      </c>
      <c r="Y214" s="437">
        <v>933.52910980283809</v>
      </c>
      <c r="Z214" s="438">
        <v>-26.704462054965646</v>
      </c>
      <c r="AA214" s="441">
        <v>903.91301048990863</v>
      </c>
      <c r="AB214" s="437">
        <v>-12.434519664467528</v>
      </c>
      <c r="AC214" s="437">
        <v>891.4784908254411</v>
      </c>
      <c r="AD214" s="412">
        <v>1</v>
      </c>
      <c r="AE214" s="413">
        <v>34</v>
      </c>
    </row>
    <row r="215" spans="1:31" s="9" customFormat="1" ht="16.5">
      <c r="A215" s="397">
        <v>678</v>
      </c>
      <c r="B215" s="398" t="s">
        <v>238</v>
      </c>
      <c r="C215" s="400">
        <v>23797</v>
      </c>
      <c r="D215" s="400">
        <v>442.05370009083276</v>
      </c>
      <c r="E215" s="400">
        <v>145.99488194616296</v>
      </c>
      <c r="F215" s="400">
        <v>588.04858203699575</v>
      </c>
      <c r="G215" s="400">
        <v>92.787197468589113</v>
      </c>
      <c r="H215" s="400">
        <v>680.83577950558481</v>
      </c>
      <c r="I215" s="400">
        <v>82.153141152781686</v>
      </c>
      <c r="J215" s="400">
        <v>762.98892065836662</v>
      </c>
      <c r="K215" s="400">
        <v>-30.477245030886245</v>
      </c>
      <c r="L215" s="400">
        <v>726.71653338265958</v>
      </c>
      <c r="M215" s="400">
        <v>5.8440730629911339</v>
      </c>
      <c r="N215" s="400">
        <v>732.56060644565071</v>
      </c>
      <c r="O215" s="412">
        <v>17</v>
      </c>
      <c r="P215" s="412">
        <v>17</v>
      </c>
      <c r="Q215" s="22"/>
      <c r="R215" s="419">
        <v>678</v>
      </c>
      <c r="S215" s="202" t="s">
        <v>238</v>
      </c>
      <c r="T215" s="400">
        <v>24073</v>
      </c>
      <c r="U215" s="437">
        <v>507.73668923756287</v>
      </c>
      <c r="V215" s="437">
        <v>326.58199358097932</v>
      </c>
      <c r="W215" s="437">
        <v>834.31868281854224</v>
      </c>
      <c r="X215" s="437">
        <v>143.52533776924452</v>
      </c>
      <c r="Y215" s="437">
        <v>977.84402058778676</v>
      </c>
      <c r="Z215" s="438">
        <v>-30.127819548872182</v>
      </c>
      <c r="AA215" s="441">
        <v>941.98750083536697</v>
      </c>
      <c r="AB215" s="437">
        <v>-0.25470458605076435</v>
      </c>
      <c r="AC215" s="437">
        <v>941.73279624931627</v>
      </c>
      <c r="AD215" s="412">
        <v>17</v>
      </c>
      <c r="AE215" s="412">
        <v>17</v>
      </c>
    </row>
    <row r="216" spans="1:31" s="9" customFormat="1" ht="16.5">
      <c r="A216" s="397">
        <v>680</v>
      </c>
      <c r="B216" s="398" t="s">
        <v>239</v>
      </c>
      <c r="C216" s="400">
        <v>25331</v>
      </c>
      <c r="D216" s="400">
        <v>308.22845758461926</v>
      </c>
      <c r="E216" s="400">
        <v>163.14907657740122</v>
      </c>
      <c r="F216" s="400">
        <v>471.37753416202048</v>
      </c>
      <c r="G216" s="400">
        <v>43.396376343049759</v>
      </c>
      <c r="H216" s="400">
        <v>514.77391050507026</v>
      </c>
      <c r="I216" s="400">
        <v>75.725966084746247</v>
      </c>
      <c r="J216" s="400">
        <v>590.49987658981649</v>
      </c>
      <c r="K216" s="400">
        <v>18.667956259129131</v>
      </c>
      <c r="L216" s="400">
        <v>600.66599715355267</v>
      </c>
      <c r="M216" s="400">
        <v>-14.28441311515534</v>
      </c>
      <c r="N216" s="400">
        <v>586.38158403839725</v>
      </c>
      <c r="O216" s="412">
        <v>2</v>
      </c>
      <c r="P216" s="412">
        <v>2</v>
      </c>
      <c r="Q216" s="22"/>
      <c r="R216" s="419">
        <v>680</v>
      </c>
      <c r="S216" s="202" t="s">
        <v>239</v>
      </c>
      <c r="T216" s="400">
        <v>24942</v>
      </c>
      <c r="U216" s="437">
        <v>339.27695950683108</v>
      </c>
      <c r="V216" s="437">
        <v>61.28180032071306</v>
      </c>
      <c r="W216" s="437">
        <v>400.55875982754412</v>
      </c>
      <c r="X216" s="437">
        <v>137.45566719937267</v>
      </c>
      <c r="Y216" s="437">
        <v>538.01442702691679</v>
      </c>
      <c r="Z216" s="438">
        <v>18.959105123887419</v>
      </c>
      <c r="AA216" s="441">
        <v>548.33910026883802</v>
      </c>
      <c r="AB216" s="437">
        <v>-29.897410893272383</v>
      </c>
      <c r="AC216" s="437">
        <v>518.4416893755656</v>
      </c>
      <c r="AD216" s="412">
        <v>2</v>
      </c>
      <c r="AE216" s="412">
        <v>2</v>
      </c>
    </row>
    <row r="217" spans="1:31" s="9" customFormat="1" ht="16.5">
      <c r="A217" s="397">
        <v>681</v>
      </c>
      <c r="B217" s="398" t="s">
        <v>240</v>
      </c>
      <c r="C217" s="400">
        <v>3297</v>
      </c>
      <c r="D217" s="400">
        <v>174.77445482483907</v>
      </c>
      <c r="E217" s="400">
        <v>122.60203408956359</v>
      </c>
      <c r="F217" s="400">
        <v>297.37648891440267</v>
      </c>
      <c r="G217" s="400">
        <v>376.58910726029649</v>
      </c>
      <c r="H217" s="400">
        <v>673.96559617469904</v>
      </c>
      <c r="I217" s="400">
        <v>180.95539551583462</v>
      </c>
      <c r="J217" s="400">
        <v>854.9209916905337</v>
      </c>
      <c r="K217" s="400">
        <v>19.031240521686382</v>
      </c>
      <c r="L217" s="400">
        <v>868.25159526954485</v>
      </c>
      <c r="M217" s="400">
        <v>-5.8192995116772828</v>
      </c>
      <c r="N217" s="400">
        <v>862.43229575786756</v>
      </c>
      <c r="O217" s="412">
        <v>10</v>
      </c>
      <c r="P217" s="412">
        <v>10</v>
      </c>
      <c r="Q217" s="22"/>
      <c r="R217" s="419">
        <v>681</v>
      </c>
      <c r="S217" s="202" t="s">
        <v>240</v>
      </c>
      <c r="T217" s="400">
        <v>3308</v>
      </c>
      <c r="U217" s="437">
        <v>179.16869104587724</v>
      </c>
      <c r="V217" s="437">
        <v>346.93861267398773</v>
      </c>
      <c r="W217" s="437">
        <v>526.10730371986494</v>
      </c>
      <c r="X217" s="437">
        <v>242.44926070990019</v>
      </c>
      <c r="Y217" s="437">
        <v>768.55656442976522</v>
      </c>
      <c r="Z217" s="438">
        <v>18.96795646916566</v>
      </c>
      <c r="AA217" s="441">
        <v>781.84284012504929</v>
      </c>
      <c r="AB217" s="437">
        <v>-17.565767079806534</v>
      </c>
      <c r="AC217" s="437">
        <v>764.27707304524279</v>
      </c>
      <c r="AD217" s="412">
        <v>10</v>
      </c>
      <c r="AE217" s="412">
        <v>10</v>
      </c>
    </row>
    <row r="218" spans="1:31" s="9" customFormat="1" ht="16.5">
      <c r="A218" s="397">
        <v>683</v>
      </c>
      <c r="B218" s="398" t="s">
        <v>241</v>
      </c>
      <c r="C218" s="400">
        <v>3599</v>
      </c>
      <c r="D218" s="400">
        <v>1388.1284018007582</v>
      </c>
      <c r="E218" s="400">
        <v>127.77715686222716</v>
      </c>
      <c r="F218" s="400">
        <v>1515.9055586629854</v>
      </c>
      <c r="G218" s="400">
        <v>696.46424214360491</v>
      </c>
      <c r="H218" s="400">
        <v>2212.3698008065903</v>
      </c>
      <c r="I218" s="400">
        <v>173.41609501045656</v>
      </c>
      <c r="J218" s="400">
        <v>2385.7858958170468</v>
      </c>
      <c r="K218" s="400">
        <v>40.130869686023892</v>
      </c>
      <c r="L218" s="400">
        <v>2421.8297969006812</v>
      </c>
      <c r="M218" s="400">
        <v>8.1429733870519687</v>
      </c>
      <c r="N218" s="400">
        <v>2429.9727702877331</v>
      </c>
      <c r="O218" s="412">
        <v>19</v>
      </c>
      <c r="P218" s="412">
        <v>19</v>
      </c>
      <c r="Q218" s="22"/>
      <c r="R218" s="419">
        <v>683</v>
      </c>
      <c r="S218" s="202" t="s">
        <v>241</v>
      </c>
      <c r="T218" s="400">
        <v>3618</v>
      </c>
      <c r="U218" s="437">
        <v>1391.3973901077093</v>
      </c>
      <c r="V218" s="437">
        <v>688.90199085101347</v>
      </c>
      <c r="W218" s="437">
        <v>2080.2993809587228</v>
      </c>
      <c r="X218" s="437">
        <v>210.65776806817968</v>
      </c>
      <c r="Y218" s="437">
        <v>2290.9571490269027</v>
      </c>
      <c r="Z218" s="438">
        <v>39.920121614151462</v>
      </c>
      <c r="AA218" s="441">
        <v>2326.8117648367424</v>
      </c>
      <c r="AB218" s="437">
        <v>1.2576402708678793</v>
      </c>
      <c r="AC218" s="437">
        <v>2328.0694051076102</v>
      </c>
      <c r="AD218" s="412">
        <v>19</v>
      </c>
      <c r="AE218" s="412">
        <v>19</v>
      </c>
    </row>
    <row r="219" spans="1:31" s="9" customFormat="1" ht="16.5">
      <c r="A219" s="397">
        <v>684</v>
      </c>
      <c r="B219" s="398" t="s">
        <v>242</v>
      </c>
      <c r="C219" s="400">
        <v>38832</v>
      </c>
      <c r="D219" s="400">
        <v>88.833052744999137</v>
      </c>
      <c r="E219" s="400">
        <v>145.47363362867449</v>
      </c>
      <c r="F219" s="400">
        <v>234.30668637367361</v>
      </c>
      <c r="G219" s="400">
        <v>-4.0939965625098091</v>
      </c>
      <c r="H219" s="400">
        <v>230.21268981116378</v>
      </c>
      <c r="I219" s="400">
        <v>121.60268543495611</v>
      </c>
      <c r="J219" s="400">
        <v>351.81537524611991</v>
      </c>
      <c r="K219" s="400">
        <v>-34.644159456118665</v>
      </c>
      <c r="L219" s="400">
        <v>312.69271867422043</v>
      </c>
      <c r="M219" s="400">
        <v>-75.29113588535229</v>
      </c>
      <c r="N219" s="400">
        <v>237.40158278886818</v>
      </c>
      <c r="O219" s="412">
        <v>4</v>
      </c>
      <c r="P219" s="412">
        <v>4</v>
      </c>
      <c r="Q219" s="22"/>
      <c r="R219" s="419">
        <v>684</v>
      </c>
      <c r="S219" s="202" t="s">
        <v>242</v>
      </c>
      <c r="T219" s="400">
        <v>38667</v>
      </c>
      <c r="U219" s="437">
        <v>130.46364725358058</v>
      </c>
      <c r="V219" s="437">
        <v>0.49915944485768587</v>
      </c>
      <c r="W219" s="437">
        <v>130.96280669843827</v>
      </c>
      <c r="X219" s="437">
        <v>180.890322474003</v>
      </c>
      <c r="Y219" s="437">
        <v>311.85312917244124</v>
      </c>
      <c r="Z219" s="438">
        <v>-34.791993172472651</v>
      </c>
      <c r="AA219" s="441">
        <v>272.56352822072529</v>
      </c>
      <c r="AB219" s="437">
        <v>-75.826159289575045</v>
      </c>
      <c r="AC219" s="437">
        <v>196.73736893115026</v>
      </c>
      <c r="AD219" s="412">
        <v>4</v>
      </c>
      <c r="AE219" s="412">
        <v>4</v>
      </c>
    </row>
    <row r="220" spans="1:31" s="9" customFormat="1" ht="16.5">
      <c r="A220" s="397">
        <v>686</v>
      </c>
      <c r="B220" s="398" t="s">
        <v>243</v>
      </c>
      <c r="C220" s="400">
        <v>2933</v>
      </c>
      <c r="D220" s="400">
        <v>-79.215680059893899</v>
      </c>
      <c r="E220" s="400">
        <v>113.22982261749991</v>
      </c>
      <c r="F220" s="400">
        <v>34.014142557606007</v>
      </c>
      <c r="G220" s="400">
        <v>514.69849376814648</v>
      </c>
      <c r="H220" s="400">
        <v>548.71263632575256</v>
      </c>
      <c r="I220" s="400">
        <v>159.82865067956826</v>
      </c>
      <c r="J220" s="400">
        <v>708.54128700532078</v>
      </c>
      <c r="K220" s="400">
        <v>201.84623252642345</v>
      </c>
      <c r="L220" s="400">
        <v>901.4522996203907</v>
      </c>
      <c r="M220" s="400">
        <v>6.0616250937606555</v>
      </c>
      <c r="N220" s="400">
        <v>907.51392471415136</v>
      </c>
      <c r="O220" s="412">
        <v>11</v>
      </c>
      <c r="P220" s="412">
        <v>11</v>
      </c>
      <c r="Q220" s="22"/>
      <c r="R220" s="419">
        <v>686</v>
      </c>
      <c r="S220" s="202" t="s">
        <v>243</v>
      </c>
      <c r="T220" s="400">
        <v>2964</v>
      </c>
      <c r="U220" s="437">
        <v>-90.675223180570171</v>
      </c>
      <c r="V220" s="437">
        <v>471.4499026649691</v>
      </c>
      <c r="W220" s="437">
        <v>380.77467948439892</v>
      </c>
      <c r="X220" s="437">
        <v>225.01485958616564</v>
      </c>
      <c r="Y220" s="437">
        <v>605.78953907056462</v>
      </c>
      <c r="Z220" s="438">
        <v>199.7351551956815</v>
      </c>
      <c r="AA220" s="441">
        <v>796.68292638500452</v>
      </c>
      <c r="AB220" s="437">
        <v>3.5282957152496617</v>
      </c>
      <c r="AC220" s="437">
        <v>800.21122210025419</v>
      </c>
      <c r="AD220" s="412">
        <v>11</v>
      </c>
      <c r="AE220" s="412">
        <v>11</v>
      </c>
    </row>
    <row r="221" spans="1:31" s="9" customFormat="1" ht="16.5">
      <c r="A221" s="397">
        <v>687</v>
      </c>
      <c r="B221" s="398" t="s">
        <v>244</v>
      </c>
      <c r="C221" s="400">
        <v>1424</v>
      </c>
      <c r="D221" s="400">
        <v>580.3507248359125</v>
      </c>
      <c r="E221" s="400">
        <v>155.57709309081753</v>
      </c>
      <c r="F221" s="400">
        <v>735.92781792672997</v>
      </c>
      <c r="G221" s="400">
        <v>269.82035501747959</v>
      </c>
      <c r="H221" s="400">
        <v>1005.7481729442095</v>
      </c>
      <c r="I221" s="400">
        <v>209.76922391116517</v>
      </c>
      <c r="J221" s="400">
        <v>1215.5173968553747</v>
      </c>
      <c r="K221" s="400">
        <v>99.916432584269657</v>
      </c>
      <c r="L221" s="400">
        <v>1308.7498406755994</v>
      </c>
      <c r="M221" s="400">
        <v>107.11153686095504</v>
      </c>
      <c r="N221" s="400">
        <v>1415.8613775365545</v>
      </c>
      <c r="O221" s="412">
        <v>11</v>
      </c>
      <c r="P221" s="412">
        <v>11</v>
      </c>
      <c r="Q221" s="22"/>
      <c r="R221" s="419">
        <v>687</v>
      </c>
      <c r="S221" s="202" t="s">
        <v>244</v>
      </c>
      <c r="T221" s="400">
        <v>1477</v>
      </c>
      <c r="U221" s="437">
        <v>572.56038534047514</v>
      </c>
      <c r="V221" s="437">
        <v>105.38419116139872</v>
      </c>
      <c r="W221" s="437">
        <v>677.94457650187394</v>
      </c>
      <c r="X221" s="437">
        <v>255.26790205617169</v>
      </c>
      <c r="Y221" s="437">
        <v>933.21247855804563</v>
      </c>
      <c r="Z221" s="438">
        <v>96.331076506431955</v>
      </c>
      <c r="AA221" s="441">
        <v>1023.0994115302867</v>
      </c>
      <c r="AB221" s="437">
        <v>135.39776066350711</v>
      </c>
      <c r="AC221" s="437">
        <v>1158.4971721937936</v>
      </c>
      <c r="AD221" s="412">
        <v>11</v>
      </c>
      <c r="AE221" s="412">
        <v>11</v>
      </c>
    </row>
    <row r="222" spans="1:31" s="9" customFormat="1" ht="16.5">
      <c r="A222" s="397">
        <v>689</v>
      </c>
      <c r="B222" s="398" t="s">
        <v>245</v>
      </c>
      <c r="C222" s="400">
        <v>3032</v>
      </c>
      <c r="D222" s="400">
        <v>544.46127452288704</v>
      </c>
      <c r="E222" s="400">
        <v>185.40794672835202</v>
      </c>
      <c r="F222" s="400">
        <v>729.86922125123908</v>
      </c>
      <c r="G222" s="400">
        <v>-5.9333374621660822</v>
      </c>
      <c r="H222" s="400">
        <v>723.93588378907293</v>
      </c>
      <c r="I222" s="400">
        <v>150.24547954221518</v>
      </c>
      <c r="J222" s="400">
        <v>874.18136333128803</v>
      </c>
      <c r="K222" s="400">
        <v>-35.004947229551448</v>
      </c>
      <c r="L222" s="400">
        <v>835.91025515186857</v>
      </c>
      <c r="M222" s="400">
        <v>-1.715444920844327</v>
      </c>
      <c r="N222" s="400">
        <v>834.19481023102423</v>
      </c>
      <c r="O222" s="412">
        <v>9</v>
      </c>
      <c r="P222" s="412">
        <v>9</v>
      </c>
      <c r="Q222" s="22"/>
      <c r="R222" s="419">
        <v>689</v>
      </c>
      <c r="S222" s="202" t="s">
        <v>245</v>
      </c>
      <c r="T222" s="400">
        <v>3093</v>
      </c>
      <c r="U222" s="437">
        <v>545.06889961212062</v>
      </c>
      <c r="V222" s="437">
        <v>-6.7161349949585638</v>
      </c>
      <c r="W222" s="437">
        <v>538.35276461716205</v>
      </c>
      <c r="X222" s="437">
        <v>190.2461173011713</v>
      </c>
      <c r="Y222" s="437">
        <v>728.59888191833329</v>
      </c>
      <c r="Z222" s="438">
        <v>-34.314581312641451</v>
      </c>
      <c r="AA222" s="441">
        <v>691.08255472790324</v>
      </c>
      <c r="AB222" s="437">
        <v>1.0177185580342716</v>
      </c>
      <c r="AC222" s="437">
        <v>692.10027328593753</v>
      </c>
      <c r="AD222" s="412">
        <v>9</v>
      </c>
      <c r="AE222" s="412">
        <v>9</v>
      </c>
    </row>
    <row r="223" spans="1:31" s="9" customFormat="1" ht="16.5">
      <c r="A223" s="397">
        <v>691</v>
      </c>
      <c r="B223" s="398" t="s">
        <v>246</v>
      </c>
      <c r="C223" s="400">
        <v>2598</v>
      </c>
      <c r="D223" s="400">
        <v>813.65278627308157</v>
      </c>
      <c r="E223" s="400">
        <v>102.10936092759439</v>
      </c>
      <c r="F223" s="400">
        <v>915.76214720067594</v>
      </c>
      <c r="G223" s="400">
        <v>660.2692121844542</v>
      </c>
      <c r="H223" s="400">
        <v>1576.0313593851301</v>
      </c>
      <c r="I223" s="400">
        <v>176.38791294868361</v>
      </c>
      <c r="J223" s="400">
        <v>1752.4192723338138</v>
      </c>
      <c r="K223" s="400">
        <v>14.53810623556582</v>
      </c>
      <c r="L223" s="400">
        <v>1765.3911737964772</v>
      </c>
      <c r="M223" s="400">
        <v>-10.835135411855273</v>
      </c>
      <c r="N223" s="400">
        <v>1754.5560383846218</v>
      </c>
      <c r="O223" s="412">
        <v>17</v>
      </c>
      <c r="P223" s="412">
        <v>17</v>
      </c>
      <c r="Q223" s="22"/>
      <c r="R223" s="419">
        <v>691</v>
      </c>
      <c r="S223" s="202" t="s">
        <v>246</v>
      </c>
      <c r="T223" s="400">
        <v>2636</v>
      </c>
      <c r="U223" s="437">
        <v>874.06185711309286</v>
      </c>
      <c r="V223" s="437">
        <v>648.28591335269869</v>
      </c>
      <c r="W223" s="437">
        <v>1522.3477704657917</v>
      </c>
      <c r="X223" s="437">
        <v>243.49363546520183</v>
      </c>
      <c r="Y223" s="437">
        <v>1765.8414059309935</v>
      </c>
      <c r="Z223" s="438">
        <v>14.328528072837633</v>
      </c>
      <c r="AA223" s="441">
        <v>1778.6263072966992</v>
      </c>
      <c r="AB223" s="437">
        <v>-7.8950331942336858</v>
      </c>
      <c r="AC223" s="437">
        <v>1770.7312741024655</v>
      </c>
      <c r="AD223" s="412">
        <v>17</v>
      </c>
      <c r="AE223" s="412">
        <v>17</v>
      </c>
    </row>
    <row r="224" spans="1:31" s="9" customFormat="1" ht="16.5">
      <c r="A224" s="397">
        <v>694</v>
      </c>
      <c r="B224" s="398" t="s">
        <v>247</v>
      </c>
      <c r="C224" s="400">
        <v>28483</v>
      </c>
      <c r="D224" s="400">
        <v>69.890547659915441</v>
      </c>
      <c r="E224" s="400">
        <v>165.93630038793808</v>
      </c>
      <c r="F224" s="400">
        <v>235.8268480478535</v>
      </c>
      <c r="G224" s="400">
        <v>-0.73055462299829099</v>
      </c>
      <c r="H224" s="400">
        <v>235.09629342485522</v>
      </c>
      <c r="I224" s="400">
        <v>89.509785250459601</v>
      </c>
      <c r="J224" s="400">
        <v>324.60607867531485</v>
      </c>
      <c r="K224" s="400">
        <v>17.275602991257944</v>
      </c>
      <c r="L224" s="400">
        <v>336.29529680542754</v>
      </c>
      <c r="M224" s="400">
        <v>10.715669776357831</v>
      </c>
      <c r="N224" s="400">
        <v>347.01096658178534</v>
      </c>
      <c r="O224" s="412">
        <v>5</v>
      </c>
      <c r="P224" s="412">
        <v>5</v>
      </c>
      <c r="Q224" s="22"/>
      <c r="R224" s="419">
        <v>694</v>
      </c>
      <c r="S224" s="202" t="s">
        <v>247</v>
      </c>
      <c r="T224" s="400">
        <v>28349</v>
      </c>
      <c r="U224" s="437">
        <v>96.577539486224907</v>
      </c>
      <c r="V224" s="437">
        <v>27.088584664766415</v>
      </c>
      <c r="W224" s="437">
        <v>123.66612415099132</v>
      </c>
      <c r="X224" s="437">
        <v>150.39834321916402</v>
      </c>
      <c r="Y224" s="437">
        <v>274.06446737015534</v>
      </c>
      <c r="Z224" s="438">
        <v>17.357261279057461</v>
      </c>
      <c r="AA224" s="441">
        <v>285.80893807458938</v>
      </c>
      <c r="AB224" s="437">
        <v>9.2592686690888595</v>
      </c>
      <c r="AC224" s="437">
        <v>295.06820674367822</v>
      </c>
      <c r="AD224" s="412">
        <v>5</v>
      </c>
      <c r="AE224" s="412">
        <v>5</v>
      </c>
    </row>
    <row r="225" spans="1:31" s="9" customFormat="1" ht="16.5">
      <c r="A225" s="397">
        <v>697</v>
      </c>
      <c r="B225" s="398" t="s">
        <v>248</v>
      </c>
      <c r="C225" s="400">
        <v>1164</v>
      </c>
      <c r="D225" s="400">
        <v>186.94151611147132</v>
      </c>
      <c r="E225" s="400">
        <v>138.95855991778566</v>
      </c>
      <c r="F225" s="400">
        <v>325.90007602925698</v>
      </c>
      <c r="G225" s="400">
        <v>401.68361559844777</v>
      </c>
      <c r="H225" s="400">
        <v>727.58369162770475</v>
      </c>
      <c r="I225" s="400">
        <v>187.49059940667891</v>
      </c>
      <c r="J225" s="400">
        <v>915.07429103438358</v>
      </c>
      <c r="K225" s="400">
        <v>-162.47680412371133</v>
      </c>
      <c r="L225" s="400">
        <v>745.49783055328396</v>
      </c>
      <c r="M225" s="400">
        <v>12.078247079037798</v>
      </c>
      <c r="N225" s="400">
        <v>757.57607763232181</v>
      </c>
      <c r="O225" s="412">
        <v>18</v>
      </c>
      <c r="P225" s="412">
        <v>18</v>
      </c>
      <c r="Q225" s="22"/>
      <c r="R225" s="419">
        <v>697</v>
      </c>
      <c r="S225" s="202" t="s">
        <v>248</v>
      </c>
      <c r="T225" s="400">
        <v>1174</v>
      </c>
      <c r="U225" s="437">
        <v>193.73654809483401</v>
      </c>
      <c r="V225" s="437">
        <v>357.51874052974301</v>
      </c>
      <c r="W225" s="437">
        <v>551.25528862457702</v>
      </c>
      <c r="X225" s="437">
        <v>246.76374913846328</v>
      </c>
      <c r="Y225" s="437">
        <v>798.01903776304039</v>
      </c>
      <c r="Z225" s="438">
        <v>-161.09284497444634</v>
      </c>
      <c r="AA225" s="441">
        <v>629.88701050580016</v>
      </c>
      <c r="AB225" s="437">
        <v>22.212553662691654</v>
      </c>
      <c r="AC225" s="437">
        <v>652.09956416849172</v>
      </c>
      <c r="AD225" s="412">
        <v>18</v>
      </c>
      <c r="AE225" s="412">
        <v>18</v>
      </c>
    </row>
    <row r="226" spans="1:31" s="9" customFormat="1" ht="16.5">
      <c r="A226" s="397">
        <v>698</v>
      </c>
      <c r="B226" s="398" t="s">
        <v>249</v>
      </c>
      <c r="C226" s="400">
        <v>65286</v>
      </c>
      <c r="D226" s="400">
        <v>-149.74093737864047</v>
      </c>
      <c r="E226" s="400">
        <v>146.22721506210621</v>
      </c>
      <c r="F226" s="400">
        <v>-3.5137223165342597</v>
      </c>
      <c r="G226" s="400">
        <v>252.49312568431921</v>
      </c>
      <c r="H226" s="400">
        <v>248.97940336778495</v>
      </c>
      <c r="I226" s="400">
        <v>75.847905031088075</v>
      </c>
      <c r="J226" s="400">
        <v>324.82730839887301</v>
      </c>
      <c r="K226" s="400">
        <v>-55.201007873050884</v>
      </c>
      <c r="L226" s="400">
        <v>266.96399926674667</v>
      </c>
      <c r="M226" s="400">
        <v>-82.586450163281555</v>
      </c>
      <c r="N226" s="400">
        <v>184.37754910346513</v>
      </c>
      <c r="O226" s="412">
        <v>19</v>
      </c>
      <c r="P226" s="412">
        <v>19</v>
      </c>
      <c r="Q226" s="22"/>
      <c r="R226" s="419">
        <v>698</v>
      </c>
      <c r="S226" s="202" t="s">
        <v>249</v>
      </c>
      <c r="T226" s="400">
        <v>64535</v>
      </c>
      <c r="U226" s="437">
        <v>-143.64966897954099</v>
      </c>
      <c r="V226" s="437">
        <v>258.82391200886121</v>
      </c>
      <c r="W226" s="437">
        <v>115.17424302932022</v>
      </c>
      <c r="X226" s="437">
        <v>149.75277891200213</v>
      </c>
      <c r="Y226" s="437">
        <v>264.92702194132232</v>
      </c>
      <c r="Z226" s="438">
        <v>-55.843387309212055</v>
      </c>
      <c r="AA226" s="441">
        <v>206.39035191730437</v>
      </c>
      <c r="AB226" s="437">
        <v>-81.889515502440517</v>
      </c>
      <c r="AC226" s="437">
        <v>124.50083641486385</v>
      </c>
      <c r="AD226" s="412">
        <v>19</v>
      </c>
      <c r="AE226" s="412">
        <v>19</v>
      </c>
    </row>
    <row r="227" spans="1:31" s="9" customFormat="1" ht="16.5">
      <c r="A227" s="397">
        <v>700</v>
      </c>
      <c r="B227" s="398" t="s">
        <v>250</v>
      </c>
      <c r="C227" s="400">
        <v>4758</v>
      </c>
      <c r="D227" s="400">
        <v>125.80840281321973</v>
      </c>
      <c r="E227" s="400">
        <v>143.14693286722849</v>
      </c>
      <c r="F227" s="400">
        <v>268.95533568044823</v>
      </c>
      <c r="G227" s="400">
        <v>160.86077152234384</v>
      </c>
      <c r="H227" s="400">
        <v>429.81610720279207</v>
      </c>
      <c r="I227" s="400">
        <v>111.49777429047514</v>
      </c>
      <c r="J227" s="400">
        <v>541.31388149326722</v>
      </c>
      <c r="K227" s="400">
        <v>-233.68957545187052</v>
      </c>
      <c r="L227" s="400">
        <v>305.55831192622225</v>
      </c>
      <c r="M227" s="400">
        <v>-7.0004950168137885</v>
      </c>
      <c r="N227" s="400">
        <v>298.55781690940842</v>
      </c>
      <c r="O227" s="412">
        <v>9</v>
      </c>
      <c r="P227" s="412">
        <v>9</v>
      </c>
      <c r="Q227" s="22"/>
      <c r="R227" s="419">
        <v>700</v>
      </c>
      <c r="S227" s="202" t="s">
        <v>250</v>
      </c>
      <c r="T227" s="400">
        <v>4842</v>
      </c>
      <c r="U227" s="437">
        <v>157.11652369217853</v>
      </c>
      <c r="V227" s="437">
        <v>103.57559077537704</v>
      </c>
      <c r="W227" s="437">
        <v>260.69211446755554</v>
      </c>
      <c r="X227" s="437">
        <v>163.26708266053012</v>
      </c>
      <c r="Y227" s="437">
        <v>423.95919712808569</v>
      </c>
      <c r="Z227" s="438">
        <v>-229.63548120611318</v>
      </c>
      <c r="AA227" s="441">
        <v>192.2935630925632</v>
      </c>
      <c r="AB227" s="437">
        <v>-2.7698743287897551</v>
      </c>
      <c r="AC227" s="437">
        <v>189.52368876377344</v>
      </c>
      <c r="AD227" s="412">
        <v>9</v>
      </c>
      <c r="AE227" s="412">
        <v>9</v>
      </c>
    </row>
    <row r="228" spans="1:31" s="9" customFormat="1" ht="16.5">
      <c r="A228" s="397">
        <v>702</v>
      </c>
      <c r="B228" s="398" t="s">
        <v>251</v>
      </c>
      <c r="C228" s="400">
        <v>4124</v>
      </c>
      <c r="D228" s="400">
        <v>163.58786859123441</v>
      </c>
      <c r="E228" s="400">
        <v>157.97098170399082</v>
      </c>
      <c r="F228" s="400">
        <v>321.55885029522523</v>
      </c>
      <c r="G228" s="400">
        <v>304.43303311823507</v>
      </c>
      <c r="H228" s="400">
        <v>625.9918834134603</v>
      </c>
      <c r="I228" s="400">
        <v>156.47770142160428</v>
      </c>
      <c r="J228" s="400">
        <v>782.46958483506467</v>
      </c>
      <c r="K228" s="400">
        <v>-199.24296799224055</v>
      </c>
      <c r="L228" s="400">
        <v>579.33840151789684</v>
      </c>
      <c r="M228" s="400">
        <v>1.5849202497575214</v>
      </c>
      <c r="N228" s="400">
        <v>580.92332176765433</v>
      </c>
      <c r="O228" s="412">
        <v>6</v>
      </c>
      <c r="P228" s="412">
        <v>6</v>
      </c>
      <c r="Q228" s="22"/>
      <c r="R228" s="419">
        <v>702</v>
      </c>
      <c r="S228" s="202" t="s">
        <v>251</v>
      </c>
      <c r="T228" s="400">
        <v>4114</v>
      </c>
      <c r="U228" s="437">
        <v>152.89442744643529</v>
      </c>
      <c r="V228" s="437">
        <v>283.38012904665544</v>
      </c>
      <c r="W228" s="437">
        <v>436.27455649309076</v>
      </c>
      <c r="X228" s="437">
        <v>218.19861117070195</v>
      </c>
      <c r="Y228" s="437">
        <v>654.47316766379265</v>
      </c>
      <c r="Z228" s="438">
        <v>-199.72727272727272</v>
      </c>
      <c r="AA228" s="441">
        <v>450.84822843190159</v>
      </c>
      <c r="AB228" s="437">
        <v>-0.4714158969372888</v>
      </c>
      <c r="AC228" s="437">
        <v>450.3768125349643</v>
      </c>
      <c r="AD228" s="412">
        <v>6</v>
      </c>
      <c r="AE228" s="412">
        <v>6</v>
      </c>
    </row>
    <row r="229" spans="1:31" s="9" customFormat="1" ht="16.5">
      <c r="A229" s="397">
        <v>704</v>
      </c>
      <c r="B229" s="398" t="s">
        <v>252</v>
      </c>
      <c r="C229" s="400">
        <v>6436</v>
      </c>
      <c r="D229" s="400">
        <v>650.65441295667654</v>
      </c>
      <c r="E229" s="400">
        <v>81.209811305150239</v>
      </c>
      <c r="F229" s="400">
        <v>731.86422426182685</v>
      </c>
      <c r="G229" s="400">
        <v>179.64700302374266</v>
      </c>
      <c r="H229" s="400">
        <v>911.51122728556948</v>
      </c>
      <c r="I229" s="400">
        <v>76.444538966316614</v>
      </c>
      <c r="J229" s="400">
        <v>987.95576625188608</v>
      </c>
      <c r="K229" s="400">
        <v>-173.36404599129895</v>
      </c>
      <c r="L229" s="400">
        <v>809.20902914809483</v>
      </c>
      <c r="M229" s="400">
        <v>13.901584148539477</v>
      </c>
      <c r="N229" s="400">
        <v>823.11061329663437</v>
      </c>
      <c r="O229" s="412">
        <v>2</v>
      </c>
      <c r="P229" s="412">
        <v>2</v>
      </c>
      <c r="Q229" s="22"/>
      <c r="R229" s="419">
        <v>704</v>
      </c>
      <c r="S229" s="202" t="s">
        <v>252</v>
      </c>
      <c r="T229" s="400">
        <v>6428</v>
      </c>
      <c r="U229" s="437">
        <v>740.60539007965781</v>
      </c>
      <c r="V229" s="437">
        <v>172.62884912274785</v>
      </c>
      <c r="W229" s="437">
        <v>913.23423920240566</v>
      </c>
      <c r="X229" s="437">
        <v>131.78538197605201</v>
      </c>
      <c r="Y229" s="437">
        <v>1045.0196211784578</v>
      </c>
      <c r="Z229" s="438">
        <v>-173.57980709396392</v>
      </c>
      <c r="AA229" s="441">
        <v>866.05042391647885</v>
      </c>
      <c r="AB229" s="437">
        <v>9.0397569228375758</v>
      </c>
      <c r="AC229" s="437">
        <v>875.09018083931642</v>
      </c>
      <c r="AD229" s="412">
        <v>2</v>
      </c>
      <c r="AE229" s="412">
        <v>2</v>
      </c>
    </row>
    <row r="230" spans="1:31" s="9" customFormat="1" ht="16.5">
      <c r="A230" s="397">
        <v>707</v>
      </c>
      <c r="B230" s="398" t="s">
        <v>253</v>
      </c>
      <c r="C230" s="400">
        <v>1902</v>
      </c>
      <c r="D230" s="400">
        <v>-266.05678915983862</v>
      </c>
      <c r="E230" s="400">
        <v>211.63528794896007</v>
      </c>
      <c r="F230" s="400">
        <v>-54.42150121087856</v>
      </c>
      <c r="G230" s="400">
        <v>691.55348937992801</v>
      </c>
      <c r="H230" s="400">
        <v>637.13198816904946</v>
      </c>
      <c r="I230" s="400">
        <v>225.94252357222533</v>
      </c>
      <c r="J230" s="400">
        <v>863.07451174127482</v>
      </c>
      <c r="K230" s="400">
        <v>-299.60515247108304</v>
      </c>
      <c r="L230" s="400">
        <v>563.46935927019172</v>
      </c>
      <c r="M230" s="400">
        <v>-16.357942271293375</v>
      </c>
      <c r="N230" s="400">
        <v>547.11141699889833</v>
      </c>
      <c r="O230" s="412">
        <v>12</v>
      </c>
      <c r="P230" s="412">
        <v>12</v>
      </c>
      <c r="Q230" s="22"/>
      <c r="R230" s="419">
        <v>707</v>
      </c>
      <c r="S230" s="202" t="s">
        <v>253</v>
      </c>
      <c r="T230" s="400">
        <v>1960</v>
      </c>
      <c r="U230" s="437">
        <v>-234.10497849923016</v>
      </c>
      <c r="V230" s="437">
        <v>649.39769787807995</v>
      </c>
      <c r="W230" s="437">
        <v>415.29271937884977</v>
      </c>
      <c r="X230" s="437">
        <v>267.54225795578162</v>
      </c>
      <c r="Y230" s="437">
        <v>682.83497733463139</v>
      </c>
      <c r="Z230" s="438">
        <v>-290.7392857142857</v>
      </c>
      <c r="AA230" s="441">
        <v>392.09569162034563</v>
      </c>
      <c r="AB230" s="437">
        <v>-8.3726275510204111</v>
      </c>
      <c r="AC230" s="437">
        <v>383.72306406932523</v>
      </c>
      <c r="AD230" s="412">
        <v>12</v>
      </c>
      <c r="AE230" s="412">
        <v>12</v>
      </c>
    </row>
    <row r="231" spans="1:31" s="9" customFormat="1" ht="16.5">
      <c r="A231" s="397">
        <v>710</v>
      </c>
      <c r="B231" s="398" t="s">
        <v>254</v>
      </c>
      <c r="C231" s="400">
        <v>27209</v>
      </c>
      <c r="D231" s="400">
        <v>220.85233149336298</v>
      </c>
      <c r="E231" s="400">
        <v>109.94062876992264</v>
      </c>
      <c r="F231" s="400">
        <v>330.79296026328564</v>
      </c>
      <c r="G231" s="400">
        <v>270.46123960485266</v>
      </c>
      <c r="H231" s="400">
        <v>601.25419986813824</v>
      </c>
      <c r="I231" s="400">
        <v>105.93432647718255</v>
      </c>
      <c r="J231" s="400">
        <v>707.18852634532084</v>
      </c>
      <c r="K231" s="400">
        <v>-25.555551471939431</v>
      </c>
      <c r="L231" s="400">
        <v>678.70534063471041</v>
      </c>
      <c r="M231" s="400">
        <v>-43.380155767209374</v>
      </c>
      <c r="N231" s="400">
        <v>635.32518486750098</v>
      </c>
      <c r="O231" s="412">
        <v>1</v>
      </c>
      <c r="P231" s="413">
        <v>33</v>
      </c>
      <c r="Q231" s="22"/>
      <c r="R231" s="419">
        <v>710</v>
      </c>
      <c r="S231" s="202" t="s">
        <v>254</v>
      </c>
      <c r="T231" s="400">
        <v>27306</v>
      </c>
      <c r="U231" s="437">
        <v>250.83396319443466</v>
      </c>
      <c r="V231" s="437">
        <v>272.48758564113484</v>
      </c>
      <c r="W231" s="437">
        <v>523.3215488355695</v>
      </c>
      <c r="X231" s="437">
        <v>176.10844034783159</v>
      </c>
      <c r="Y231" s="437">
        <v>699.42998918340118</v>
      </c>
      <c r="Z231" s="438">
        <v>-25.464769647696478</v>
      </c>
      <c r="AA231" s="441">
        <v>671.04798522822648</v>
      </c>
      <c r="AB231" s="437">
        <v>-39.470594330916299</v>
      </c>
      <c r="AC231" s="437">
        <v>631.57739089731024</v>
      </c>
      <c r="AD231" s="412">
        <v>1</v>
      </c>
      <c r="AE231" s="413">
        <v>33</v>
      </c>
    </row>
    <row r="232" spans="1:31" s="9" customFormat="1" ht="16.5">
      <c r="A232" s="397">
        <v>729</v>
      </c>
      <c r="B232" s="398" t="s">
        <v>255</v>
      </c>
      <c r="C232" s="400">
        <v>8847</v>
      </c>
      <c r="D232" s="400">
        <v>2.1091495447294872</v>
      </c>
      <c r="E232" s="400">
        <v>178.93422246952707</v>
      </c>
      <c r="F232" s="400">
        <v>181.04337201425656</v>
      </c>
      <c r="G232" s="400">
        <v>546.02926810033682</v>
      </c>
      <c r="H232" s="400">
        <v>727.07264011459347</v>
      </c>
      <c r="I232" s="400">
        <v>150.26741960802312</v>
      </c>
      <c r="J232" s="400">
        <v>877.34005972261662</v>
      </c>
      <c r="K232" s="400">
        <v>25.340680456651974</v>
      </c>
      <c r="L232" s="400">
        <v>897.7069637578827</v>
      </c>
      <c r="M232" s="400">
        <v>7.7033865943257585</v>
      </c>
      <c r="N232" s="400">
        <v>905.41035035220852</v>
      </c>
      <c r="O232" s="412">
        <v>13</v>
      </c>
      <c r="P232" s="412">
        <v>13</v>
      </c>
      <c r="Q232" s="22"/>
      <c r="R232" s="419">
        <v>729</v>
      </c>
      <c r="S232" s="202" t="s">
        <v>255</v>
      </c>
      <c r="T232" s="400">
        <v>8975</v>
      </c>
      <c r="U232" s="437">
        <v>44.553854934443308</v>
      </c>
      <c r="V232" s="437">
        <v>529.37697855806073</v>
      </c>
      <c r="W232" s="437">
        <v>573.93083349250401</v>
      </c>
      <c r="X232" s="437">
        <v>209.82040212101734</v>
      </c>
      <c r="Y232" s="437">
        <v>783.75123561352143</v>
      </c>
      <c r="Z232" s="438">
        <v>24.979275766016713</v>
      </c>
      <c r="AA232" s="441">
        <v>803.82767015391141</v>
      </c>
      <c r="AB232" s="437">
        <v>-4.2636158774373287</v>
      </c>
      <c r="AC232" s="437">
        <v>799.56405427647405</v>
      </c>
      <c r="AD232" s="412">
        <v>13</v>
      </c>
      <c r="AE232" s="412">
        <v>13</v>
      </c>
    </row>
    <row r="233" spans="1:31" s="9" customFormat="1" ht="16.5">
      <c r="A233" s="397">
        <v>732</v>
      </c>
      <c r="B233" s="398" t="s">
        <v>256</v>
      </c>
      <c r="C233" s="400">
        <v>3344</v>
      </c>
      <c r="D233" s="400">
        <v>618.01991083896405</v>
      </c>
      <c r="E233" s="400">
        <v>151.01392344678541</v>
      </c>
      <c r="F233" s="400">
        <v>769.03383428574944</v>
      </c>
      <c r="G233" s="400">
        <v>425.59486775167767</v>
      </c>
      <c r="H233" s="400">
        <v>1194.6287020374273</v>
      </c>
      <c r="I233" s="400">
        <v>171.92275930871563</v>
      </c>
      <c r="J233" s="400">
        <v>1366.5514613461428</v>
      </c>
      <c r="K233" s="400">
        <v>62.987141148325357</v>
      </c>
      <c r="L233" s="400">
        <v>1428.5538536906404</v>
      </c>
      <c r="M233" s="400">
        <v>-23.503850092703349</v>
      </c>
      <c r="N233" s="400">
        <v>1405.0500035979369</v>
      </c>
      <c r="O233" s="412">
        <v>19</v>
      </c>
      <c r="P233" s="412">
        <v>19</v>
      </c>
      <c r="Q233" s="22"/>
      <c r="R233" s="419">
        <v>732</v>
      </c>
      <c r="S233" s="202" t="s">
        <v>256</v>
      </c>
      <c r="T233" s="400">
        <v>3336</v>
      </c>
      <c r="U233" s="437">
        <v>667.24759540695538</v>
      </c>
      <c r="V233" s="437">
        <v>404.06100791856778</v>
      </c>
      <c r="W233" s="437">
        <v>1071.3086033255231</v>
      </c>
      <c r="X233" s="437">
        <v>226.96086853889909</v>
      </c>
      <c r="Y233" s="437">
        <v>1298.2694718644223</v>
      </c>
      <c r="Z233" s="438">
        <v>63.138189448441246</v>
      </c>
      <c r="AA233" s="441">
        <v>1360.4205510011129</v>
      </c>
      <c r="AB233" s="437">
        <v>-29.067820743405274</v>
      </c>
      <c r="AC233" s="437">
        <v>1331.3527302577077</v>
      </c>
      <c r="AD233" s="412">
        <v>19</v>
      </c>
      <c r="AE233" s="412">
        <v>19</v>
      </c>
    </row>
    <row r="234" spans="1:31" s="9" customFormat="1" ht="16.5">
      <c r="A234" s="397">
        <v>734</v>
      </c>
      <c r="B234" s="398" t="s">
        <v>257</v>
      </c>
      <c r="C234" s="400">
        <v>51100</v>
      </c>
      <c r="D234" s="400">
        <v>48.537789423984208</v>
      </c>
      <c r="E234" s="400">
        <v>164.15303322774417</v>
      </c>
      <c r="F234" s="400">
        <v>212.69082265172838</v>
      </c>
      <c r="G234" s="400">
        <v>272.13547460607464</v>
      </c>
      <c r="H234" s="400">
        <v>484.82629725780299</v>
      </c>
      <c r="I234" s="400">
        <v>118.66993211805624</v>
      </c>
      <c r="J234" s="400">
        <v>603.49622937585923</v>
      </c>
      <c r="K234" s="400">
        <v>-19.456046966731897</v>
      </c>
      <c r="L234" s="400">
        <v>578.32327438564403</v>
      </c>
      <c r="M234" s="400">
        <v>-11.094628906653613</v>
      </c>
      <c r="N234" s="400">
        <v>567.22864547899042</v>
      </c>
      <c r="O234" s="412">
        <v>2</v>
      </c>
      <c r="P234" s="412">
        <v>2</v>
      </c>
      <c r="Q234" s="22"/>
      <c r="R234" s="419">
        <v>734</v>
      </c>
      <c r="S234" s="202" t="s">
        <v>257</v>
      </c>
      <c r="T234" s="400">
        <v>50933</v>
      </c>
      <c r="U234" s="437">
        <v>69.062796324604534</v>
      </c>
      <c r="V234" s="437">
        <v>291.73790481898874</v>
      </c>
      <c r="W234" s="437">
        <v>360.80070114359336</v>
      </c>
      <c r="X234" s="437">
        <v>179.31799892917331</v>
      </c>
      <c r="Y234" s="437">
        <v>540.11870007276661</v>
      </c>
      <c r="Z234" s="438">
        <v>-19.519839789527417</v>
      </c>
      <c r="AA234" s="441">
        <v>514.86320756299892</v>
      </c>
      <c r="AB234" s="437">
        <v>-12.608655871438955</v>
      </c>
      <c r="AC234" s="437">
        <v>502.25455169155993</v>
      </c>
      <c r="AD234" s="412">
        <v>2</v>
      </c>
      <c r="AE234" s="412">
        <v>2</v>
      </c>
    </row>
    <row r="235" spans="1:31" s="9" customFormat="1" ht="16.5">
      <c r="A235" s="397">
        <v>738</v>
      </c>
      <c r="B235" s="398" t="s">
        <v>258</v>
      </c>
      <c r="C235" s="400">
        <v>2974</v>
      </c>
      <c r="D235" s="400">
        <v>292.90559346033376</v>
      </c>
      <c r="E235" s="400">
        <v>123.93132534960631</v>
      </c>
      <c r="F235" s="400">
        <v>416.83691880994007</v>
      </c>
      <c r="G235" s="400">
        <v>242.33450740702168</v>
      </c>
      <c r="H235" s="400">
        <v>659.17142621696178</v>
      </c>
      <c r="I235" s="400">
        <v>125.33744106451526</v>
      </c>
      <c r="J235" s="400">
        <v>784.50886728147702</v>
      </c>
      <c r="K235" s="400">
        <v>-162.04169468728983</v>
      </c>
      <c r="L235" s="400">
        <v>615.85721966883409</v>
      </c>
      <c r="M235" s="400">
        <v>44.142769364492281</v>
      </c>
      <c r="N235" s="400">
        <v>659.99998903332641</v>
      </c>
      <c r="O235" s="412">
        <v>2</v>
      </c>
      <c r="P235" s="412">
        <v>2</v>
      </c>
      <c r="Q235" s="22"/>
      <c r="R235" s="419">
        <v>738</v>
      </c>
      <c r="S235" s="202" t="s">
        <v>258</v>
      </c>
      <c r="T235" s="400">
        <v>2917</v>
      </c>
      <c r="U235" s="437">
        <v>178.63242454997365</v>
      </c>
      <c r="V235" s="437">
        <v>307.39945198336113</v>
      </c>
      <c r="W235" s="437">
        <v>486.03187653333475</v>
      </c>
      <c r="X235" s="437">
        <v>195.32761480653352</v>
      </c>
      <c r="Y235" s="437">
        <v>681.35949133986821</v>
      </c>
      <c r="Z235" s="438">
        <v>-165.2080905039424</v>
      </c>
      <c r="AA235" s="441">
        <v>509.41228530627211</v>
      </c>
      <c r="AB235" s="437">
        <v>16.181739458347625</v>
      </c>
      <c r="AC235" s="437">
        <v>525.59402476461969</v>
      </c>
      <c r="AD235" s="412">
        <v>2</v>
      </c>
      <c r="AE235" s="412">
        <v>2</v>
      </c>
    </row>
    <row r="236" spans="1:31" s="9" customFormat="1" ht="16.5">
      <c r="A236" s="397">
        <v>739</v>
      </c>
      <c r="B236" s="398" t="s">
        <v>259</v>
      </c>
      <c r="C236" s="400">
        <v>3216</v>
      </c>
      <c r="D236" s="400">
        <v>589.5012015906151</v>
      </c>
      <c r="E236" s="400">
        <v>119.30275855413689</v>
      </c>
      <c r="F236" s="400">
        <v>708.80396014475195</v>
      </c>
      <c r="G236" s="400">
        <v>376.52350479884717</v>
      </c>
      <c r="H236" s="400">
        <v>1085.3274649435991</v>
      </c>
      <c r="I236" s="400">
        <v>163.31859322050133</v>
      </c>
      <c r="J236" s="400">
        <v>1248.6460581641004</v>
      </c>
      <c r="K236" s="400">
        <v>129.8653606965174</v>
      </c>
      <c r="L236" s="400">
        <v>1375.7380979650952</v>
      </c>
      <c r="M236" s="400">
        <v>23.181755326492535</v>
      </c>
      <c r="N236" s="400">
        <v>1398.9198532915877</v>
      </c>
      <c r="O236" s="412">
        <v>9</v>
      </c>
      <c r="P236" s="412">
        <v>9</v>
      </c>
      <c r="Q236" s="22"/>
      <c r="R236" s="419">
        <v>739</v>
      </c>
      <c r="S236" s="202" t="s">
        <v>259</v>
      </c>
      <c r="T236" s="400">
        <v>3256</v>
      </c>
      <c r="U236" s="437">
        <v>576.90139070253042</v>
      </c>
      <c r="V236" s="437">
        <v>335.08848634029329</v>
      </c>
      <c r="W236" s="437">
        <v>911.98987704282365</v>
      </c>
      <c r="X236" s="437">
        <v>216.30365473330019</v>
      </c>
      <c r="Y236" s="437">
        <v>1128.2935317761239</v>
      </c>
      <c r="Z236" s="438">
        <v>128.26996314496316</v>
      </c>
      <c r="AA236" s="441">
        <v>1253.8242443068364</v>
      </c>
      <c r="AB236" s="437">
        <v>30.139402027027032</v>
      </c>
      <c r="AC236" s="437">
        <v>1283.9636463338634</v>
      </c>
      <c r="AD236" s="412">
        <v>9</v>
      </c>
      <c r="AE236" s="412">
        <v>9</v>
      </c>
    </row>
    <row r="237" spans="1:31" s="9" customFormat="1" ht="16.5">
      <c r="A237" s="397">
        <v>740</v>
      </c>
      <c r="B237" s="398" t="s">
        <v>260</v>
      </c>
      <c r="C237" s="400">
        <v>31843</v>
      </c>
      <c r="D237" s="400">
        <v>-323.21376673298579</v>
      </c>
      <c r="E237" s="400">
        <v>162.07825126191858</v>
      </c>
      <c r="F237" s="400">
        <v>-161.13551547106724</v>
      </c>
      <c r="G237" s="400">
        <v>284.56936026878719</v>
      </c>
      <c r="H237" s="400">
        <v>123.43384479771998</v>
      </c>
      <c r="I237" s="400">
        <v>125.18920157009399</v>
      </c>
      <c r="J237" s="400">
        <v>248.62304636781397</v>
      </c>
      <c r="K237" s="400">
        <v>-40.463398549131675</v>
      </c>
      <c r="L237" s="400">
        <v>204.88310352323276</v>
      </c>
      <c r="M237" s="400">
        <v>-10.135927056809971</v>
      </c>
      <c r="N237" s="400">
        <v>194.74717646642279</v>
      </c>
      <c r="O237" s="412">
        <v>10</v>
      </c>
      <c r="P237" s="412">
        <v>10</v>
      </c>
      <c r="Q237" s="22"/>
      <c r="R237" s="419">
        <v>740</v>
      </c>
      <c r="S237" s="202" t="s">
        <v>260</v>
      </c>
      <c r="T237" s="400">
        <v>32085</v>
      </c>
      <c r="U237" s="437">
        <v>-305.20246295898613</v>
      </c>
      <c r="V237" s="437">
        <v>291.66999869570174</v>
      </c>
      <c r="W237" s="437">
        <v>-13.532464263284396</v>
      </c>
      <c r="X237" s="437">
        <v>191.74183214710249</v>
      </c>
      <c r="Y237" s="437">
        <v>178.20936788381809</v>
      </c>
      <c r="Z237" s="438">
        <v>-40.158204768583452</v>
      </c>
      <c r="AA237" s="441">
        <v>134.79933204152417</v>
      </c>
      <c r="AB237" s="437">
        <v>-10.826781128253085</v>
      </c>
      <c r="AC237" s="437">
        <v>123.97255091327108</v>
      </c>
      <c r="AD237" s="412">
        <v>10</v>
      </c>
      <c r="AE237" s="412">
        <v>10</v>
      </c>
    </row>
    <row r="238" spans="1:31" s="9" customFormat="1" ht="16.5">
      <c r="A238" s="397">
        <v>742</v>
      </c>
      <c r="B238" s="398" t="s">
        <v>261</v>
      </c>
      <c r="C238" s="400">
        <v>978</v>
      </c>
      <c r="D238" s="400">
        <v>1085.723610495636</v>
      </c>
      <c r="E238" s="400">
        <v>207.4760760836671</v>
      </c>
      <c r="F238" s="400">
        <v>1293.199686579303</v>
      </c>
      <c r="G238" s="400">
        <v>34.352835242544579</v>
      </c>
      <c r="H238" s="400">
        <v>1327.5525218218474</v>
      </c>
      <c r="I238" s="400">
        <v>172.08427215304792</v>
      </c>
      <c r="J238" s="400">
        <v>1499.6367939748955</v>
      </c>
      <c r="K238" s="400">
        <v>415.4795501022495</v>
      </c>
      <c r="L238" s="400">
        <v>1913.8341354881879</v>
      </c>
      <c r="M238" s="400">
        <v>30.22205101226994</v>
      </c>
      <c r="N238" s="400">
        <v>1944.0561865004579</v>
      </c>
      <c r="O238" s="412">
        <v>19</v>
      </c>
      <c r="P238" s="412">
        <v>19</v>
      </c>
      <c r="Q238" s="22"/>
      <c r="R238" s="419">
        <v>742</v>
      </c>
      <c r="S238" s="202" t="s">
        <v>261</v>
      </c>
      <c r="T238" s="400">
        <v>988</v>
      </c>
      <c r="U238" s="437">
        <v>1064.5284316596842</v>
      </c>
      <c r="V238" s="437">
        <v>-23.254922944492698</v>
      </c>
      <c r="W238" s="437">
        <v>1041.2735087151914</v>
      </c>
      <c r="X238" s="437">
        <v>230.58062316299947</v>
      </c>
      <c r="Y238" s="437">
        <v>1271.8541318781909</v>
      </c>
      <c r="Z238" s="438">
        <v>411.2742914979757</v>
      </c>
      <c r="AA238" s="441">
        <v>1681.8591926069357</v>
      </c>
      <c r="AB238" s="437">
        <v>0</v>
      </c>
      <c r="AC238" s="437">
        <v>1681.8591926069357</v>
      </c>
      <c r="AD238" s="412">
        <v>19</v>
      </c>
      <c r="AE238" s="412">
        <v>19</v>
      </c>
    </row>
    <row r="239" spans="1:31" s="9" customFormat="1" ht="16.5">
      <c r="A239" s="397">
        <v>743</v>
      </c>
      <c r="B239" s="398" t="s">
        <v>262</v>
      </c>
      <c r="C239" s="400">
        <v>66160</v>
      </c>
      <c r="D239" s="400">
        <v>87.11177440819408</v>
      </c>
      <c r="E239" s="400">
        <v>130.80488300876723</v>
      </c>
      <c r="F239" s="400">
        <v>217.9166574169613</v>
      </c>
      <c r="G239" s="400">
        <v>178.64409333135322</v>
      </c>
      <c r="H239" s="400">
        <v>396.56075074831449</v>
      </c>
      <c r="I239" s="400">
        <v>80.168471414362472</v>
      </c>
      <c r="J239" s="400">
        <v>476.72922216267705</v>
      </c>
      <c r="K239" s="400">
        <v>-41.961925634824667</v>
      </c>
      <c r="L239" s="400">
        <v>430.95458491962984</v>
      </c>
      <c r="M239" s="400">
        <v>-0.61248945435307789</v>
      </c>
      <c r="N239" s="400">
        <v>430.34209546527683</v>
      </c>
      <c r="O239" s="412">
        <v>14</v>
      </c>
      <c r="P239" s="412">
        <v>14</v>
      </c>
      <c r="Q239" s="22"/>
      <c r="R239" s="419">
        <v>743</v>
      </c>
      <c r="S239" s="202" t="s">
        <v>262</v>
      </c>
      <c r="T239" s="400">
        <v>65323</v>
      </c>
      <c r="U239" s="437">
        <v>69.337617484324326</v>
      </c>
      <c r="V239" s="437">
        <v>188.28006881735564</v>
      </c>
      <c r="W239" s="437">
        <v>257.61768630168001</v>
      </c>
      <c r="X239" s="437">
        <v>151.42920489222448</v>
      </c>
      <c r="Y239" s="437">
        <v>409.04689119390451</v>
      </c>
      <c r="Z239" s="438">
        <v>-42.499594323592</v>
      </c>
      <c r="AA239" s="441">
        <v>362.68573203097566</v>
      </c>
      <c r="AB239" s="437">
        <v>-3.0703475651761249</v>
      </c>
      <c r="AC239" s="437">
        <v>359.61538446579954</v>
      </c>
      <c r="AD239" s="412">
        <v>14</v>
      </c>
      <c r="AE239" s="412">
        <v>14</v>
      </c>
    </row>
    <row r="240" spans="1:31" s="9" customFormat="1" ht="16.5">
      <c r="A240" s="397">
        <v>746</v>
      </c>
      <c r="B240" s="398" t="s">
        <v>263</v>
      </c>
      <c r="C240" s="400">
        <v>4713</v>
      </c>
      <c r="D240" s="400">
        <v>944.65107497907979</v>
      </c>
      <c r="E240" s="400">
        <v>92.919516037552469</v>
      </c>
      <c r="F240" s="400">
        <v>1037.5705910166323</v>
      </c>
      <c r="G240" s="400">
        <v>393.85356296498873</v>
      </c>
      <c r="H240" s="400">
        <v>1431.424153981621</v>
      </c>
      <c r="I240" s="400">
        <v>124.28184555662486</v>
      </c>
      <c r="J240" s="400">
        <v>1555.7059995382458</v>
      </c>
      <c r="K240" s="400">
        <v>51.253978357733928</v>
      </c>
      <c r="L240" s="400">
        <v>1599.0932263576813</v>
      </c>
      <c r="M240" s="400">
        <v>2.2004955230214276</v>
      </c>
      <c r="N240" s="400">
        <v>1601.2937218807026</v>
      </c>
      <c r="O240" s="412">
        <v>17</v>
      </c>
      <c r="P240" s="412">
        <v>17</v>
      </c>
      <c r="Q240" s="22"/>
      <c r="R240" s="419">
        <v>746</v>
      </c>
      <c r="S240" s="202" t="s">
        <v>263</v>
      </c>
      <c r="T240" s="400">
        <v>4735</v>
      </c>
      <c r="U240" s="437">
        <v>979.91856598341769</v>
      </c>
      <c r="V240" s="437">
        <v>297.96160404008469</v>
      </c>
      <c r="W240" s="437">
        <v>1277.8801700235024</v>
      </c>
      <c r="X240" s="437">
        <v>195.78413130715447</v>
      </c>
      <c r="Y240" s="437">
        <v>1473.6643013306568</v>
      </c>
      <c r="Z240" s="438">
        <v>51.01583949313622</v>
      </c>
      <c r="AA240" s="441">
        <v>1516.8499401902134</v>
      </c>
      <c r="AB240" s="437">
        <v>5.450687434002111</v>
      </c>
      <c r="AC240" s="437">
        <v>1522.3006276242154</v>
      </c>
      <c r="AD240" s="412">
        <v>17</v>
      </c>
      <c r="AE240" s="412">
        <v>17</v>
      </c>
    </row>
    <row r="241" spans="1:31" s="9" customFormat="1" ht="16.5">
      <c r="A241" s="397">
        <v>747</v>
      </c>
      <c r="B241" s="398" t="s">
        <v>264</v>
      </c>
      <c r="C241" s="400">
        <v>1283</v>
      </c>
      <c r="D241" s="400">
        <v>570.79095350186765</v>
      </c>
      <c r="E241" s="400">
        <v>182.39136358263372</v>
      </c>
      <c r="F241" s="400">
        <v>753.18231708450139</v>
      </c>
      <c r="G241" s="400">
        <v>463.70751775829893</v>
      </c>
      <c r="H241" s="400">
        <v>1216.8898348428004</v>
      </c>
      <c r="I241" s="400">
        <v>205.11308035161224</v>
      </c>
      <c r="J241" s="400">
        <v>1422.0029151944125</v>
      </c>
      <c r="K241" s="400">
        <v>-183.11925175370226</v>
      </c>
      <c r="L241" s="400">
        <v>1233.0309744305778</v>
      </c>
      <c r="M241" s="400">
        <v>40.41673967264223</v>
      </c>
      <c r="N241" s="400">
        <v>1273.4477141032201</v>
      </c>
      <c r="O241" s="412">
        <v>4</v>
      </c>
      <c r="P241" s="412">
        <v>4</v>
      </c>
      <c r="Q241" s="22"/>
      <c r="R241" s="419">
        <v>747</v>
      </c>
      <c r="S241" s="202" t="s">
        <v>264</v>
      </c>
      <c r="T241" s="400">
        <v>1308</v>
      </c>
      <c r="U241" s="437">
        <v>579.75481388653077</v>
      </c>
      <c r="V241" s="437">
        <v>418.03650984106969</v>
      </c>
      <c r="W241" s="437">
        <v>997.79132372760057</v>
      </c>
      <c r="X241" s="437">
        <v>256.18622870885832</v>
      </c>
      <c r="Y241" s="437">
        <v>1253.9775524364591</v>
      </c>
      <c r="Z241" s="438">
        <v>-179.61926605504587</v>
      </c>
      <c r="AA241" s="441">
        <v>1068.6174606933398</v>
      </c>
      <c r="AB241" s="437">
        <v>38.893031345565767</v>
      </c>
      <c r="AC241" s="437">
        <v>1107.5104920389053</v>
      </c>
      <c r="AD241" s="412">
        <v>4</v>
      </c>
      <c r="AE241" s="412">
        <v>4</v>
      </c>
    </row>
    <row r="242" spans="1:31" s="9" customFormat="1" ht="16.5">
      <c r="A242" s="397">
        <v>748</v>
      </c>
      <c r="B242" s="398" t="s">
        <v>265</v>
      </c>
      <c r="C242" s="400">
        <v>4837</v>
      </c>
      <c r="D242" s="400">
        <v>477.47501764696415</v>
      </c>
      <c r="E242" s="400">
        <v>112.27897405300166</v>
      </c>
      <c r="F242" s="400">
        <v>589.75399169996581</v>
      </c>
      <c r="G242" s="400">
        <v>508.73919669725473</v>
      </c>
      <c r="H242" s="400">
        <v>1098.4931883972206</v>
      </c>
      <c r="I242" s="400">
        <v>141.87398539358526</v>
      </c>
      <c r="J242" s="400">
        <v>1240.367173790806</v>
      </c>
      <c r="K242" s="400">
        <v>100.18461856522639</v>
      </c>
      <c r="L242" s="400">
        <v>1329.1298365983314</v>
      </c>
      <c r="M242" s="400">
        <v>32.130633611742816</v>
      </c>
      <c r="N242" s="400">
        <v>1361.2604702100741</v>
      </c>
      <c r="O242" s="412">
        <v>17</v>
      </c>
      <c r="P242" s="412">
        <v>17</v>
      </c>
      <c r="Q242" s="22"/>
      <c r="R242" s="419">
        <v>748</v>
      </c>
      <c r="S242" s="202" t="s">
        <v>265</v>
      </c>
      <c r="T242" s="400">
        <v>4897</v>
      </c>
      <c r="U242" s="437">
        <v>459.57126401025511</v>
      </c>
      <c r="V242" s="437">
        <v>523.09369208811802</v>
      </c>
      <c r="W242" s="437">
        <v>982.66495609837318</v>
      </c>
      <c r="X242" s="437">
        <v>207.40867766118134</v>
      </c>
      <c r="Y242" s="437">
        <v>1190.0736337595545</v>
      </c>
      <c r="Z242" s="438">
        <v>98.957116602001221</v>
      </c>
      <c r="AA242" s="441">
        <v>1277.7487409680496</v>
      </c>
      <c r="AB242" s="437">
        <v>52.094414947927298</v>
      </c>
      <c r="AC242" s="437">
        <v>1329.8431559159767</v>
      </c>
      <c r="AD242" s="412">
        <v>17</v>
      </c>
      <c r="AE242" s="412">
        <v>17</v>
      </c>
    </row>
    <row r="243" spans="1:31" s="9" customFormat="1" ht="16.5">
      <c r="A243" s="397">
        <v>749</v>
      </c>
      <c r="B243" s="398" t="s">
        <v>266</v>
      </c>
      <c r="C243" s="400">
        <v>21290</v>
      </c>
      <c r="D243" s="400">
        <v>233.46231365697611</v>
      </c>
      <c r="E243" s="400">
        <v>95.262837981742535</v>
      </c>
      <c r="F243" s="400">
        <v>328.72515163871861</v>
      </c>
      <c r="G243" s="400">
        <v>164.7635240860258</v>
      </c>
      <c r="H243" s="400">
        <v>493.48867572474438</v>
      </c>
      <c r="I243" s="400">
        <v>65.494096736009851</v>
      </c>
      <c r="J243" s="400">
        <v>558.98277246075429</v>
      </c>
      <c r="K243" s="400">
        <v>-87.23574448097699</v>
      </c>
      <c r="L243" s="400">
        <v>466.18155123012951</v>
      </c>
      <c r="M243" s="400">
        <v>14.115580418036625</v>
      </c>
      <c r="N243" s="400">
        <v>480.29713164816616</v>
      </c>
      <c r="O243" s="412">
        <v>11</v>
      </c>
      <c r="P243" s="412">
        <v>11</v>
      </c>
      <c r="Q243" s="22"/>
      <c r="R243" s="419">
        <v>749</v>
      </c>
      <c r="S243" s="202" t="s">
        <v>266</v>
      </c>
      <c r="T243" s="400">
        <v>21232</v>
      </c>
      <c r="U243" s="437">
        <v>256.64778654305172</v>
      </c>
      <c r="V243" s="437">
        <v>235.99255093766197</v>
      </c>
      <c r="W243" s="437">
        <v>492.64033748071364</v>
      </c>
      <c r="X243" s="437">
        <v>142.23912742017171</v>
      </c>
      <c r="Y243" s="437">
        <v>634.87946490088541</v>
      </c>
      <c r="Z243" s="438">
        <v>-87.474048605877925</v>
      </c>
      <c r="AA243" s="441">
        <v>541.82473618950632</v>
      </c>
      <c r="AB243" s="437">
        <v>1.5938033887528271</v>
      </c>
      <c r="AC243" s="437">
        <v>543.41853957825913</v>
      </c>
      <c r="AD243" s="412">
        <v>11</v>
      </c>
      <c r="AE243" s="412">
        <v>11</v>
      </c>
    </row>
    <row r="244" spans="1:31" s="9" customFormat="1" ht="16.5">
      <c r="A244" s="397">
        <v>751</v>
      </c>
      <c r="B244" s="398" t="s">
        <v>267</v>
      </c>
      <c r="C244" s="400">
        <v>2828</v>
      </c>
      <c r="D244" s="400">
        <v>423.2664707830512</v>
      </c>
      <c r="E244" s="400">
        <v>151.06235195492664</v>
      </c>
      <c r="F244" s="400">
        <v>574.32882273797782</v>
      </c>
      <c r="G244" s="400">
        <v>433.23572297573673</v>
      </c>
      <c r="H244" s="400">
        <v>1007.5645457137144</v>
      </c>
      <c r="I244" s="400">
        <v>115.24714789874275</v>
      </c>
      <c r="J244" s="400">
        <v>1122.8116936124572</v>
      </c>
      <c r="K244" s="400">
        <v>89.158062234794912</v>
      </c>
      <c r="L244" s="400">
        <v>1205.7738576860074</v>
      </c>
      <c r="M244" s="400">
        <v>24.072766297736912</v>
      </c>
      <c r="N244" s="400">
        <v>1229.8466239837444</v>
      </c>
      <c r="O244" s="412">
        <v>19</v>
      </c>
      <c r="P244" s="412">
        <v>19</v>
      </c>
      <c r="Q244" s="22"/>
      <c r="R244" s="419">
        <v>751</v>
      </c>
      <c r="S244" s="202" t="s">
        <v>267</v>
      </c>
      <c r="T244" s="400">
        <v>2877</v>
      </c>
      <c r="U244" s="437">
        <v>449.37166349331835</v>
      </c>
      <c r="V244" s="437">
        <v>417.67041086380397</v>
      </c>
      <c r="W244" s="437">
        <v>867.04207435712226</v>
      </c>
      <c r="X244" s="437">
        <v>175.6610375492846</v>
      </c>
      <c r="Y244" s="437">
        <v>1042.7031119064068</v>
      </c>
      <c r="Z244" s="438">
        <v>87.639555092109831</v>
      </c>
      <c r="AA244" s="441">
        <v>1124.2522950833272</v>
      </c>
      <c r="AB244" s="437">
        <v>6.2225234619395247</v>
      </c>
      <c r="AC244" s="437">
        <v>1130.4748185452668</v>
      </c>
      <c r="AD244" s="412">
        <v>19</v>
      </c>
      <c r="AE244" s="412">
        <v>19</v>
      </c>
    </row>
    <row r="245" spans="1:31" s="9" customFormat="1" ht="16.5">
      <c r="A245" s="397">
        <v>753</v>
      </c>
      <c r="B245" s="398" t="s">
        <v>268</v>
      </c>
      <c r="C245" s="400">
        <v>22595</v>
      </c>
      <c r="D245" s="400">
        <v>937.22188731583219</v>
      </c>
      <c r="E245" s="400">
        <v>96.969451437910053</v>
      </c>
      <c r="F245" s="400">
        <v>1034.1913387537422</v>
      </c>
      <c r="G245" s="400">
        <v>-35.706700171469834</v>
      </c>
      <c r="H245" s="400">
        <v>998.48463858227228</v>
      </c>
      <c r="I245" s="400">
        <v>63.969259116648658</v>
      </c>
      <c r="J245" s="400">
        <v>1062.4538976989209</v>
      </c>
      <c r="K245" s="400">
        <v>-100.50024341668511</v>
      </c>
      <c r="L245" s="400">
        <v>960.71307008219151</v>
      </c>
      <c r="M245" s="400">
        <v>-10.742726295640637</v>
      </c>
      <c r="N245" s="400">
        <v>949.97034378655087</v>
      </c>
      <c r="O245" s="412">
        <v>1</v>
      </c>
      <c r="P245" s="413">
        <v>34</v>
      </c>
      <c r="Q245" s="22"/>
      <c r="R245" s="419">
        <v>753</v>
      </c>
      <c r="S245" s="202" t="s">
        <v>268</v>
      </c>
      <c r="T245" s="400">
        <v>22320</v>
      </c>
      <c r="U245" s="437">
        <v>1010.879462332402</v>
      </c>
      <c r="V245" s="437">
        <v>-27.487969525261658</v>
      </c>
      <c r="W245" s="437">
        <v>983.39149280714025</v>
      </c>
      <c r="X245" s="437">
        <v>110.91364771619439</v>
      </c>
      <c r="Y245" s="437">
        <v>1094.3051405233346</v>
      </c>
      <c r="Z245" s="438">
        <v>-101.73848566308244</v>
      </c>
      <c r="AA245" s="441">
        <v>991.31078568462488</v>
      </c>
      <c r="AB245" s="437">
        <v>-5.790142553763439</v>
      </c>
      <c r="AC245" s="437">
        <v>985.52064313086146</v>
      </c>
      <c r="AD245" s="412">
        <v>1</v>
      </c>
      <c r="AE245" s="413">
        <v>34</v>
      </c>
    </row>
    <row r="246" spans="1:31" s="9" customFormat="1" ht="16.5">
      <c r="A246" s="397">
        <v>755</v>
      </c>
      <c r="B246" s="398" t="s">
        <v>269</v>
      </c>
      <c r="C246" s="400">
        <v>6158</v>
      </c>
      <c r="D246" s="400">
        <v>748.92305453970789</v>
      </c>
      <c r="E246" s="400">
        <v>87.00278946457361</v>
      </c>
      <c r="F246" s="400">
        <v>835.92584400428154</v>
      </c>
      <c r="G246" s="400">
        <v>-3.8034250305699064</v>
      </c>
      <c r="H246" s="400">
        <v>832.12241897371166</v>
      </c>
      <c r="I246" s="400">
        <v>76.993804624282248</v>
      </c>
      <c r="J246" s="400">
        <v>909.11622359799389</v>
      </c>
      <c r="K246" s="400">
        <v>-268.30009743423187</v>
      </c>
      <c r="L246" s="400">
        <v>639.69758118162497</v>
      </c>
      <c r="M246" s="400">
        <v>-181.76940620331274</v>
      </c>
      <c r="N246" s="400">
        <v>457.9281749783122</v>
      </c>
      <c r="O246" s="412">
        <v>1</v>
      </c>
      <c r="P246" s="413">
        <v>33</v>
      </c>
      <c r="Q246" s="22"/>
      <c r="R246" s="419">
        <v>755</v>
      </c>
      <c r="S246" s="202" t="s">
        <v>269</v>
      </c>
      <c r="T246" s="400">
        <v>6217</v>
      </c>
      <c r="U246" s="437">
        <v>808.86848376893749</v>
      </c>
      <c r="V246" s="437">
        <v>-2.6081064072192914</v>
      </c>
      <c r="W246" s="437">
        <v>806.26037736171827</v>
      </c>
      <c r="X246" s="437">
        <v>139.7614878419464</v>
      </c>
      <c r="Y246" s="437">
        <v>946.02186520366456</v>
      </c>
      <c r="Z246" s="438">
        <v>-265.75390059514234</v>
      </c>
      <c r="AA246" s="441">
        <v>679.16003473881017</v>
      </c>
      <c r="AB246" s="437">
        <v>-157.44692625060321</v>
      </c>
      <c r="AC246" s="437">
        <v>521.71310848820701</v>
      </c>
      <c r="AD246" s="412">
        <v>1</v>
      </c>
      <c r="AE246" s="413">
        <v>33</v>
      </c>
    </row>
    <row r="247" spans="1:31" s="9" customFormat="1" ht="16.5">
      <c r="A247" s="397">
        <v>758</v>
      </c>
      <c r="B247" s="398" t="s">
        <v>270</v>
      </c>
      <c r="C247" s="400">
        <v>8126</v>
      </c>
      <c r="D247" s="400">
        <v>511.13212570244053</v>
      </c>
      <c r="E247" s="400">
        <v>124.4880774544703</v>
      </c>
      <c r="F247" s="400">
        <v>635.62020315691086</v>
      </c>
      <c r="G247" s="400">
        <v>-23.862723473053961</v>
      </c>
      <c r="H247" s="400">
        <v>611.7574796838569</v>
      </c>
      <c r="I247" s="400">
        <v>123.42617943490045</v>
      </c>
      <c r="J247" s="400">
        <v>735.1836591187573</v>
      </c>
      <c r="K247" s="400">
        <v>-107.72951021412749</v>
      </c>
      <c r="L247" s="400">
        <v>623.52810903261411</v>
      </c>
      <c r="M247" s="400">
        <v>-12.753541212158506</v>
      </c>
      <c r="N247" s="400">
        <v>610.77456782045556</v>
      </c>
      <c r="O247" s="412">
        <v>19</v>
      </c>
      <c r="P247" s="412">
        <v>19</v>
      </c>
      <c r="Q247" s="22"/>
      <c r="R247" s="419">
        <v>758</v>
      </c>
      <c r="S247" s="202" t="s">
        <v>270</v>
      </c>
      <c r="T247" s="400">
        <v>8134</v>
      </c>
      <c r="U247" s="437">
        <v>549.58102353175252</v>
      </c>
      <c r="V247" s="437">
        <v>74.800112287420191</v>
      </c>
      <c r="W247" s="437">
        <v>624.38113581917275</v>
      </c>
      <c r="X247" s="437">
        <v>185.8259086502681</v>
      </c>
      <c r="Y247" s="437">
        <v>810.2070444694408</v>
      </c>
      <c r="Z247" s="438">
        <v>-107.62355544627489</v>
      </c>
      <c r="AA247" s="441">
        <v>698.66131051320781</v>
      </c>
      <c r="AB247" s="437">
        <v>-13.398038173100568</v>
      </c>
      <c r="AC247" s="437">
        <v>685.26327234010716</v>
      </c>
      <c r="AD247" s="412">
        <v>19</v>
      </c>
      <c r="AE247" s="412">
        <v>19</v>
      </c>
    </row>
    <row r="248" spans="1:31" s="9" customFormat="1" ht="16.5">
      <c r="A248" s="397">
        <v>759</v>
      </c>
      <c r="B248" s="398" t="s">
        <v>271</v>
      </c>
      <c r="C248" s="400">
        <v>1873</v>
      </c>
      <c r="D248" s="400">
        <v>361.22416783093917</v>
      </c>
      <c r="E248" s="400">
        <v>132.6123997495792</v>
      </c>
      <c r="F248" s="400">
        <v>493.83656758051831</v>
      </c>
      <c r="G248" s="400">
        <v>452.88902430747964</v>
      </c>
      <c r="H248" s="400">
        <v>946.72559188799789</v>
      </c>
      <c r="I248" s="400">
        <v>197.23069746600751</v>
      </c>
      <c r="J248" s="400">
        <v>1143.9562893540055</v>
      </c>
      <c r="K248" s="400">
        <v>-269.0843566470902</v>
      </c>
      <c r="L248" s="400">
        <v>873.70161770424568</v>
      </c>
      <c r="M248" s="400">
        <v>235.72105477843033</v>
      </c>
      <c r="N248" s="400">
        <v>1109.422672482676</v>
      </c>
      <c r="O248" s="412">
        <v>14</v>
      </c>
      <c r="P248" s="412">
        <v>14</v>
      </c>
      <c r="Q248" s="22"/>
      <c r="R248" s="419">
        <v>759</v>
      </c>
      <c r="S248" s="202" t="s">
        <v>271</v>
      </c>
      <c r="T248" s="400">
        <v>1942</v>
      </c>
      <c r="U248" s="437">
        <v>453.60550212695517</v>
      </c>
      <c r="V248" s="437">
        <v>465.59120652993619</v>
      </c>
      <c r="W248" s="437">
        <v>919.19670865689136</v>
      </c>
      <c r="X248" s="437">
        <v>250.75807327760458</v>
      </c>
      <c r="Y248" s="437">
        <v>1169.9547819344959</v>
      </c>
      <c r="Z248" s="438">
        <v>-259.5236869207003</v>
      </c>
      <c r="AA248" s="441">
        <v>909.30236174912</v>
      </c>
      <c r="AB248" s="437">
        <v>255.8115602471679</v>
      </c>
      <c r="AC248" s="437">
        <v>1165.1139219962881</v>
      </c>
      <c r="AD248" s="412">
        <v>14</v>
      </c>
      <c r="AE248" s="412">
        <v>14</v>
      </c>
    </row>
    <row r="249" spans="1:31" s="9" customFormat="1" ht="16.5">
      <c r="A249" s="397">
        <v>761</v>
      </c>
      <c r="B249" s="398" t="s">
        <v>272</v>
      </c>
      <c r="C249" s="400">
        <v>8410</v>
      </c>
      <c r="D249" s="400">
        <v>205.47299793951998</v>
      </c>
      <c r="E249" s="400">
        <v>134.46706818146563</v>
      </c>
      <c r="F249" s="400">
        <v>339.94006612098565</v>
      </c>
      <c r="G249" s="400">
        <v>478.27557150256467</v>
      </c>
      <c r="H249" s="400">
        <v>818.21563762355038</v>
      </c>
      <c r="I249" s="400">
        <v>159.8839595968347</v>
      </c>
      <c r="J249" s="400">
        <v>978.09959722038502</v>
      </c>
      <c r="K249" s="400">
        <v>85.315814506539837</v>
      </c>
      <c r="L249" s="400">
        <v>1051.8897280170556</v>
      </c>
      <c r="M249" s="400">
        <v>66.65268232699168</v>
      </c>
      <c r="N249" s="400">
        <v>1118.5424103440473</v>
      </c>
      <c r="O249" s="412">
        <v>2</v>
      </c>
      <c r="P249" s="412">
        <v>2</v>
      </c>
      <c r="Q249" s="22"/>
      <c r="R249" s="419">
        <v>761</v>
      </c>
      <c r="S249" s="202" t="s">
        <v>272</v>
      </c>
      <c r="T249" s="400">
        <v>8426</v>
      </c>
      <c r="U249" s="437">
        <v>223.86926398445223</v>
      </c>
      <c r="V249" s="437">
        <v>470.72936798449194</v>
      </c>
      <c r="W249" s="437">
        <v>694.59863196894412</v>
      </c>
      <c r="X249" s="437">
        <v>216.70219011060797</v>
      </c>
      <c r="Y249" s="437">
        <v>911.30082207955218</v>
      </c>
      <c r="Z249" s="438">
        <v>85.153809636838361</v>
      </c>
      <c r="AA249" s="441">
        <v>984.95083394757967</v>
      </c>
      <c r="AB249" s="437">
        <v>56.609209648706383</v>
      </c>
      <c r="AC249" s="437">
        <v>1041.5600435962861</v>
      </c>
      <c r="AD249" s="412">
        <v>2</v>
      </c>
      <c r="AE249" s="412">
        <v>2</v>
      </c>
    </row>
    <row r="250" spans="1:31" s="9" customFormat="1" ht="16.5">
      <c r="A250" s="397">
        <v>762</v>
      </c>
      <c r="B250" s="398" t="s">
        <v>273</v>
      </c>
      <c r="C250" s="400">
        <v>3637</v>
      </c>
      <c r="D250" s="400">
        <v>662.47863241078664</v>
      </c>
      <c r="E250" s="400">
        <v>146.37581482115195</v>
      </c>
      <c r="F250" s="400">
        <v>808.85444723193859</v>
      </c>
      <c r="G250" s="400">
        <v>401.19885953613817</v>
      </c>
      <c r="H250" s="400">
        <v>1210.0533067680767</v>
      </c>
      <c r="I250" s="400">
        <v>187.3488452424757</v>
      </c>
      <c r="J250" s="400">
        <v>1397.4021520105525</v>
      </c>
      <c r="K250" s="400">
        <v>-12.451196040692878</v>
      </c>
      <c r="L250" s="400">
        <v>1380.6141399126698</v>
      </c>
      <c r="M250" s="400">
        <v>5.3160260406928845</v>
      </c>
      <c r="N250" s="400">
        <v>1385.9301659533626</v>
      </c>
      <c r="O250" s="412">
        <v>11</v>
      </c>
      <c r="P250" s="412">
        <v>11</v>
      </c>
      <c r="Q250" s="22"/>
      <c r="R250" s="419">
        <v>762</v>
      </c>
      <c r="S250" s="202" t="s">
        <v>273</v>
      </c>
      <c r="T250" s="400">
        <v>3672</v>
      </c>
      <c r="U250" s="437">
        <v>685.70409643162077</v>
      </c>
      <c r="V250" s="437">
        <v>350.33183764762066</v>
      </c>
      <c r="W250" s="437">
        <v>1036.0359340792413</v>
      </c>
      <c r="X250" s="437">
        <v>241.07613004948698</v>
      </c>
      <c r="Y250" s="437">
        <v>1277.1120641287284</v>
      </c>
      <c r="Z250" s="438">
        <v>-12.332516339869281</v>
      </c>
      <c r="AA250" s="441">
        <v>1260.4840684860269</v>
      </c>
      <c r="AB250" s="437">
        <v>1.0075675381263618</v>
      </c>
      <c r="AC250" s="437">
        <v>1261.4916360241532</v>
      </c>
      <c r="AD250" s="412">
        <v>11</v>
      </c>
      <c r="AE250" s="412">
        <v>11</v>
      </c>
    </row>
    <row r="251" spans="1:31" s="9" customFormat="1" ht="16.5">
      <c r="A251" s="397">
        <v>765</v>
      </c>
      <c r="B251" s="398" t="s">
        <v>274</v>
      </c>
      <c r="C251" s="400">
        <v>10274</v>
      </c>
      <c r="D251" s="400">
        <v>226.36644509580961</v>
      </c>
      <c r="E251" s="400">
        <v>136.67647113937767</v>
      </c>
      <c r="F251" s="400">
        <v>363.04291623518731</v>
      </c>
      <c r="G251" s="400">
        <v>180.43083601332989</v>
      </c>
      <c r="H251" s="400">
        <v>543.47375224851714</v>
      </c>
      <c r="I251" s="400">
        <v>123.91617162253208</v>
      </c>
      <c r="J251" s="400">
        <v>667.38992387104929</v>
      </c>
      <c r="K251" s="400">
        <v>63.930017519953282</v>
      </c>
      <c r="L251" s="400">
        <v>726.22903230009354</v>
      </c>
      <c r="M251" s="400">
        <v>-3.1797203143858264</v>
      </c>
      <c r="N251" s="400">
        <v>723.04931198570762</v>
      </c>
      <c r="O251" s="412">
        <v>18</v>
      </c>
      <c r="P251" s="412">
        <v>18</v>
      </c>
      <c r="Q251" s="22"/>
      <c r="R251" s="419">
        <v>765</v>
      </c>
      <c r="S251" s="202" t="s">
        <v>274</v>
      </c>
      <c r="T251" s="400">
        <v>10354</v>
      </c>
      <c r="U251" s="437">
        <v>249.02842068317619</v>
      </c>
      <c r="V251" s="437">
        <v>170.8697454839606</v>
      </c>
      <c r="W251" s="437">
        <v>419.89816616713676</v>
      </c>
      <c r="X251" s="437">
        <v>179.87097083953961</v>
      </c>
      <c r="Y251" s="437">
        <v>599.76913700667637</v>
      </c>
      <c r="Z251" s="438">
        <v>63.436063357156655</v>
      </c>
      <c r="AA251" s="441">
        <v>658.15362609301985</v>
      </c>
      <c r="AB251" s="437">
        <v>-1.9523437801815755</v>
      </c>
      <c r="AC251" s="437">
        <v>656.20128231283832</v>
      </c>
      <c r="AD251" s="412">
        <v>18</v>
      </c>
      <c r="AE251" s="412">
        <v>18</v>
      </c>
    </row>
    <row r="252" spans="1:31" s="9" customFormat="1" ht="16.5">
      <c r="A252" s="397">
        <v>768</v>
      </c>
      <c r="B252" s="398" t="s">
        <v>275</v>
      </c>
      <c r="C252" s="400">
        <v>2368</v>
      </c>
      <c r="D252" s="400">
        <v>631.54878213841221</v>
      </c>
      <c r="E252" s="400">
        <v>127.03805394847596</v>
      </c>
      <c r="F252" s="400">
        <v>758.58683608688818</v>
      </c>
      <c r="G252" s="400">
        <v>381.57371960411285</v>
      </c>
      <c r="H252" s="400">
        <v>1140.160555691001</v>
      </c>
      <c r="I252" s="400">
        <v>193.36976734128444</v>
      </c>
      <c r="J252" s="400">
        <v>1333.5303230322854</v>
      </c>
      <c r="K252" s="400">
        <v>104.61782094594595</v>
      </c>
      <c r="L252" s="400">
        <v>1434.9851372214746</v>
      </c>
      <c r="M252" s="400">
        <v>15.015833108108104</v>
      </c>
      <c r="N252" s="400">
        <v>1450.0009703295827</v>
      </c>
      <c r="O252" s="412">
        <v>10</v>
      </c>
      <c r="P252" s="412">
        <v>10</v>
      </c>
      <c r="Q252" s="22"/>
      <c r="R252" s="419">
        <v>768</v>
      </c>
      <c r="S252" s="202" t="s">
        <v>275</v>
      </c>
      <c r="T252" s="400">
        <v>2375</v>
      </c>
      <c r="U252" s="437">
        <v>583.30175089186037</v>
      </c>
      <c r="V252" s="437">
        <v>321.3988104077913</v>
      </c>
      <c r="W252" s="437">
        <v>904.70056129965167</v>
      </c>
      <c r="X252" s="437">
        <v>238.88510224334115</v>
      </c>
      <c r="Y252" s="437">
        <v>1143.5856635429927</v>
      </c>
      <c r="Z252" s="438">
        <v>104.30947368421053</v>
      </c>
      <c r="AA252" s="441">
        <v>1244.741453016677</v>
      </c>
      <c r="AB252" s="437">
        <v>25.125894736842106</v>
      </c>
      <c r="AC252" s="437">
        <v>1269.8673477535192</v>
      </c>
      <c r="AD252" s="412">
        <v>10</v>
      </c>
      <c r="AE252" s="412">
        <v>10</v>
      </c>
    </row>
    <row r="253" spans="1:31" s="9" customFormat="1" ht="16.5">
      <c r="A253" s="397">
        <v>777</v>
      </c>
      <c r="B253" s="398" t="s">
        <v>276</v>
      </c>
      <c r="C253" s="400">
        <v>7172</v>
      </c>
      <c r="D253" s="400">
        <v>428.07578771102516</v>
      </c>
      <c r="E253" s="400">
        <v>148.35553603266479</v>
      </c>
      <c r="F253" s="400">
        <v>576.43132374368986</v>
      </c>
      <c r="G253" s="400">
        <v>499.87361333703802</v>
      </c>
      <c r="H253" s="400">
        <v>1076.304937080728</v>
      </c>
      <c r="I253" s="400">
        <v>156.92648837478325</v>
      </c>
      <c r="J253" s="400">
        <v>1233.231425455511</v>
      </c>
      <c r="K253" s="400">
        <v>-16.436558839933074</v>
      </c>
      <c r="L253" s="400">
        <v>1210.2818995213227</v>
      </c>
      <c r="M253" s="400">
        <v>-1.7684213761851639</v>
      </c>
      <c r="N253" s="400">
        <v>1208.5134781451377</v>
      </c>
      <c r="O253" s="412">
        <v>18</v>
      </c>
      <c r="P253" s="412">
        <v>18</v>
      </c>
      <c r="Q253" s="22"/>
      <c r="R253" s="419">
        <v>777</v>
      </c>
      <c r="S253" s="202" t="s">
        <v>276</v>
      </c>
      <c r="T253" s="400">
        <v>7367</v>
      </c>
      <c r="U253" s="437">
        <v>494.72566654130753</v>
      </c>
      <c r="V253" s="437">
        <v>416.75089266393098</v>
      </c>
      <c r="W253" s="437">
        <v>911.47655920523846</v>
      </c>
      <c r="X253" s="437">
        <v>211.66306832338034</v>
      </c>
      <c r="Y253" s="437">
        <v>1123.1396275286188</v>
      </c>
      <c r="Z253" s="438">
        <v>-16.001493145106558</v>
      </c>
      <c r="AA253" s="441">
        <v>1100.7975615587532</v>
      </c>
      <c r="AB253" s="437">
        <v>-0.71281552870910692</v>
      </c>
      <c r="AC253" s="437">
        <v>1100.084746030044</v>
      </c>
      <c r="AD253" s="412">
        <v>18</v>
      </c>
      <c r="AE253" s="412">
        <v>18</v>
      </c>
    </row>
    <row r="254" spans="1:31" s="9" customFormat="1" ht="16.5">
      <c r="A254" s="397">
        <v>778</v>
      </c>
      <c r="B254" s="398" t="s">
        <v>277</v>
      </c>
      <c r="C254" s="400">
        <v>6708</v>
      </c>
      <c r="D254" s="400">
        <v>160.9839761239607</v>
      </c>
      <c r="E254" s="400">
        <v>129.48908229050937</v>
      </c>
      <c r="F254" s="400">
        <v>290.47305841447007</v>
      </c>
      <c r="G254" s="400">
        <v>345.16589226004317</v>
      </c>
      <c r="H254" s="400">
        <v>635.63895067451335</v>
      </c>
      <c r="I254" s="400">
        <v>137.2946757769684</v>
      </c>
      <c r="J254" s="400">
        <v>772.93362645148181</v>
      </c>
      <c r="K254" s="400">
        <v>24.728682170542637</v>
      </c>
      <c r="L254" s="400">
        <v>793.29409156776092</v>
      </c>
      <c r="M254" s="400">
        <v>26.514839312760881</v>
      </c>
      <c r="N254" s="400">
        <v>819.80893088052176</v>
      </c>
      <c r="O254" s="412">
        <v>11</v>
      </c>
      <c r="P254" s="412">
        <v>11</v>
      </c>
      <c r="Q254" s="22"/>
      <c r="R254" s="419">
        <v>778</v>
      </c>
      <c r="S254" s="202" t="s">
        <v>277</v>
      </c>
      <c r="T254" s="400">
        <v>6763</v>
      </c>
      <c r="U254" s="437">
        <v>158.08023275660889</v>
      </c>
      <c r="V254" s="437">
        <v>477.51792776556596</v>
      </c>
      <c r="W254" s="437">
        <v>635.59816052217479</v>
      </c>
      <c r="X254" s="437">
        <v>200.96667421777227</v>
      </c>
      <c r="Y254" s="437">
        <v>836.56483473994706</v>
      </c>
      <c r="Z254" s="438">
        <v>24.527576519296172</v>
      </c>
      <c r="AA254" s="441">
        <v>856.75971866719829</v>
      </c>
      <c r="AB254" s="437">
        <v>20.464793737986099</v>
      </c>
      <c r="AC254" s="437">
        <v>877.22451240518444</v>
      </c>
      <c r="AD254" s="412">
        <v>11</v>
      </c>
      <c r="AE254" s="412">
        <v>11</v>
      </c>
    </row>
    <row r="255" spans="1:31" s="9" customFormat="1" ht="16.5">
      <c r="A255" s="397">
        <v>781</v>
      </c>
      <c r="B255" s="398" t="s">
        <v>278</v>
      </c>
      <c r="C255" s="400">
        <v>3496</v>
      </c>
      <c r="D255" s="400">
        <v>682.04308783481986</v>
      </c>
      <c r="E255" s="400">
        <v>130.26574132483535</v>
      </c>
      <c r="F255" s="400">
        <v>812.30882915965515</v>
      </c>
      <c r="G255" s="400">
        <v>247.5041197761484</v>
      </c>
      <c r="H255" s="400">
        <v>1059.8129489358037</v>
      </c>
      <c r="I255" s="400">
        <v>200.4023738667357</v>
      </c>
      <c r="J255" s="400">
        <v>1260.2153228025393</v>
      </c>
      <c r="K255" s="400">
        <v>-92.913615560640736</v>
      </c>
      <c r="L255" s="400">
        <v>1164.8809406515097</v>
      </c>
      <c r="M255" s="400">
        <v>5.7166271167048093</v>
      </c>
      <c r="N255" s="400">
        <v>1170.5975677682145</v>
      </c>
      <c r="O255" s="412">
        <v>7</v>
      </c>
      <c r="P255" s="412">
        <v>7</v>
      </c>
      <c r="Q255" s="22"/>
      <c r="R255" s="419">
        <v>781</v>
      </c>
      <c r="S255" s="202" t="s">
        <v>278</v>
      </c>
      <c r="T255" s="400">
        <v>3504</v>
      </c>
      <c r="U255" s="437">
        <v>709.34143411489038</v>
      </c>
      <c r="V255" s="437">
        <v>215.83782758596624</v>
      </c>
      <c r="W255" s="437">
        <v>925.17926170085661</v>
      </c>
      <c r="X255" s="437">
        <v>228.92410883925024</v>
      </c>
      <c r="Y255" s="437">
        <v>1154.1033705401069</v>
      </c>
      <c r="Z255" s="438">
        <v>-92.701484018264836</v>
      </c>
      <c r="AA255" s="441">
        <v>1058.9866467958147</v>
      </c>
      <c r="AB255" s="437">
        <v>-9.6646675228310528</v>
      </c>
      <c r="AC255" s="437">
        <v>1049.3219792729835</v>
      </c>
      <c r="AD255" s="412">
        <v>7</v>
      </c>
      <c r="AE255" s="412">
        <v>7</v>
      </c>
    </row>
    <row r="256" spans="1:31" s="9" customFormat="1" ht="16.5">
      <c r="A256" s="397">
        <v>783</v>
      </c>
      <c r="B256" s="398" t="s">
        <v>279</v>
      </c>
      <c r="C256" s="400">
        <v>6377</v>
      </c>
      <c r="D256" s="400">
        <v>-29.33299550373949</v>
      </c>
      <c r="E256" s="400">
        <v>105.86325894919544</v>
      </c>
      <c r="F256" s="400">
        <v>76.530263445455944</v>
      </c>
      <c r="G256" s="400">
        <v>221.50450907647061</v>
      </c>
      <c r="H256" s="400">
        <v>298.03477252192658</v>
      </c>
      <c r="I256" s="400">
        <v>124.06119312939855</v>
      </c>
      <c r="J256" s="400">
        <v>422.09596565132517</v>
      </c>
      <c r="K256" s="400">
        <v>9.1422298886623801E-2</v>
      </c>
      <c r="L256" s="400">
        <v>416.17358835792703</v>
      </c>
      <c r="M256" s="400">
        <v>-21.850544912968484</v>
      </c>
      <c r="N256" s="400">
        <v>394.3230434449585</v>
      </c>
      <c r="O256" s="412">
        <v>4</v>
      </c>
      <c r="P256" s="412">
        <v>4</v>
      </c>
      <c r="Q256" s="22"/>
      <c r="R256" s="419">
        <v>783</v>
      </c>
      <c r="S256" s="202" t="s">
        <v>279</v>
      </c>
      <c r="T256" s="400">
        <v>6419</v>
      </c>
      <c r="U256" s="437">
        <v>-25.225896916055778</v>
      </c>
      <c r="V256" s="437">
        <v>243.11647408136898</v>
      </c>
      <c r="W256" s="437">
        <v>217.89057716531323</v>
      </c>
      <c r="X256" s="437">
        <v>192.96055818170785</v>
      </c>
      <c r="Y256" s="437">
        <v>410.85113534702111</v>
      </c>
      <c r="Z256" s="438">
        <v>9.0824115905904348E-2</v>
      </c>
      <c r="AA256" s="441">
        <v>404.96750861388512</v>
      </c>
      <c r="AB256" s="437">
        <v>-15.390295528898578</v>
      </c>
      <c r="AC256" s="437">
        <v>389.57721308498651</v>
      </c>
      <c r="AD256" s="412">
        <v>4</v>
      </c>
      <c r="AE256" s="412">
        <v>4</v>
      </c>
    </row>
    <row r="257" spans="1:31" s="9" customFormat="1" ht="16.5">
      <c r="A257" s="397">
        <v>785</v>
      </c>
      <c r="B257" s="398" t="s">
        <v>280</v>
      </c>
      <c r="C257" s="400">
        <v>2589</v>
      </c>
      <c r="D257" s="400">
        <v>1374.7416456542715</v>
      </c>
      <c r="E257" s="400">
        <v>187.05985164139983</v>
      </c>
      <c r="F257" s="400">
        <v>1561.8014972956712</v>
      </c>
      <c r="G257" s="400">
        <v>498.28198410161258</v>
      </c>
      <c r="H257" s="400">
        <v>2060.0834813972838</v>
      </c>
      <c r="I257" s="400">
        <v>196.41197279583383</v>
      </c>
      <c r="J257" s="400">
        <v>2256.4954541931179</v>
      </c>
      <c r="K257" s="400">
        <v>79.89494013132483</v>
      </c>
      <c r="L257" s="400">
        <v>2331.069034726142</v>
      </c>
      <c r="M257" s="400">
        <v>-18.425927659327925</v>
      </c>
      <c r="N257" s="400">
        <v>2312.6431070668141</v>
      </c>
      <c r="O257" s="412">
        <v>17</v>
      </c>
      <c r="P257" s="412">
        <v>17</v>
      </c>
      <c r="Q257" s="22"/>
      <c r="R257" s="419">
        <v>785</v>
      </c>
      <c r="S257" s="202" t="s">
        <v>280</v>
      </c>
      <c r="T257" s="400">
        <v>2626</v>
      </c>
      <c r="U257" s="437">
        <v>1376.7698673225027</v>
      </c>
      <c r="V257" s="437">
        <v>414.50929166375721</v>
      </c>
      <c r="W257" s="437">
        <v>1791.2791589862602</v>
      </c>
      <c r="X257" s="437">
        <v>242.43226657407769</v>
      </c>
      <c r="Y257" s="437">
        <v>2033.7114255603378</v>
      </c>
      <c r="Z257" s="438">
        <v>78.769230769230774</v>
      </c>
      <c r="AA257" s="441">
        <v>2107.2342739990281</v>
      </c>
      <c r="AB257" s="437">
        <v>18.378273990860627</v>
      </c>
      <c r="AC257" s="437">
        <v>2125.6125479898888</v>
      </c>
      <c r="AD257" s="412">
        <v>17</v>
      </c>
      <c r="AE257" s="412">
        <v>17</v>
      </c>
    </row>
    <row r="258" spans="1:31" s="9" customFormat="1" ht="16.5">
      <c r="A258" s="397">
        <v>790</v>
      </c>
      <c r="B258" s="398" t="s">
        <v>281</v>
      </c>
      <c r="C258" s="400">
        <v>23515</v>
      </c>
      <c r="D258" s="400">
        <v>101.43164316366719</v>
      </c>
      <c r="E258" s="400">
        <v>130.76097899929349</v>
      </c>
      <c r="F258" s="400">
        <v>232.19262216296067</v>
      </c>
      <c r="G258" s="400">
        <v>423.73563470612368</v>
      </c>
      <c r="H258" s="400">
        <v>655.92825686908429</v>
      </c>
      <c r="I258" s="400">
        <v>121.99856140469626</v>
      </c>
      <c r="J258" s="400">
        <v>777.92681827378067</v>
      </c>
      <c r="K258" s="400">
        <v>-85.902190091430995</v>
      </c>
      <c r="L258" s="400">
        <v>688.08059246047003</v>
      </c>
      <c r="M258" s="400">
        <v>21.911591842228361</v>
      </c>
      <c r="N258" s="400">
        <v>709.99218430269832</v>
      </c>
      <c r="O258" s="412">
        <v>6</v>
      </c>
      <c r="P258" s="412">
        <v>6</v>
      </c>
      <c r="Q258" s="22"/>
      <c r="R258" s="419">
        <v>790</v>
      </c>
      <c r="S258" s="202" t="s">
        <v>281</v>
      </c>
      <c r="T258" s="400">
        <v>23734</v>
      </c>
      <c r="U258" s="437">
        <v>169.89499916051739</v>
      </c>
      <c r="V258" s="437">
        <v>414.52441990060396</v>
      </c>
      <c r="W258" s="437">
        <v>584.41941906112129</v>
      </c>
      <c r="X258" s="437">
        <v>184.46959106024289</v>
      </c>
      <c r="Y258" s="437">
        <v>768.88901012136421</v>
      </c>
      <c r="Z258" s="438">
        <v>-85.109547484621217</v>
      </c>
      <c r="AA258" s="441">
        <v>679.87181959300824</v>
      </c>
      <c r="AB258" s="437">
        <v>6.7621649532316503</v>
      </c>
      <c r="AC258" s="437">
        <v>686.63398454623984</v>
      </c>
      <c r="AD258" s="412">
        <v>6</v>
      </c>
      <c r="AE258" s="412">
        <v>6</v>
      </c>
    </row>
    <row r="259" spans="1:31" s="9" customFormat="1" ht="16.5">
      <c r="A259" s="397">
        <v>791</v>
      </c>
      <c r="B259" s="398" t="s">
        <v>282</v>
      </c>
      <c r="C259" s="400">
        <v>4931</v>
      </c>
      <c r="D259" s="400">
        <v>661.86042124876542</v>
      </c>
      <c r="E259" s="400">
        <v>122.12396745943954</v>
      </c>
      <c r="F259" s="400">
        <v>783.98438870820496</v>
      </c>
      <c r="G259" s="400">
        <v>590.89720628636007</v>
      </c>
      <c r="H259" s="400">
        <v>1374.8815949945649</v>
      </c>
      <c r="I259" s="400">
        <v>192.02802400131196</v>
      </c>
      <c r="J259" s="400">
        <v>1566.9096189958768</v>
      </c>
      <c r="K259" s="400">
        <v>-42.532346380044615</v>
      </c>
      <c r="L259" s="400">
        <v>1520.8228211861019</v>
      </c>
      <c r="M259" s="400">
        <v>-18.153463236665992</v>
      </c>
      <c r="N259" s="400">
        <v>1502.6693579494361</v>
      </c>
      <c r="O259" s="412">
        <v>17</v>
      </c>
      <c r="P259" s="412">
        <v>17</v>
      </c>
      <c r="Q259" s="22"/>
      <c r="R259" s="419">
        <v>791</v>
      </c>
      <c r="S259" s="202" t="s">
        <v>282</v>
      </c>
      <c r="T259" s="400">
        <v>5029</v>
      </c>
      <c r="U259" s="437">
        <v>633.09157338725925</v>
      </c>
      <c r="V259" s="437">
        <v>579.79096692683504</v>
      </c>
      <c r="W259" s="437">
        <v>1212.8825403140943</v>
      </c>
      <c r="X259" s="437">
        <v>250.43193193605671</v>
      </c>
      <c r="Y259" s="437">
        <v>1463.3144722501509</v>
      </c>
      <c r="Z259" s="438">
        <v>-41.703519586398883</v>
      </c>
      <c r="AA259" s="441">
        <v>1418.1257667420975</v>
      </c>
      <c r="AB259" s="437">
        <v>-40.833794491946691</v>
      </c>
      <c r="AC259" s="437">
        <v>1377.291972250151</v>
      </c>
      <c r="AD259" s="412">
        <v>17</v>
      </c>
      <c r="AE259" s="412">
        <v>17</v>
      </c>
    </row>
    <row r="260" spans="1:31" s="9" customFormat="1" ht="16.5">
      <c r="A260" s="397">
        <v>831</v>
      </c>
      <c r="B260" s="398" t="s">
        <v>283</v>
      </c>
      <c r="C260" s="400">
        <v>4625</v>
      </c>
      <c r="D260" s="400">
        <v>364.22106179587422</v>
      </c>
      <c r="E260" s="400">
        <v>139.13589090911145</v>
      </c>
      <c r="F260" s="400">
        <v>503.3569527049857</v>
      </c>
      <c r="G260" s="400">
        <v>190.05795620286639</v>
      </c>
      <c r="H260" s="400">
        <v>693.41490890785201</v>
      </c>
      <c r="I260" s="400">
        <v>87.680793077253384</v>
      </c>
      <c r="J260" s="400">
        <v>781.09570198510551</v>
      </c>
      <c r="K260" s="400">
        <v>-178.44237837837838</v>
      </c>
      <c r="L260" s="400">
        <v>596.65635063375407</v>
      </c>
      <c r="M260" s="400">
        <v>-27.027647632432434</v>
      </c>
      <c r="N260" s="400">
        <v>569.6287030013217</v>
      </c>
      <c r="O260" s="412">
        <v>9</v>
      </c>
      <c r="P260" s="412">
        <v>9</v>
      </c>
      <c r="Q260" s="22"/>
      <c r="R260" s="419">
        <v>831</v>
      </c>
      <c r="S260" s="202" t="s">
        <v>283</v>
      </c>
      <c r="T260" s="400">
        <v>4559</v>
      </c>
      <c r="U260" s="437">
        <v>363.59602942368997</v>
      </c>
      <c r="V260" s="437">
        <v>185.10490738908166</v>
      </c>
      <c r="W260" s="437">
        <v>548.7009368127716</v>
      </c>
      <c r="X260" s="437">
        <v>148.4556099608626</v>
      </c>
      <c r="Y260" s="437">
        <v>697.1565467736342</v>
      </c>
      <c r="Z260" s="438">
        <v>-181.02566352270236</v>
      </c>
      <c r="AA260" s="441">
        <v>510.04709294604044</v>
      </c>
      <c r="AB260" s="437">
        <v>-17.232029173064273</v>
      </c>
      <c r="AC260" s="437">
        <v>492.8150637729762</v>
      </c>
      <c r="AD260" s="412">
        <v>9</v>
      </c>
      <c r="AE260" s="412">
        <v>9</v>
      </c>
    </row>
    <row r="261" spans="1:31" s="9" customFormat="1" ht="16.5">
      <c r="A261" s="397">
        <v>832</v>
      </c>
      <c r="B261" s="398" t="s">
        <v>284</v>
      </c>
      <c r="C261" s="400">
        <v>3731</v>
      </c>
      <c r="D261" s="400">
        <v>1628.4803942961983</v>
      </c>
      <c r="E261" s="400">
        <v>172.93916757426888</v>
      </c>
      <c r="F261" s="400">
        <v>1801.4195618704673</v>
      </c>
      <c r="G261" s="400">
        <v>534.13224587656441</v>
      </c>
      <c r="H261" s="400">
        <v>2335.5518077470315</v>
      </c>
      <c r="I261" s="400">
        <v>151.07018305853805</v>
      </c>
      <c r="J261" s="400">
        <v>2486.6219908055696</v>
      </c>
      <c r="K261" s="400">
        <v>-65.257035647279551</v>
      </c>
      <c r="L261" s="400">
        <v>2419.3582545418335</v>
      </c>
      <c r="M261" s="400">
        <v>5.9365732752613249</v>
      </c>
      <c r="N261" s="400">
        <v>2425.2948278170948</v>
      </c>
      <c r="O261" s="412">
        <v>17</v>
      </c>
      <c r="P261" s="412">
        <v>17</v>
      </c>
      <c r="Q261" s="22"/>
      <c r="R261" s="419">
        <v>832</v>
      </c>
      <c r="S261" s="202" t="s">
        <v>284</v>
      </c>
      <c r="T261" s="400">
        <v>3825</v>
      </c>
      <c r="U261" s="437">
        <v>1612.1484831075636</v>
      </c>
      <c r="V261" s="437">
        <v>480.42945339430577</v>
      </c>
      <c r="W261" s="437">
        <v>2092.5779365018693</v>
      </c>
      <c r="X261" s="437">
        <v>200.11550485588398</v>
      </c>
      <c r="Y261" s="437">
        <v>2292.6934413577533</v>
      </c>
      <c r="Z261" s="438">
        <v>-63.653333333333336</v>
      </c>
      <c r="AA261" s="441">
        <v>2227.0827224035052</v>
      </c>
      <c r="AB261" s="437">
        <v>-4.6803137254901994</v>
      </c>
      <c r="AC261" s="437">
        <v>2222.402408678015</v>
      </c>
      <c r="AD261" s="412">
        <v>17</v>
      </c>
      <c r="AE261" s="412">
        <v>17</v>
      </c>
    </row>
    <row r="262" spans="1:31" s="9" customFormat="1" ht="16.5">
      <c r="A262" s="397">
        <v>833</v>
      </c>
      <c r="B262" s="398" t="s">
        <v>285</v>
      </c>
      <c r="C262" s="400">
        <v>1705</v>
      </c>
      <c r="D262" s="400">
        <v>722.96223534431272</v>
      </c>
      <c r="E262" s="400">
        <v>102.37210219094317</v>
      </c>
      <c r="F262" s="400">
        <v>825.33433753525594</v>
      </c>
      <c r="G262" s="400">
        <v>249.2691867398419</v>
      </c>
      <c r="H262" s="400">
        <v>1074.6035242750979</v>
      </c>
      <c r="I262" s="400">
        <v>152.52251737352827</v>
      </c>
      <c r="J262" s="400">
        <v>1227.1260416486261</v>
      </c>
      <c r="K262" s="400">
        <v>-158.59061583577713</v>
      </c>
      <c r="L262" s="400">
        <v>1061.3676838773652</v>
      </c>
      <c r="M262" s="400">
        <v>152.10994903812315</v>
      </c>
      <c r="N262" s="400">
        <v>1213.4776329154881</v>
      </c>
      <c r="O262" s="412">
        <v>2</v>
      </c>
      <c r="P262" s="412">
        <v>2</v>
      </c>
      <c r="Q262" s="22"/>
      <c r="R262" s="419">
        <v>833</v>
      </c>
      <c r="S262" s="202" t="s">
        <v>285</v>
      </c>
      <c r="T262" s="400">
        <v>1691</v>
      </c>
      <c r="U262" s="437">
        <v>705.14009035282288</v>
      </c>
      <c r="V262" s="437">
        <v>222.70392971905562</v>
      </c>
      <c r="W262" s="437">
        <v>927.84402007187839</v>
      </c>
      <c r="X262" s="437">
        <v>198.16446550052305</v>
      </c>
      <c r="Y262" s="437">
        <v>1126.0084855724015</v>
      </c>
      <c r="Z262" s="438">
        <v>-159.90360733293909</v>
      </c>
      <c r="AA262" s="441">
        <v>958.87779367411645</v>
      </c>
      <c r="AB262" s="437">
        <v>135.86333530455354</v>
      </c>
      <c r="AC262" s="437">
        <v>1094.7411289786701</v>
      </c>
      <c r="AD262" s="412">
        <v>2</v>
      </c>
      <c r="AE262" s="412">
        <v>2</v>
      </c>
    </row>
    <row r="263" spans="1:31" s="9" customFormat="1" ht="16.5">
      <c r="A263" s="397">
        <v>834</v>
      </c>
      <c r="B263" s="398" t="s">
        <v>286</v>
      </c>
      <c r="C263" s="400">
        <v>5844</v>
      </c>
      <c r="D263" s="400">
        <v>495.31246156966733</v>
      </c>
      <c r="E263" s="400">
        <v>105.67554263856319</v>
      </c>
      <c r="F263" s="400">
        <v>600.98800420823056</v>
      </c>
      <c r="G263" s="400">
        <v>297.45079112306939</v>
      </c>
      <c r="H263" s="400">
        <v>898.43879533129996</v>
      </c>
      <c r="I263" s="400">
        <v>119.19316017074715</v>
      </c>
      <c r="J263" s="400">
        <v>1017.631955502047</v>
      </c>
      <c r="K263" s="400">
        <v>-261.94216290212182</v>
      </c>
      <c r="L263" s="400">
        <v>754.29793770601691</v>
      </c>
      <c r="M263" s="400">
        <v>-42.948733398357284</v>
      </c>
      <c r="N263" s="400">
        <v>711.34920430765965</v>
      </c>
      <c r="O263" s="412">
        <v>5</v>
      </c>
      <c r="P263" s="412">
        <v>5</v>
      </c>
      <c r="Q263" s="22"/>
      <c r="R263" s="419">
        <v>834</v>
      </c>
      <c r="S263" s="202" t="s">
        <v>286</v>
      </c>
      <c r="T263" s="400">
        <v>5879</v>
      </c>
      <c r="U263" s="437">
        <v>557.44957170534178</v>
      </c>
      <c r="V263" s="437">
        <v>271.4109549318934</v>
      </c>
      <c r="W263" s="437">
        <v>828.86052663723513</v>
      </c>
      <c r="X263" s="437">
        <v>185.23634451853448</v>
      </c>
      <c r="Y263" s="437">
        <v>1014.0968711557696</v>
      </c>
      <c r="Z263" s="438">
        <v>-260.38271814934512</v>
      </c>
      <c r="AA263" s="441">
        <v>752.33058437230306</v>
      </c>
      <c r="AB263" s="437">
        <v>-70.435925242388166</v>
      </c>
      <c r="AC263" s="437">
        <v>681.89465912991488</v>
      </c>
      <c r="AD263" s="412">
        <v>5</v>
      </c>
      <c r="AE263" s="412">
        <v>5</v>
      </c>
    </row>
    <row r="264" spans="1:31" s="9" customFormat="1" ht="16.5">
      <c r="A264" s="397">
        <v>837</v>
      </c>
      <c r="B264" s="398" t="s">
        <v>287</v>
      </c>
      <c r="C264" s="400">
        <v>255050</v>
      </c>
      <c r="D264" s="400">
        <v>-162.89667083810056</v>
      </c>
      <c r="E264" s="400">
        <v>195.44799013538756</v>
      </c>
      <c r="F264" s="400">
        <v>32.55131929728698</v>
      </c>
      <c r="G264" s="400">
        <v>-0.78633485856532093</v>
      </c>
      <c r="H264" s="400">
        <v>31.764984438721658</v>
      </c>
      <c r="I264" s="400">
        <v>89.058757991529262</v>
      </c>
      <c r="J264" s="400">
        <v>120.82374243025092</v>
      </c>
      <c r="K264" s="400">
        <v>330.3419721623211</v>
      </c>
      <c r="L264" s="400">
        <v>447.73756324969804</v>
      </c>
      <c r="M264" s="400">
        <v>-51.313478266379164</v>
      </c>
      <c r="N264" s="400">
        <v>396.42408498331889</v>
      </c>
      <c r="O264" s="412">
        <v>6</v>
      </c>
      <c r="P264" s="412">
        <v>6</v>
      </c>
      <c r="Q264" s="22"/>
      <c r="R264" s="419">
        <v>837</v>
      </c>
      <c r="S264" s="202" t="s">
        <v>287</v>
      </c>
      <c r="T264" s="400">
        <v>249009</v>
      </c>
      <c r="U264" s="437">
        <v>-160.71899060352513</v>
      </c>
      <c r="V264" s="437">
        <v>4.9624537332221506</v>
      </c>
      <c r="W264" s="437">
        <v>-155.75653687030299</v>
      </c>
      <c r="X264" s="437">
        <v>147.46495259249343</v>
      </c>
      <c r="Y264" s="437">
        <v>-8.2915842778095463</v>
      </c>
      <c r="Z264" s="438">
        <v>338.35612367424471</v>
      </c>
      <c r="AA264" s="441">
        <v>326.55322052844241</v>
      </c>
      <c r="AB264" s="437">
        <v>-48.060163820785675</v>
      </c>
      <c r="AC264" s="437">
        <v>278.49305670765671</v>
      </c>
      <c r="AD264" s="412">
        <v>6</v>
      </c>
      <c r="AE264" s="412">
        <v>6</v>
      </c>
    </row>
    <row r="265" spans="1:31" s="9" customFormat="1" ht="16.5">
      <c r="A265" s="397">
        <v>844</v>
      </c>
      <c r="B265" s="398" t="s">
        <v>288</v>
      </c>
      <c r="C265" s="400">
        <v>1412</v>
      </c>
      <c r="D265" s="400">
        <v>-32.045340605610306</v>
      </c>
      <c r="E265" s="400">
        <v>121.98166126672375</v>
      </c>
      <c r="F265" s="400">
        <v>89.936320661113442</v>
      </c>
      <c r="G265" s="400">
        <v>576.66757903324242</v>
      </c>
      <c r="H265" s="400">
        <v>666.60389969435585</v>
      </c>
      <c r="I265" s="400">
        <v>189.36161285879311</v>
      </c>
      <c r="J265" s="400">
        <v>855.96551255314898</v>
      </c>
      <c r="K265" s="400">
        <v>-253.38668555240793</v>
      </c>
      <c r="L265" s="400">
        <v>600.27146156164758</v>
      </c>
      <c r="M265" s="400">
        <v>-34.573282216713885</v>
      </c>
      <c r="N265" s="400">
        <v>565.69817934493358</v>
      </c>
      <c r="O265" s="412">
        <v>11</v>
      </c>
      <c r="P265" s="412">
        <v>11</v>
      </c>
      <c r="Q265" s="22"/>
      <c r="R265" s="419">
        <v>844</v>
      </c>
      <c r="S265" s="202" t="s">
        <v>288</v>
      </c>
      <c r="T265" s="400">
        <v>1441</v>
      </c>
      <c r="U265" s="437">
        <v>-45.194130506027477</v>
      </c>
      <c r="V265" s="437">
        <v>521.64989944194508</v>
      </c>
      <c r="W265" s="437">
        <v>476.4557689359176</v>
      </c>
      <c r="X265" s="437">
        <v>248.75395775541702</v>
      </c>
      <c r="Y265" s="437">
        <v>725.20972669133459</v>
      </c>
      <c r="Z265" s="438">
        <v>-248.28730048577376</v>
      </c>
      <c r="AA265" s="441">
        <v>474.66149629577592</v>
      </c>
      <c r="AB265" s="437">
        <v>-23.811623872310896</v>
      </c>
      <c r="AC265" s="437">
        <v>450.849872423465</v>
      </c>
      <c r="AD265" s="412">
        <v>11</v>
      </c>
      <c r="AE265" s="412">
        <v>11</v>
      </c>
    </row>
    <row r="266" spans="1:31" s="9" customFormat="1" ht="16.5">
      <c r="A266" s="397">
        <v>845</v>
      </c>
      <c r="B266" s="398" t="s">
        <v>289</v>
      </c>
      <c r="C266" s="400">
        <v>2831</v>
      </c>
      <c r="D266" s="400">
        <v>770.23665294662158</v>
      </c>
      <c r="E266" s="400">
        <v>135.59359613717888</v>
      </c>
      <c r="F266" s="400">
        <v>905.83024908380048</v>
      </c>
      <c r="G266" s="400">
        <v>407.19419088891414</v>
      </c>
      <c r="H266" s="400">
        <v>1313.0244399727146</v>
      </c>
      <c r="I266" s="400">
        <v>164.4321366435542</v>
      </c>
      <c r="J266" s="400">
        <v>1477.4565766162689</v>
      </c>
      <c r="K266" s="400">
        <v>2.0939597315436242</v>
      </c>
      <c r="L266" s="400">
        <v>1472.6342523492256</v>
      </c>
      <c r="M266" s="400">
        <v>-7.3528607947721678</v>
      </c>
      <c r="N266" s="400">
        <v>1465.2813915544534</v>
      </c>
      <c r="O266" s="412">
        <v>19</v>
      </c>
      <c r="P266" s="412">
        <v>19</v>
      </c>
      <c r="Q266" s="22"/>
      <c r="R266" s="419">
        <v>845</v>
      </c>
      <c r="S266" s="202" t="s">
        <v>289</v>
      </c>
      <c r="T266" s="400">
        <v>2863</v>
      </c>
      <c r="U266" s="437">
        <v>834.25672552040248</v>
      </c>
      <c r="V266" s="437">
        <v>438.35425360143012</v>
      </c>
      <c r="W266" s="437">
        <v>1272.6109791218325</v>
      </c>
      <c r="X266" s="437">
        <v>206.01743949850427</v>
      </c>
      <c r="Y266" s="437">
        <v>1478.6284186203368</v>
      </c>
      <c r="Z266" s="438">
        <v>2.070555361508907</v>
      </c>
      <c r="AA266" s="441">
        <v>1473.859993891032</v>
      </c>
      <c r="AB266" s="437">
        <v>-4.6897135871463504</v>
      </c>
      <c r="AC266" s="437">
        <v>1469.1702803038854</v>
      </c>
      <c r="AD266" s="412">
        <v>19</v>
      </c>
      <c r="AE266" s="412">
        <v>19</v>
      </c>
    </row>
    <row r="267" spans="1:31" s="9" customFormat="1" ht="16.5">
      <c r="A267" s="397">
        <v>846</v>
      </c>
      <c r="B267" s="398" t="s">
        <v>290</v>
      </c>
      <c r="C267" s="400">
        <v>4758</v>
      </c>
      <c r="D267" s="400">
        <v>439.13497521055308</v>
      </c>
      <c r="E267" s="400">
        <v>140.73696509903652</v>
      </c>
      <c r="F267" s="400">
        <v>579.8719403095896</v>
      </c>
      <c r="G267" s="400">
        <v>606.78683780460847</v>
      </c>
      <c r="H267" s="400">
        <v>1186.6587781141982</v>
      </c>
      <c r="I267" s="400">
        <v>167.97198326533416</v>
      </c>
      <c r="J267" s="400">
        <v>1354.6307613795323</v>
      </c>
      <c r="K267" s="400">
        <v>-76.536780159730981</v>
      </c>
      <c r="L267" s="400">
        <v>1273.3701476762956</v>
      </c>
      <c r="M267" s="400">
        <v>-21.827976086591011</v>
      </c>
      <c r="N267" s="400">
        <v>1251.5421715897046</v>
      </c>
      <c r="O267" s="412">
        <v>14</v>
      </c>
      <c r="P267" s="412">
        <v>14</v>
      </c>
      <c r="Q267" s="22"/>
      <c r="R267" s="419">
        <v>846</v>
      </c>
      <c r="S267" s="202" t="s">
        <v>290</v>
      </c>
      <c r="T267" s="400">
        <v>4862</v>
      </c>
      <c r="U267" s="437">
        <v>491.52975161774003</v>
      </c>
      <c r="V267" s="437">
        <v>585.37872270357707</v>
      </c>
      <c r="W267" s="437">
        <v>1076.908474321317</v>
      </c>
      <c r="X267" s="437">
        <v>234.09671865113523</v>
      </c>
      <c r="Y267" s="437">
        <v>1311.0051929724523</v>
      </c>
      <c r="Z267" s="438">
        <v>-74.899629781982725</v>
      </c>
      <c r="AA267" s="441">
        <v>1231.4827742147395</v>
      </c>
      <c r="AB267" s="437">
        <v>7.3948138626079789</v>
      </c>
      <c r="AC267" s="437">
        <v>1238.8775880773474</v>
      </c>
      <c r="AD267" s="412">
        <v>14</v>
      </c>
      <c r="AE267" s="412">
        <v>14</v>
      </c>
    </row>
    <row r="268" spans="1:31" s="9" customFormat="1" ht="16.5">
      <c r="A268" s="397">
        <v>848</v>
      </c>
      <c r="B268" s="398" t="s">
        <v>291</v>
      </c>
      <c r="C268" s="400">
        <v>4066</v>
      </c>
      <c r="D268" s="400">
        <v>259.32199560914705</v>
      </c>
      <c r="E268" s="400">
        <v>248.98699885562502</v>
      </c>
      <c r="F268" s="400">
        <v>508.30899446477207</v>
      </c>
      <c r="G268" s="400">
        <v>648.31349222163749</v>
      </c>
      <c r="H268" s="400">
        <v>1156.6224866864095</v>
      </c>
      <c r="I268" s="400">
        <v>179.69929271350912</v>
      </c>
      <c r="J268" s="400">
        <v>1336.3217793999188</v>
      </c>
      <c r="K268" s="400">
        <v>158.94171175602557</v>
      </c>
      <c r="L268" s="400">
        <v>1492.8758866306123</v>
      </c>
      <c r="M268" s="400">
        <v>-1.0931349237579897</v>
      </c>
      <c r="N268" s="400">
        <v>1491.7827517068545</v>
      </c>
      <c r="O268" s="412">
        <v>12</v>
      </c>
      <c r="P268" s="412">
        <v>12</v>
      </c>
      <c r="Q268" s="22"/>
      <c r="R268" s="419">
        <v>848</v>
      </c>
      <c r="S268" s="202" t="s">
        <v>291</v>
      </c>
      <c r="T268" s="400">
        <v>4160</v>
      </c>
      <c r="U268" s="437">
        <v>242.45587438675651</v>
      </c>
      <c r="V268" s="437">
        <v>614.48705867543686</v>
      </c>
      <c r="W268" s="437">
        <v>856.94293306219345</v>
      </c>
      <c r="X268" s="437">
        <v>234.81972914931282</v>
      </c>
      <c r="Y268" s="437">
        <v>1091.7626622115063</v>
      </c>
      <c r="Z268" s="438">
        <v>155.35024038461538</v>
      </c>
      <c r="AA268" s="441">
        <v>1244.7792487499678</v>
      </c>
      <c r="AB268" s="437">
        <v>-0.37654867788461649</v>
      </c>
      <c r="AC268" s="437">
        <v>1244.4027000720832</v>
      </c>
      <c r="AD268" s="412">
        <v>12</v>
      </c>
      <c r="AE268" s="412">
        <v>12</v>
      </c>
    </row>
    <row r="269" spans="1:31" s="9" customFormat="1" ht="16.5">
      <c r="A269" s="397">
        <v>849</v>
      </c>
      <c r="B269" s="398" t="s">
        <v>292</v>
      </c>
      <c r="C269" s="400">
        <v>2849</v>
      </c>
      <c r="D269" s="400">
        <v>811.95416464113441</v>
      </c>
      <c r="E269" s="400">
        <v>117.03370009392296</v>
      </c>
      <c r="F269" s="400">
        <v>928.98786473505743</v>
      </c>
      <c r="G269" s="400">
        <v>640.04113801461301</v>
      </c>
      <c r="H269" s="400">
        <v>1569.0290027496703</v>
      </c>
      <c r="I269" s="400">
        <v>177.38274230905444</v>
      </c>
      <c r="J269" s="400">
        <v>1746.4117450587246</v>
      </c>
      <c r="K269" s="400">
        <v>78.077922077922082</v>
      </c>
      <c r="L269" s="400">
        <v>1820.4903691373488</v>
      </c>
      <c r="M269" s="400">
        <v>81.618528357318354</v>
      </c>
      <c r="N269" s="400">
        <v>1902.108897494667</v>
      </c>
      <c r="O269" s="412">
        <v>16</v>
      </c>
      <c r="P269" s="412">
        <v>16</v>
      </c>
      <c r="Q269" s="22"/>
      <c r="R269" s="419">
        <v>849</v>
      </c>
      <c r="S269" s="202" t="s">
        <v>292</v>
      </c>
      <c r="T269" s="400">
        <v>2903</v>
      </c>
      <c r="U269" s="437">
        <v>902.00935286485912</v>
      </c>
      <c r="V269" s="437">
        <v>557.90758202052905</v>
      </c>
      <c r="W269" s="437">
        <v>1459.9169348853882</v>
      </c>
      <c r="X269" s="437">
        <v>240.09808516010861</v>
      </c>
      <c r="Y269" s="437">
        <v>1700.0150200454968</v>
      </c>
      <c r="Z269" s="438">
        <v>76.625559765759562</v>
      </c>
      <c r="AA269" s="441">
        <v>1772.7156745408463</v>
      </c>
      <c r="AB269" s="437">
        <v>95.122781605235986</v>
      </c>
      <c r="AC269" s="437">
        <v>1867.8384561460821</v>
      </c>
      <c r="AD269" s="412">
        <v>16</v>
      </c>
      <c r="AE269" s="412">
        <v>16</v>
      </c>
    </row>
    <row r="270" spans="1:31" s="9" customFormat="1" ht="16.5">
      <c r="A270" s="397">
        <v>850</v>
      </c>
      <c r="B270" s="398" t="s">
        <v>293</v>
      </c>
      <c r="C270" s="400">
        <v>2368</v>
      </c>
      <c r="D270" s="400">
        <v>624.03571280288213</v>
      </c>
      <c r="E270" s="400">
        <v>110.62318921646498</v>
      </c>
      <c r="F270" s="400">
        <v>734.65890201934712</v>
      </c>
      <c r="G270" s="400">
        <v>447.97137721574148</v>
      </c>
      <c r="H270" s="400">
        <v>1182.6302792350887</v>
      </c>
      <c r="I270" s="400">
        <v>105.05770184661657</v>
      </c>
      <c r="J270" s="400">
        <v>1287.6879810817052</v>
      </c>
      <c r="K270" s="400">
        <v>-212.92229729729729</v>
      </c>
      <c r="L270" s="400">
        <v>1070.1508189195431</v>
      </c>
      <c r="M270" s="400">
        <v>101.69433036739862</v>
      </c>
      <c r="N270" s="400">
        <v>1171.8451492869419</v>
      </c>
      <c r="O270" s="412">
        <v>13</v>
      </c>
      <c r="P270" s="412">
        <v>13</v>
      </c>
      <c r="Q270" s="22"/>
      <c r="R270" s="419">
        <v>850</v>
      </c>
      <c r="S270" s="202" t="s">
        <v>293</v>
      </c>
      <c r="T270" s="400">
        <v>2407</v>
      </c>
      <c r="U270" s="437">
        <v>643.51788372084116</v>
      </c>
      <c r="V270" s="437">
        <v>379.23501782791539</v>
      </c>
      <c r="W270" s="437">
        <v>1022.7529015487565</v>
      </c>
      <c r="X270" s="437">
        <v>167.68220541672838</v>
      </c>
      <c r="Y270" s="437">
        <v>1190.4351069654849</v>
      </c>
      <c r="Z270" s="438">
        <v>-209.47237224761113</v>
      </c>
      <c r="AA270" s="441">
        <v>976.42264331779074</v>
      </c>
      <c r="AB270" s="437">
        <v>91.327003531366856</v>
      </c>
      <c r="AC270" s="437">
        <v>1067.7496468491577</v>
      </c>
      <c r="AD270" s="412">
        <v>13</v>
      </c>
      <c r="AE270" s="412">
        <v>13</v>
      </c>
    </row>
    <row r="271" spans="1:31" s="9" customFormat="1" ht="16.5">
      <c r="A271" s="397">
        <v>851</v>
      </c>
      <c r="B271" s="398" t="s">
        <v>294</v>
      </c>
      <c r="C271" s="400">
        <v>21018</v>
      </c>
      <c r="D271" s="400">
        <v>4.1480005652677772</v>
      </c>
      <c r="E271" s="400">
        <v>139.28576130510382</v>
      </c>
      <c r="F271" s="400">
        <v>143.4337618703716</v>
      </c>
      <c r="G271" s="400">
        <v>301.66219149536209</v>
      </c>
      <c r="H271" s="400">
        <v>445.09595336573364</v>
      </c>
      <c r="I271" s="400">
        <v>90.918521086396197</v>
      </c>
      <c r="J271" s="400">
        <v>536.01447445212978</v>
      </c>
      <c r="K271" s="400">
        <v>-15.568512703397088</v>
      </c>
      <c r="L271" s="400">
        <v>514.03826358525384</v>
      </c>
      <c r="M271" s="400">
        <v>-2.7335934384813014</v>
      </c>
      <c r="N271" s="400">
        <v>511.30467014677254</v>
      </c>
      <c r="O271" s="412">
        <v>19</v>
      </c>
      <c r="P271" s="412">
        <v>19</v>
      </c>
      <c r="Q271" s="22"/>
      <c r="R271" s="419">
        <v>851</v>
      </c>
      <c r="S271" s="202" t="s">
        <v>294</v>
      </c>
      <c r="T271" s="400">
        <v>21227</v>
      </c>
      <c r="U271" s="437">
        <v>36.298917742166758</v>
      </c>
      <c r="V271" s="437">
        <v>282.75452881445329</v>
      </c>
      <c r="W271" s="437">
        <v>319.05344655662003</v>
      </c>
      <c r="X271" s="437">
        <v>154.21983938972809</v>
      </c>
      <c r="Y271" s="437">
        <v>473.2732859463481</v>
      </c>
      <c r="Z271" s="438">
        <v>-15.415225891553211</v>
      </c>
      <c r="AA271" s="441">
        <v>451.51345177288977</v>
      </c>
      <c r="AB271" s="437">
        <v>-5.6449518066613287</v>
      </c>
      <c r="AC271" s="437">
        <v>445.8684999662284</v>
      </c>
      <c r="AD271" s="412">
        <v>19</v>
      </c>
      <c r="AE271" s="412">
        <v>19</v>
      </c>
    </row>
    <row r="272" spans="1:31" s="9" customFormat="1" ht="16.5">
      <c r="A272" s="397">
        <v>853</v>
      </c>
      <c r="B272" s="398" t="s">
        <v>295</v>
      </c>
      <c r="C272" s="400">
        <v>201863</v>
      </c>
      <c r="D272" s="400">
        <v>-24.017338860673906</v>
      </c>
      <c r="E272" s="400">
        <v>178.28820812755373</v>
      </c>
      <c r="F272" s="400">
        <v>154.27086926687983</v>
      </c>
      <c r="G272" s="400">
        <v>-11.471279099371287</v>
      </c>
      <c r="H272" s="400">
        <v>142.79959016750854</v>
      </c>
      <c r="I272" s="400">
        <v>109.34614599120067</v>
      </c>
      <c r="J272" s="400">
        <v>252.14573615870918</v>
      </c>
      <c r="K272" s="400">
        <v>230.32773217479181</v>
      </c>
      <c r="L272" s="400">
        <v>478.00785551688779</v>
      </c>
      <c r="M272" s="400">
        <v>-16.51823872998024</v>
      </c>
      <c r="N272" s="400">
        <v>461.48961678690756</v>
      </c>
      <c r="O272" s="412">
        <v>2</v>
      </c>
      <c r="P272" s="412">
        <v>2</v>
      </c>
      <c r="Q272" s="22"/>
      <c r="R272" s="419">
        <v>853</v>
      </c>
      <c r="S272" s="202" t="s">
        <v>295</v>
      </c>
      <c r="T272" s="400">
        <v>197900</v>
      </c>
      <c r="U272" s="437">
        <v>-11.835931661199588</v>
      </c>
      <c r="V272" s="437">
        <v>-15.218406921613838</v>
      </c>
      <c r="W272" s="437">
        <v>-27.054338582813426</v>
      </c>
      <c r="X272" s="437">
        <v>160.25841758762775</v>
      </c>
      <c r="Y272" s="437">
        <v>133.2040790048143</v>
      </c>
      <c r="Z272" s="438">
        <v>234.9401061141991</v>
      </c>
      <c r="AA272" s="441">
        <v>363.58914722108511</v>
      </c>
      <c r="AB272" s="437">
        <v>-13.667517060131379</v>
      </c>
      <c r="AC272" s="437">
        <v>349.92163016095373</v>
      </c>
      <c r="AD272" s="412">
        <v>2</v>
      </c>
      <c r="AE272" s="412">
        <v>2</v>
      </c>
    </row>
    <row r="273" spans="1:31" s="9" customFormat="1" ht="16.5">
      <c r="A273" s="397">
        <v>854</v>
      </c>
      <c r="B273" s="398" t="s">
        <v>296</v>
      </c>
      <c r="C273" s="400">
        <v>3253</v>
      </c>
      <c r="D273" s="400">
        <v>190.82760750387709</v>
      </c>
      <c r="E273" s="400">
        <v>139.78556312621532</v>
      </c>
      <c r="F273" s="400">
        <v>330.61317063009244</v>
      </c>
      <c r="G273" s="400">
        <v>446.02210159534258</v>
      </c>
      <c r="H273" s="400">
        <v>776.63527222543485</v>
      </c>
      <c r="I273" s="400">
        <v>146.50545208472479</v>
      </c>
      <c r="J273" s="400">
        <v>923.14072431015973</v>
      </c>
      <c r="K273" s="400">
        <v>-134.34460498001843</v>
      </c>
      <c r="L273" s="400">
        <v>788.50715529694116</v>
      </c>
      <c r="M273" s="400">
        <v>-24.739378358438362</v>
      </c>
      <c r="N273" s="400">
        <v>763.76777693850272</v>
      </c>
      <c r="O273" s="412">
        <v>19</v>
      </c>
      <c r="P273" s="412">
        <v>19</v>
      </c>
      <c r="Q273" s="22"/>
      <c r="R273" s="419">
        <v>854</v>
      </c>
      <c r="S273" s="202" t="s">
        <v>296</v>
      </c>
      <c r="T273" s="400">
        <v>3262</v>
      </c>
      <c r="U273" s="437">
        <v>175.35512435254228</v>
      </c>
      <c r="V273" s="437">
        <v>403.46833534672675</v>
      </c>
      <c r="W273" s="437">
        <v>578.82345969926905</v>
      </c>
      <c r="X273" s="437">
        <v>205.71553094268342</v>
      </c>
      <c r="Y273" s="437">
        <v>784.53899064195241</v>
      </c>
      <c r="Z273" s="438">
        <v>-133.97394236664624</v>
      </c>
      <c r="AA273" s="441">
        <v>650.2768815064527</v>
      </c>
      <c r="AB273" s="437">
        <v>-11.29635039852851</v>
      </c>
      <c r="AC273" s="437">
        <v>638.98053110792421</v>
      </c>
      <c r="AD273" s="412">
        <v>19</v>
      </c>
      <c r="AE273" s="412">
        <v>19</v>
      </c>
    </row>
    <row r="274" spans="1:31" s="9" customFormat="1" ht="16.5">
      <c r="A274" s="397">
        <v>857</v>
      </c>
      <c r="B274" s="398" t="s">
        <v>297</v>
      </c>
      <c r="C274" s="400">
        <v>2313</v>
      </c>
      <c r="D274" s="400">
        <v>-786.92091748012751</v>
      </c>
      <c r="E274" s="400">
        <v>100.58519301756613</v>
      </c>
      <c r="F274" s="400">
        <v>-686.3357244625613</v>
      </c>
      <c r="G274" s="400">
        <v>543.57479086572039</v>
      </c>
      <c r="H274" s="400">
        <v>-142.76093359684094</v>
      </c>
      <c r="I274" s="400">
        <v>168.44349030704296</v>
      </c>
      <c r="J274" s="400">
        <v>25.682556710202022</v>
      </c>
      <c r="K274" s="400">
        <v>84.244703847816695</v>
      </c>
      <c r="L274" s="400">
        <v>106.13953898430492</v>
      </c>
      <c r="M274" s="400">
        <v>335.64141495892778</v>
      </c>
      <c r="N274" s="400">
        <v>441.78095394323276</v>
      </c>
      <c r="O274" s="412">
        <v>11</v>
      </c>
      <c r="P274" s="412">
        <v>11</v>
      </c>
      <c r="Q274" s="22"/>
      <c r="R274" s="419">
        <v>857</v>
      </c>
      <c r="S274" s="202" t="s">
        <v>297</v>
      </c>
      <c r="T274" s="400">
        <v>2394</v>
      </c>
      <c r="U274" s="437">
        <v>-751.26020659081507</v>
      </c>
      <c r="V274" s="437">
        <v>470.38369142474619</v>
      </c>
      <c r="W274" s="437">
        <v>-280.87651516606888</v>
      </c>
      <c r="X274" s="437">
        <v>216.60331273685333</v>
      </c>
      <c r="Y274" s="437">
        <v>-64.273202429215544</v>
      </c>
      <c r="Z274" s="438">
        <v>81.39431913116124</v>
      </c>
      <c r="AA274" s="441">
        <v>13.461551121327473</v>
      </c>
      <c r="AB274" s="437">
        <v>320.6480440685047</v>
      </c>
      <c r="AC274" s="437">
        <v>334.10959518983213</v>
      </c>
      <c r="AD274" s="412">
        <v>11</v>
      </c>
      <c r="AE274" s="412">
        <v>11</v>
      </c>
    </row>
    <row r="275" spans="1:31" s="9" customFormat="1" ht="16.5">
      <c r="A275" s="397">
        <v>858</v>
      </c>
      <c r="B275" s="398" t="s">
        <v>298</v>
      </c>
      <c r="C275" s="400">
        <v>41338</v>
      </c>
      <c r="D275" s="400">
        <v>664.58323012604387</v>
      </c>
      <c r="E275" s="400">
        <v>101.18639558721522</v>
      </c>
      <c r="F275" s="400">
        <v>765.76962571325907</v>
      </c>
      <c r="G275" s="400">
        <v>-21.477292417319113</v>
      </c>
      <c r="H275" s="400">
        <v>744.29233329594001</v>
      </c>
      <c r="I275" s="400">
        <v>58.845092210061445</v>
      </c>
      <c r="J275" s="400">
        <v>803.13742550600148</v>
      </c>
      <c r="K275" s="400">
        <v>-86.158909477962169</v>
      </c>
      <c r="L275" s="400">
        <v>714.03628369943124</v>
      </c>
      <c r="M275" s="400">
        <v>55.793049852919836</v>
      </c>
      <c r="N275" s="400">
        <v>769.82933355235105</v>
      </c>
      <c r="O275" s="412">
        <v>1</v>
      </c>
      <c r="P275" s="413">
        <v>35</v>
      </c>
      <c r="Q275" s="22"/>
      <c r="R275" s="419">
        <v>858</v>
      </c>
      <c r="S275" s="202" t="s">
        <v>298</v>
      </c>
      <c r="T275" s="400">
        <v>40384</v>
      </c>
      <c r="U275" s="437">
        <v>704.09943513627991</v>
      </c>
      <c r="V275" s="437">
        <v>-22.294515015536447</v>
      </c>
      <c r="W275" s="437">
        <v>681.80492012074342</v>
      </c>
      <c r="X275" s="437">
        <v>112.0002469487396</v>
      </c>
      <c r="Y275" s="437">
        <v>793.80516706948299</v>
      </c>
      <c r="Z275" s="438">
        <v>-88.194260103011089</v>
      </c>
      <c r="AA275" s="441">
        <v>702.59916964476031</v>
      </c>
      <c r="AB275" s="437">
        <v>58.087320885746848</v>
      </c>
      <c r="AC275" s="437">
        <v>760.68649053050717</v>
      </c>
      <c r="AD275" s="412">
        <v>1</v>
      </c>
      <c r="AE275" s="413">
        <v>35</v>
      </c>
    </row>
    <row r="276" spans="1:31" s="9" customFormat="1" ht="16.5">
      <c r="A276" s="397">
        <v>859</v>
      </c>
      <c r="B276" s="398" t="s">
        <v>299</v>
      </c>
      <c r="C276" s="400">
        <v>6525</v>
      </c>
      <c r="D276" s="400">
        <v>945.67128058734113</v>
      </c>
      <c r="E276" s="400">
        <v>97.195745883836196</v>
      </c>
      <c r="F276" s="400">
        <v>1042.8670264711773</v>
      </c>
      <c r="G276" s="400">
        <v>741.6776810155601</v>
      </c>
      <c r="H276" s="400">
        <v>1784.5447074867375</v>
      </c>
      <c r="I276" s="400">
        <v>66.716722772160466</v>
      </c>
      <c r="J276" s="400">
        <v>1851.2614302588979</v>
      </c>
      <c r="K276" s="400">
        <v>-150.13180076628353</v>
      </c>
      <c r="L276" s="400">
        <v>1693.7257980749898</v>
      </c>
      <c r="M276" s="400">
        <v>6.745836399999992</v>
      </c>
      <c r="N276" s="400">
        <v>1700.47163447499</v>
      </c>
      <c r="O276" s="412">
        <v>17</v>
      </c>
      <c r="P276" s="412">
        <v>17</v>
      </c>
      <c r="Q276" s="22"/>
      <c r="R276" s="419">
        <v>859</v>
      </c>
      <c r="S276" s="202" t="s">
        <v>299</v>
      </c>
      <c r="T276" s="400">
        <v>6562</v>
      </c>
      <c r="U276" s="437">
        <v>984.69370781515875</v>
      </c>
      <c r="V276" s="437">
        <v>704.41418288551415</v>
      </c>
      <c r="W276" s="437">
        <v>1689.1078907006727</v>
      </c>
      <c r="X276" s="437">
        <v>143.85772237345719</v>
      </c>
      <c r="Y276" s="437">
        <v>1832.96561307413</v>
      </c>
      <c r="Z276" s="438">
        <v>-149.28527887839073</v>
      </c>
      <c r="AA276" s="441">
        <v>1676.3182494654741</v>
      </c>
      <c r="AB276" s="437">
        <v>6.6248870771106398</v>
      </c>
      <c r="AC276" s="437">
        <v>1682.9431365425849</v>
      </c>
      <c r="AD276" s="412">
        <v>17</v>
      </c>
      <c r="AE276" s="412">
        <v>17</v>
      </c>
    </row>
    <row r="277" spans="1:31" s="9" customFormat="1" ht="16.5">
      <c r="A277" s="397">
        <v>886</v>
      </c>
      <c r="B277" s="398" t="s">
        <v>300</v>
      </c>
      <c r="C277" s="400">
        <v>12533</v>
      </c>
      <c r="D277" s="400">
        <v>154.22827258930255</v>
      </c>
      <c r="E277" s="400">
        <v>112.47648975808124</v>
      </c>
      <c r="F277" s="400">
        <v>266.70476234738379</v>
      </c>
      <c r="G277" s="400">
        <v>306.65223696861295</v>
      </c>
      <c r="H277" s="400">
        <v>573.35699931599675</v>
      </c>
      <c r="I277" s="400">
        <v>83.771755271148436</v>
      </c>
      <c r="J277" s="400">
        <v>657.12875458714518</v>
      </c>
      <c r="K277" s="400">
        <v>-11.495491901380356</v>
      </c>
      <c r="L277" s="400">
        <v>638.49578562520469</v>
      </c>
      <c r="M277" s="400">
        <v>10.765799163009651</v>
      </c>
      <c r="N277" s="400">
        <v>649.26158478821435</v>
      </c>
      <c r="O277" s="412">
        <v>4</v>
      </c>
      <c r="P277" s="412">
        <v>4</v>
      </c>
      <c r="Q277" s="22"/>
      <c r="R277" s="419">
        <v>886</v>
      </c>
      <c r="S277" s="202" t="s">
        <v>300</v>
      </c>
      <c r="T277" s="400">
        <v>12599</v>
      </c>
      <c r="U277" s="437">
        <v>146.1497019417136</v>
      </c>
      <c r="V277" s="437">
        <v>287.17956945336044</v>
      </c>
      <c r="W277" s="437">
        <v>433.32927139507404</v>
      </c>
      <c r="X277" s="437">
        <v>151.38057834145377</v>
      </c>
      <c r="Y277" s="437">
        <v>584.70984973652787</v>
      </c>
      <c r="Z277" s="438">
        <v>-11.435272640685769</v>
      </c>
      <c r="AA277" s="441">
        <v>566.17448978732546</v>
      </c>
      <c r="AB277" s="437">
        <v>2.2635292166044785</v>
      </c>
      <c r="AC277" s="437">
        <v>568.43801900392998</v>
      </c>
      <c r="AD277" s="412">
        <v>4</v>
      </c>
      <c r="AE277" s="412">
        <v>4</v>
      </c>
    </row>
    <row r="278" spans="1:31" s="9" customFormat="1" ht="16.5">
      <c r="A278" s="397">
        <v>887</v>
      </c>
      <c r="B278" s="398" t="s">
        <v>301</v>
      </c>
      <c r="C278" s="400">
        <v>4568</v>
      </c>
      <c r="D278" s="400">
        <v>-207.44060258743383</v>
      </c>
      <c r="E278" s="400">
        <v>203.65714146330703</v>
      </c>
      <c r="F278" s="400">
        <v>-3.7834611241268137</v>
      </c>
      <c r="G278" s="400">
        <v>549.1631747482561</v>
      </c>
      <c r="H278" s="400">
        <v>545.37971362412929</v>
      </c>
      <c r="I278" s="400">
        <v>153.31612220188347</v>
      </c>
      <c r="J278" s="400">
        <v>698.69583582601274</v>
      </c>
      <c r="K278" s="400">
        <v>-56.72176007005254</v>
      </c>
      <c r="L278" s="400">
        <v>639.96925964387617</v>
      </c>
      <c r="M278" s="400">
        <v>48.160294527145361</v>
      </c>
      <c r="N278" s="400">
        <v>688.12955417102148</v>
      </c>
      <c r="O278" s="412">
        <v>6</v>
      </c>
      <c r="P278" s="412">
        <v>6</v>
      </c>
      <c r="Q278" s="22"/>
      <c r="R278" s="419">
        <v>887</v>
      </c>
      <c r="S278" s="202" t="s">
        <v>301</v>
      </c>
      <c r="T278" s="400">
        <v>4569</v>
      </c>
      <c r="U278" s="437">
        <v>-210.78771404577034</v>
      </c>
      <c r="V278" s="437">
        <v>564.71704710578035</v>
      </c>
      <c r="W278" s="437">
        <v>353.92933306000998</v>
      </c>
      <c r="X278" s="437">
        <v>227.0212583330906</v>
      </c>
      <c r="Y278" s="437">
        <v>580.95059139310058</v>
      </c>
      <c r="Z278" s="438">
        <v>-56.709345589844602</v>
      </c>
      <c r="AA278" s="441">
        <v>522.23686847780186</v>
      </c>
      <c r="AB278" s="437">
        <v>49.803431932589177</v>
      </c>
      <c r="AC278" s="437">
        <v>572.04030041039107</v>
      </c>
      <c r="AD278" s="412">
        <v>6</v>
      </c>
      <c r="AE278" s="412">
        <v>6</v>
      </c>
    </row>
    <row r="279" spans="1:31" s="9" customFormat="1" ht="16.5">
      <c r="A279" s="397">
        <v>889</v>
      </c>
      <c r="B279" s="398" t="s">
        <v>302</v>
      </c>
      <c r="C279" s="400">
        <v>2491</v>
      </c>
      <c r="D279" s="400">
        <v>1247.5799017828595</v>
      </c>
      <c r="E279" s="400">
        <v>143.48587187816227</v>
      </c>
      <c r="F279" s="400">
        <v>1391.0657736610219</v>
      </c>
      <c r="G279" s="400">
        <v>499.74379536094455</v>
      </c>
      <c r="H279" s="400">
        <v>1890.8095690219666</v>
      </c>
      <c r="I279" s="400">
        <v>165.52572194630596</v>
      </c>
      <c r="J279" s="400">
        <v>2056.3352909682726</v>
      </c>
      <c r="K279" s="400">
        <v>102.96627860297069</v>
      </c>
      <c r="L279" s="400">
        <v>2150.8563668414158</v>
      </c>
      <c r="M279" s="400">
        <v>61.8854062264151</v>
      </c>
      <c r="N279" s="400">
        <v>2212.7417730678312</v>
      </c>
      <c r="O279" s="412">
        <v>17</v>
      </c>
      <c r="P279" s="412">
        <v>17</v>
      </c>
      <c r="Q279" s="22"/>
      <c r="R279" s="419">
        <v>889</v>
      </c>
      <c r="S279" s="202" t="s">
        <v>302</v>
      </c>
      <c r="T279" s="400">
        <v>2523</v>
      </c>
      <c r="U279" s="437">
        <v>1258.7361236501738</v>
      </c>
      <c r="V279" s="437">
        <v>454.02560033053049</v>
      </c>
      <c r="W279" s="437">
        <v>1712.7617239807043</v>
      </c>
      <c r="X279" s="437">
        <v>219.17729005445386</v>
      </c>
      <c r="Y279" s="437">
        <v>1931.9390140351582</v>
      </c>
      <c r="Z279" s="438">
        <v>101.66032500990885</v>
      </c>
      <c r="AA279" s="441">
        <v>2025.2612494691653</v>
      </c>
      <c r="AB279" s="437">
        <v>62.961628220372567</v>
      </c>
      <c r="AC279" s="437">
        <v>2088.2228776895381</v>
      </c>
      <c r="AD279" s="412">
        <v>17</v>
      </c>
      <c r="AE279" s="412">
        <v>17</v>
      </c>
    </row>
    <row r="280" spans="1:31" s="9" customFormat="1" ht="16.5">
      <c r="A280" s="397">
        <v>890</v>
      </c>
      <c r="B280" s="398" t="s">
        <v>303</v>
      </c>
      <c r="C280" s="400">
        <v>1139</v>
      </c>
      <c r="D280" s="400">
        <v>1825.7252170868051</v>
      </c>
      <c r="E280" s="400">
        <v>92.694110060553882</v>
      </c>
      <c r="F280" s="400">
        <v>1918.4193271473589</v>
      </c>
      <c r="G280" s="400">
        <v>377.66108455396375</v>
      </c>
      <c r="H280" s="400">
        <v>2296.0804117013226</v>
      </c>
      <c r="I280" s="400">
        <v>146.69174563099628</v>
      </c>
      <c r="J280" s="400">
        <v>2442.7721573323188</v>
      </c>
      <c r="K280" s="400">
        <v>380.98770851624232</v>
      </c>
      <c r="L280" s="400">
        <v>2822.6606560153741</v>
      </c>
      <c r="M280" s="400">
        <v>-23.413625636523268</v>
      </c>
      <c r="N280" s="400">
        <v>2799.2470303788509</v>
      </c>
      <c r="O280" s="412">
        <v>19</v>
      </c>
      <c r="P280" s="412">
        <v>19</v>
      </c>
      <c r="Q280" s="22"/>
      <c r="R280" s="419">
        <v>890</v>
      </c>
      <c r="S280" s="202" t="s">
        <v>303</v>
      </c>
      <c r="T280" s="400">
        <v>1180</v>
      </c>
      <c r="U280" s="437">
        <v>1913.0494058755494</v>
      </c>
      <c r="V280" s="437">
        <v>360.41257870977074</v>
      </c>
      <c r="W280" s="437">
        <v>2273.4619845853204</v>
      </c>
      <c r="X280" s="437">
        <v>201.46018418310987</v>
      </c>
      <c r="Y280" s="437">
        <v>2474.9221687684303</v>
      </c>
      <c r="Z280" s="438">
        <v>367.75</v>
      </c>
      <c r="AA280" s="441">
        <v>2841.6111518192774</v>
      </c>
      <c r="AB280" s="437">
        <v>26.549872881355938</v>
      </c>
      <c r="AC280" s="437">
        <v>2868.1610247006338</v>
      </c>
      <c r="AD280" s="412">
        <v>19</v>
      </c>
      <c r="AE280" s="412">
        <v>19</v>
      </c>
    </row>
    <row r="281" spans="1:31" s="9" customFormat="1" ht="16.5">
      <c r="A281" s="397">
        <v>892</v>
      </c>
      <c r="B281" s="398" t="s">
        <v>304</v>
      </c>
      <c r="C281" s="400">
        <v>3615</v>
      </c>
      <c r="D281" s="400">
        <v>1196.7929904542718</v>
      </c>
      <c r="E281" s="400">
        <v>129.47720764764128</v>
      </c>
      <c r="F281" s="400">
        <v>1326.2701981019131</v>
      </c>
      <c r="G281" s="400">
        <v>605.56439448949106</v>
      </c>
      <c r="H281" s="400">
        <v>1931.8345925914041</v>
      </c>
      <c r="I281" s="400">
        <v>93.635778166487782</v>
      </c>
      <c r="J281" s="400">
        <v>2025.4703707578917</v>
      </c>
      <c r="K281" s="400">
        <v>-148.31618257261411</v>
      </c>
      <c r="L281" s="400">
        <v>1869.4645616292612</v>
      </c>
      <c r="M281" s="400">
        <v>-11.06560979253112</v>
      </c>
      <c r="N281" s="400">
        <v>1858.39895183673</v>
      </c>
      <c r="O281" s="412">
        <v>13</v>
      </c>
      <c r="P281" s="412">
        <v>13</v>
      </c>
      <c r="Q281" s="22"/>
      <c r="R281" s="419">
        <v>892</v>
      </c>
      <c r="S281" s="202" t="s">
        <v>304</v>
      </c>
      <c r="T281" s="400">
        <v>3592</v>
      </c>
      <c r="U281" s="437">
        <v>1217.4653743694687</v>
      </c>
      <c r="V281" s="437">
        <v>583.02144625456287</v>
      </c>
      <c r="W281" s="437">
        <v>1800.4868206240315</v>
      </c>
      <c r="X281" s="437">
        <v>161.28120851274778</v>
      </c>
      <c r="Y281" s="437">
        <v>1961.7680291367792</v>
      </c>
      <c r="Z281" s="438">
        <v>-149.26586859688197</v>
      </c>
      <c r="AA281" s="441">
        <v>1804.7632963973583</v>
      </c>
      <c r="AB281" s="437">
        <v>-1.8772722717149251</v>
      </c>
      <c r="AC281" s="437">
        <v>1802.8860241256432</v>
      </c>
      <c r="AD281" s="412">
        <v>13</v>
      </c>
      <c r="AE281" s="412">
        <v>13</v>
      </c>
    </row>
    <row r="282" spans="1:31" s="9" customFormat="1" ht="16.5">
      <c r="A282" s="397">
        <v>893</v>
      </c>
      <c r="B282" s="398" t="s">
        <v>305</v>
      </c>
      <c r="C282" s="400">
        <v>7500</v>
      </c>
      <c r="D282" s="400">
        <v>728.50120146151062</v>
      </c>
      <c r="E282" s="400">
        <v>109.31287871226461</v>
      </c>
      <c r="F282" s="400">
        <v>837.81408017377521</v>
      </c>
      <c r="G282" s="400">
        <v>316.3406966267703</v>
      </c>
      <c r="H282" s="400">
        <v>1154.1547768005455</v>
      </c>
      <c r="I282" s="400">
        <v>133.88329883414522</v>
      </c>
      <c r="J282" s="400">
        <v>1288.0380756346908</v>
      </c>
      <c r="K282" s="400">
        <v>3.0910666666666669</v>
      </c>
      <c r="L282" s="400">
        <v>1284.6243423013575</v>
      </c>
      <c r="M282" s="400">
        <v>-4.1384970786666653</v>
      </c>
      <c r="N282" s="400">
        <v>1280.4858452226908</v>
      </c>
      <c r="O282" s="412">
        <v>15</v>
      </c>
      <c r="P282" s="412">
        <v>15</v>
      </c>
      <c r="Q282" s="22"/>
      <c r="R282" s="419">
        <v>893</v>
      </c>
      <c r="S282" s="202" t="s">
        <v>305</v>
      </c>
      <c r="T282" s="400">
        <v>7434</v>
      </c>
      <c r="U282" s="437">
        <v>742.24769884819216</v>
      </c>
      <c r="V282" s="437">
        <v>322.24533761370839</v>
      </c>
      <c r="W282" s="437">
        <v>1064.4930364619006</v>
      </c>
      <c r="X282" s="437">
        <v>203.99657983608142</v>
      </c>
      <c r="Y282" s="437">
        <v>1268.4896162979819</v>
      </c>
      <c r="Z282" s="438">
        <v>3.1185095507129406</v>
      </c>
      <c r="AA282" s="441">
        <v>1265.0455754047885</v>
      </c>
      <c r="AB282" s="437">
        <v>1.0033965563630339E-2</v>
      </c>
      <c r="AC282" s="437">
        <v>1265.0556093703519</v>
      </c>
      <c r="AD282" s="412">
        <v>15</v>
      </c>
      <c r="AE282" s="412">
        <v>15</v>
      </c>
    </row>
    <row r="283" spans="1:31" s="9" customFormat="1" ht="16.5">
      <c r="A283" s="397">
        <v>895</v>
      </c>
      <c r="B283" s="398" t="s">
        <v>306</v>
      </c>
      <c r="C283" s="400">
        <v>14938</v>
      </c>
      <c r="D283" s="400">
        <v>176.65964832765391</v>
      </c>
      <c r="E283" s="400">
        <v>170.46802475939464</v>
      </c>
      <c r="F283" s="400">
        <v>347.12767308704855</v>
      </c>
      <c r="G283" s="400">
        <v>68.529145012263285</v>
      </c>
      <c r="H283" s="400">
        <v>415.65681809931181</v>
      </c>
      <c r="I283" s="400">
        <v>99.797627668055682</v>
      </c>
      <c r="J283" s="400">
        <v>515.45444576736747</v>
      </c>
      <c r="K283" s="400">
        <v>-75.033070022760739</v>
      </c>
      <c r="L283" s="400">
        <v>434.76144804344193</v>
      </c>
      <c r="M283" s="400">
        <v>32.263501383049942</v>
      </c>
      <c r="N283" s="400">
        <v>467.02494942649184</v>
      </c>
      <c r="O283" s="412">
        <v>2</v>
      </c>
      <c r="P283" s="412">
        <v>2</v>
      </c>
      <c r="Q283" s="22"/>
      <c r="R283" s="419">
        <v>895</v>
      </c>
      <c r="S283" s="202" t="s">
        <v>306</v>
      </c>
      <c r="T283" s="400">
        <v>15092</v>
      </c>
      <c r="U283" s="437">
        <v>186.0391379226555</v>
      </c>
      <c r="V283" s="437">
        <v>118.91046431189362</v>
      </c>
      <c r="W283" s="437">
        <v>304.9496022345491</v>
      </c>
      <c r="X283" s="437">
        <v>172.50307830737725</v>
      </c>
      <c r="Y283" s="437">
        <v>477.45268054192633</v>
      </c>
      <c r="Z283" s="438">
        <v>-74.267426451099922</v>
      </c>
      <c r="AA283" s="441">
        <v>397.58308075395922</v>
      </c>
      <c r="AB283" s="437">
        <v>16.651347236946716</v>
      </c>
      <c r="AC283" s="437">
        <v>414.23442799090594</v>
      </c>
      <c r="AD283" s="412">
        <v>2</v>
      </c>
      <c r="AE283" s="412">
        <v>2</v>
      </c>
    </row>
    <row r="284" spans="1:31" s="9" customFormat="1" ht="16.5">
      <c r="A284" s="397">
        <v>905</v>
      </c>
      <c r="B284" s="398" t="s">
        <v>307</v>
      </c>
      <c r="C284" s="400">
        <v>68956</v>
      </c>
      <c r="D284" s="400">
        <v>-40.272883389542649</v>
      </c>
      <c r="E284" s="400">
        <v>158.44283722580329</v>
      </c>
      <c r="F284" s="400">
        <v>118.16995383626063</v>
      </c>
      <c r="G284" s="400">
        <v>70.714760334510103</v>
      </c>
      <c r="H284" s="400">
        <v>188.88471417077074</v>
      </c>
      <c r="I284" s="400">
        <v>88.961077419098601</v>
      </c>
      <c r="J284" s="400">
        <v>277.84579158986935</v>
      </c>
      <c r="K284" s="400">
        <v>454.94712570334707</v>
      </c>
      <c r="L284" s="400">
        <v>725.47944203363056</v>
      </c>
      <c r="M284" s="400">
        <v>-83.599072566274145</v>
      </c>
      <c r="N284" s="400">
        <v>641.88036946735645</v>
      </c>
      <c r="O284" s="412">
        <v>15</v>
      </c>
      <c r="P284" s="412">
        <v>15</v>
      </c>
      <c r="Q284" s="22"/>
      <c r="R284" s="419">
        <v>905</v>
      </c>
      <c r="S284" s="202" t="s">
        <v>307</v>
      </c>
      <c r="T284" s="400">
        <v>67988</v>
      </c>
      <c r="U284" s="437">
        <v>-42.309068869183555</v>
      </c>
      <c r="V284" s="437">
        <v>46.76577032439063</v>
      </c>
      <c r="W284" s="437">
        <v>4.4567014552070754</v>
      </c>
      <c r="X284" s="437">
        <v>155.72078427873953</v>
      </c>
      <c r="Y284" s="437">
        <v>160.17748573394661</v>
      </c>
      <c r="Z284" s="438">
        <v>461.42457492498676</v>
      </c>
      <c r="AA284" s="441">
        <v>614.18445755250286</v>
      </c>
      <c r="AB284" s="437">
        <v>-80.287940405659796</v>
      </c>
      <c r="AC284" s="437">
        <v>533.89651714684305</v>
      </c>
      <c r="AD284" s="412">
        <v>15</v>
      </c>
      <c r="AE284" s="412">
        <v>15</v>
      </c>
    </row>
    <row r="285" spans="1:31" s="9" customFormat="1" ht="16.5">
      <c r="A285" s="397">
        <v>908</v>
      </c>
      <c r="B285" s="398" t="s">
        <v>308</v>
      </c>
      <c r="C285" s="400">
        <v>20694</v>
      </c>
      <c r="D285" s="400">
        <v>10.629444362423738</v>
      </c>
      <c r="E285" s="400">
        <v>150.37476233301541</v>
      </c>
      <c r="F285" s="400">
        <v>161.00420669543914</v>
      </c>
      <c r="G285" s="400">
        <v>198.76821070329808</v>
      </c>
      <c r="H285" s="400">
        <v>359.77241739873722</v>
      </c>
      <c r="I285" s="400">
        <v>71.969525069371969</v>
      </c>
      <c r="J285" s="400">
        <v>431.74194246810919</v>
      </c>
      <c r="K285" s="400">
        <v>37.071180052189042</v>
      </c>
      <c r="L285" s="400">
        <v>464.85414890475749</v>
      </c>
      <c r="M285" s="400">
        <v>-6.0355862496375723</v>
      </c>
      <c r="N285" s="400">
        <v>458.81856265511993</v>
      </c>
      <c r="O285" s="412">
        <v>6</v>
      </c>
      <c r="P285" s="412">
        <v>6</v>
      </c>
      <c r="Q285" s="22"/>
      <c r="R285" s="419">
        <v>908</v>
      </c>
      <c r="S285" s="202" t="s">
        <v>308</v>
      </c>
      <c r="T285" s="400">
        <v>20703</v>
      </c>
      <c r="U285" s="437">
        <v>12.816445065193882</v>
      </c>
      <c r="V285" s="437">
        <v>206.80057525746116</v>
      </c>
      <c r="W285" s="437">
        <v>219.61702032265504</v>
      </c>
      <c r="X285" s="437">
        <v>138.30827818365273</v>
      </c>
      <c r="Y285" s="437">
        <v>357.9252985063078</v>
      </c>
      <c r="Z285" s="438">
        <v>37.055064483408202</v>
      </c>
      <c r="AA285" s="441">
        <v>391.02311041762499</v>
      </c>
      <c r="AB285" s="437">
        <v>-5.6891058059218471</v>
      </c>
      <c r="AC285" s="437">
        <v>385.33400461170316</v>
      </c>
      <c r="AD285" s="412">
        <v>6</v>
      </c>
      <c r="AE285" s="412">
        <v>6</v>
      </c>
    </row>
    <row r="286" spans="1:31" s="9" customFormat="1" ht="16.5">
      <c r="A286" s="397">
        <v>915</v>
      </c>
      <c r="B286" s="398" t="s">
        <v>309</v>
      </c>
      <c r="C286" s="400">
        <v>19727</v>
      </c>
      <c r="D286" s="400">
        <v>-162.77770282372714</v>
      </c>
      <c r="E286" s="400">
        <v>188.08130374193163</v>
      </c>
      <c r="F286" s="400">
        <v>25.303600918204484</v>
      </c>
      <c r="G286" s="400">
        <v>282.13185865669436</v>
      </c>
      <c r="H286" s="400">
        <v>307.43545957489886</v>
      </c>
      <c r="I286" s="400">
        <v>107.68157428883403</v>
      </c>
      <c r="J286" s="400">
        <v>415.11703386373284</v>
      </c>
      <c r="K286" s="400">
        <v>-122.00968216150454</v>
      </c>
      <c r="L286" s="400">
        <v>288.02462244790684</v>
      </c>
      <c r="M286" s="400">
        <v>6.3312056298474131</v>
      </c>
      <c r="N286" s="400">
        <v>294.35582807775427</v>
      </c>
      <c r="O286" s="412">
        <v>11</v>
      </c>
      <c r="P286" s="412">
        <v>11</v>
      </c>
      <c r="Q286" s="22"/>
      <c r="R286" s="419">
        <v>915</v>
      </c>
      <c r="S286" s="202" t="s">
        <v>309</v>
      </c>
      <c r="T286" s="400">
        <v>19759</v>
      </c>
      <c r="U286" s="437">
        <v>-164.22738499577386</v>
      </c>
      <c r="V286" s="437">
        <v>307.43948987085543</v>
      </c>
      <c r="W286" s="437">
        <v>143.21210487508156</v>
      </c>
      <c r="X286" s="437">
        <v>167.54255693006087</v>
      </c>
      <c r="Y286" s="437">
        <v>310.7546618051424</v>
      </c>
      <c r="Z286" s="438">
        <v>-121.81208563186397</v>
      </c>
      <c r="AA286" s="441">
        <v>183.86807847602657</v>
      </c>
      <c r="AB286" s="437">
        <v>9.0195050862897901</v>
      </c>
      <c r="AC286" s="437">
        <v>192.88758356231637</v>
      </c>
      <c r="AD286" s="412">
        <v>11</v>
      </c>
      <c r="AE286" s="412">
        <v>11</v>
      </c>
    </row>
    <row r="287" spans="1:31" s="9" customFormat="1" ht="16.5">
      <c r="A287" s="397">
        <v>918</v>
      </c>
      <c r="B287" s="398" t="s">
        <v>310</v>
      </c>
      <c r="C287" s="400">
        <v>2245</v>
      </c>
      <c r="D287" s="400">
        <v>84.887183832903418</v>
      </c>
      <c r="E287" s="400">
        <v>100.44655399709426</v>
      </c>
      <c r="F287" s="400">
        <v>185.33373782999769</v>
      </c>
      <c r="G287" s="400">
        <v>473.83974138361594</v>
      </c>
      <c r="H287" s="400">
        <v>659.17347921361363</v>
      </c>
      <c r="I287" s="400">
        <v>150.76999068156758</v>
      </c>
      <c r="J287" s="400">
        <v>809.94346989518124</v>
      </c>
      <c r="K287" s="400">
        <v>-200.39020044543429</v>
      </c>
      <c r="L287" s="400">
        <v>604.63122045197406</v>
      </c>
      <c r="M287" s="400">
        <v>34.316808195991094</v>
      </c>
      <c r="N287" s="400">
        <v>638.9480286479652</v>
      </c>
      <c r="O287" s="412">
        <v>2</v>
      </c>
      <c r="P287" s="412">
        <v>2</v>
      </c>
      <c r="Q287" s="22"/>
      <c r="R287" s="419">
        <v>918</v>
      </c>
      <c r="S287" s="202" t="s">
        <v>310</v>
      </c>
      <c r="T287" s="400">
        <v>2228</v>
      </c>
      <c r="U287" s="437">
        <v>93.622339903997315</v>
      </c>
      <c r="V287" s="437">
        <v>414.91059991176428</v>
      </c>
      <c r="W287" s="437">
        <v>508.53293981576155</v>
      </c>
      <c r="X287" s="437">
        <v>228.96623828184056</v>
      </c>
      <c r="Y287" s="437">
        <v>737.49917809760211</v>
      </c>
      <c r="Z287" s="438">
        <v>-201.91921005385996</v>
      </c>
      <c r="AA287" s="441">
        <v>530.62036301681223</v>
      </c>
      <c r="AB287" s="437">
        <v>6.4146871633752225</v>
      </c>
      <c r="AC287" s="437">
        <v>537.03505018018745</v>
      </c>
      <c r="AD287" s="412">
        <v>2</v>
      </c>
      <c r="AE287" s="412">
        <v>2</v>
      </c>
    </row>
    <row r="288" spans="1:31" s="9" customFormat="1" ht="16.5">
      <c r="A288" s="397">
        <v>921</v>
      </c>
      <c r="B288" s="398" t="s">
        <v>311</v>
      </c>
      <c r="C288" s="400">
        <v>1895</v>
      </c>
      <c r="D288" s="400">
        <v>432.43629208833516</v>
      </c>
      <c r="E288" s="400">
        <v>132.90366901178299</v>
      </c>
      <c r="F288" s="400">
        <v>565.33996110011822</v>
      </c>
      <c r="G288" s="400">
        <v>598.69302647901804</v>
      </c>
      <c r="H288" s="400">
        <v>1164.0329875791363</v>
      </c>
      <c r="I288" s="400">
        <v>205.39315638108593</v>
      </c>
      <c r="J288" s="400">
        <v>1369.4261439602221</v>
      </c>
      <c r="K288" s="400">
        <v>135.25857519788917</v>
      </c>
      <c r="L288" s="400">
        <v>1498.8203392108819</v>
      </c>
      <c r="M288" s="400">
        <v>129.0014580474934</v>
      </c>
      <c r="N288" s="400">
        <v>1627.8217972583752</v>
      </c>
      <c r="O288" s="412">
        <v>11</v>
      </c>
      <c r="P288" s="412">
        <v>11</v>
      </c>
      <c r="Q288" s="22"/>
      <c r="R288" s="419">
        <v>921</v>
      </c>
      <c r="S288" s="202" t="s">
        <v>311</v>
      </c>
      <c r="T288" s="400">
        <v>1894</v>
      </c>
      <c r="U288" s="437">
        <v>433.60803234090503</v>
      </c>
      <c r="V288" s="437">
        <v>560.02828668685765</v>
      </c>
      <c r="W288" s="437">
        <v>993.63631902776274</v>
      </c>
      <c r="X288" s="437">
        <v>258.62148987893073</v>
      </c>
      <c r="Y288" s="437">
        <v>1252.2578089066935</v>
      </c>
      <c r="Z288" s="438">
        <v>135.3299894403379</v>
      </c>
      <c r="AA288" s="441">
        <v>1381.7203221062712</v>
      </c>
      <c r="AB288" s="437">
        <v>106.79251478352693</v>
      </c>
      <c r="AC288" s="437">
        <v>1488.5128368897981</v>
      </c>
      <c r="AD288" s="412">
        <v>11</v>
      </c>
      <c r="AE288" s="412">
        <v>11</v>
      </c>
    </row>
    <row r="289" spans="1:31" s="9" customFormat="1" ht="16.5">
      <c r="A289" s="397">
        <v>922</v>
      </c>
      <c r="B289" s="398" t="s">
        <v>312</v>
      </c>
      <c r="C289" s="400">
        <v>4469</v>
      </c>
      <c r="D289" s="400">
        <v>479.08928969334886</v>
      </c>
      <c r="E289" s="400">
        <v>126.65725757575336</v>
      </c>
      <c r="F289" s="400">
        <v>605.74654726910228</v>
      </c>
      <c r="G289" s="400">
        <v>267.31534767148929</v>
      </c>
      <c r="H289" s="400">
        <v>873.06189494059151</v>
      </c>
      <c r="I289" s="400">
        <v>84.05166195995352</v>
      </c>
      <c r="J289" s="400">
        <v>957.11355690054518</v>
      </c>
      <c r="K289" s="400">
        <v>-250.98299395837995</v>
      </c>
      <c r="L289" s="400">
        <v>704.21156540356594</v>
      </c>
      <c r="M289" s="400">
        <v>19.155146272096662</v>
      </c>
      <c r="N289" s="400">
        <v>723.3667116756626</v>
      </c>
      <c r="O289" s="412">
        <v>6</v>
      </c>
      <c r="P289" s="412">
        <v>6</v>
      </c>
      <c r="Q289" s="22"/>
      <c r="R289" s="419">
        <v>922</v>
      </c>
      <c r="S289" s="202" t="s">
        <v>312</v>
      </c>
      <c r="T289" s="400">
        <v>4501</v>
      </c>
      <c r="U289" s="437">
        <v>476.64307433132598</v>
      </c>
      <c r="V289" s="437">
        <v>278.33795097454635</v>
      </c>
      <c r="W289" s="437">
        <v>754.98102530587232</v>
      </c>
      <c r="X289" s="437">
        <v>154.92908397189686</v>
      </c>
      <c r="Y289" s="437">
        <v>909.91010927776915</v>
      </c>
      <c r="Z289" s="438">
        <v>-249.19862252832704</v>
      </c>
      <c r="AA289" s="441">
        <v>658.80613238374553</v>
      </c>
      <c r="AB289" s="437">
        <v>-18.76330337702732</v>
      </c>
      <c r="AC289" s="437">
        <v>640.04282900671819</v>
      </c>
      <c r="AD289" s="412">
        <v>6</v>
      </c>
      <c r="AE289" s="412">
        <v>6</v>
      </c>
    </row>
    <row r="290" spans="1:31" s="9" customFormat="1" ht="16.5">
      <c r="A290" s="397">
        <v>924</v>
      </c>
      <c r="B290" s="398" t="s">
        <v>313</v>
      </c>
      <c r="C290" s="400">
        <v>2936</v>
      </c>
      <c r="D290" s="400">
        <v>323.04679554560579</v>
      </c>
      <c r="E290" s="400">
        <v>131.09002933989785</v>
      </c>
      <c r="F290" s="400">
        <v>454.13682488550364</v>
      </c>
      <c r="G290" s="400">
        <v>564.31666255030461</v>
      </c>
      <c r="H290" s="400">
        <v>1018.4534874358081</v>
      </c>
      <c r="I290" s="400">
        <v>168.58262471286048</v>
      </c>
      <c r="J290" s="400">
        <v>1187.0361121486685</v>
      </c>
      <c r="K290" s="400">
        <v>37.990122615803813</v>
      </c>
      <c r="L290" s="400">
        <v>1221.189722502892</v>
      </c>
      <c r="M290" s="400">
        <v>9.0831470027247967</v>
      </c>
      <c r="N290" s="400">
        <v>1230.2728695056167</v>
      </c>
      <c r="O290" s="412">
        <v>16</v>
      </c>
      <c r="P290" s="412">
        <v>16</v>
      </c>
      <c r="Q290" s="22"/>
      <c r="R290" s="419">
        <v>924</v>
      </c>
      <c r="S290" s="202" t="s">
        <v>313</v>
      </c>
      <c r="T290" s="400">
        <v>2946</v>
      </c>
      <c r="U290" s="437">
        <v>289.72423465352136</v>
      </c>
      <c r="V290" s="437">
        <v>556.07084387356281</v>
      </c>
      <c r="W290" s="437">
        <v>845.795078527084</v>
      </c>
      <c r="X290" s="437">
        <v>244.53497826009755</v>
      </c>
      <c r="Y290" s="437">
        <v>1090.3300567871815</v>
      </c>
      <c r="Z290" s="438">
        <v>37.861167684996609</v>
      </c>
      <c r="AA290" s="441">
        <v>1124.367734994921</v>
      </c>
      <c r="AB290" s="437">
        <v>5.5703835709436547</v>
      </c>
      <c r="AC290" s="437">
        <v>1129.9381185658647</v>
      </c>
      <c r="AD290" s="412">
        <v>16</v>
      </c>
      <c r="AE290" s="412">
        <v>16</v>
      </c>
    </row>
    <row r="291" spans="1:31" s="9" customFormat="1" ht="16.5">
      <c r="A291" s="397">
        <v>925</v>
      </c>
      <c r="B291" s="398" t="s">
        <v>314</v>
      </c>
      <c r="C291" s="400">
        <v>3387</v>
      </c>
      <c r="D291" s="400">
        <v>933.39347817418866</v>
      </c>
      <c r="E291" s="400">
        <v>111.11657774032352</v>
      </c>
      <c r="F291" s="400">
        <v>1044.5100559145121</v>
      </c>
      <c r="G291" s="400">
        <v>17.479263878180284</v>
      </c>
      <c r="H291" s="400">
        <v>1061.9893197926924</v>
      </c>
      <c r="I291" s="400">
        <v>177.19783294237311</v>
      </c>
      <c r="J291" s="400">
        <v>1239.1871527350654</v>
      </c>
      <c r="K291" s="400">
        <v>-3.5293770298198996</v>
      </c>
      <c r="L291" s="400">
        <v>1231.0185669659481</v>
      </c>
      <c r="M291" s="400">
        <v>9.6452455004428721</v>
      </c>
      <c r="N291" s="400">
        <v>1240.6638124663912</v>
      </c>
      <c r="O291" s="412">
        <v>11</v>
      </c>
      <c r="P291" s="412">
        <v>11</v>
      </c>
      <c r="Q291" s="22"/>
      <c r="R291" s="419">
        <v>925</v>
      </c>
      <c r="S291" s="202" t="s">
        <v>314</v>
      </c>
      <c r="T291" s="400">
        <v>3427</v>
      </c>
      <c r="U291" s="437">
        <v>928.87636191355398</v>
      </c>
      <c r="V291" s="437">
        <v>-5.9576278379730203</v>
      </c>
      <c r="W291" s="437">
        <v>922.91873407558103</v>
      </c>
      <c r="X291" s="437">
        <v>239.43109043630139</v>
      </c>
      <c r="Y291" s="437">
        <v>1162.3498245118826</v>
      </c>
      <c r="Z291" s="438">
        <v>-3.4881820834549169</v>
      </c>
      <c r="AA291" s="441">
        <v>1154.2765826093439</v>
      </c>
      <c r="AB291" s="437">
        <v>16.977575138605197</v>
      </c>
      <c r="AC291" s="437">
        <v>1171.254157747949</v>
      </c>
      <c r="AD291" s="412">
        <v>11</v>
      </c>
      <c r="AE291" s="412">
        <v>11</v>
      </c>
    </row>
    <row r="292" spans="1:31" s="9" customFormat="1" ht="16.5">
      <c r="A292" s="397">
        <v>927</v>
      </c>
      <c r="B292" s="398" t="s">
        <v>315</v>
      </c>
      <c r="C292" s="400">
        <v>28811</v>
      </c>
      <c r="D292" s="400">
        <v>445.81317577276155</v>
      </c>
      <c r="E292" s="400">
        <v>119.45720967506786</v>
      </c>
      <c r="F292" s="400">
        <v>565.27038544782943</v>
      </c>
      <c r="G292" s="400">
        <v>87.19222258768805</v>
      </c>
      <c r="H292" s="400">
        <v>652.46260803551752</v>
      </c>
      <c r="I292" s="400">
        <v>80.56284880582659</v>
      </c>
      <c r="J292" s="400">
        <v>733.02545684134418</v>
      </c>
      <c r="K292" s="400">
        <v>-109.10541112769428</v>
      </c>
      <c r="L292" s="400">
        <v>621.82317299142574</v>
      </c>
      <c r="M292" s="400">
        <v>-4.3115314876262607</v>
      </c>
      <c r="N292" s="400">
        <v>617.51164150379941</v>
      </c>
      <c r="O292" s="412">
        <v>1</v>
      </c>
      <c r="P292" s="413">
        <v>33</v>
      </c>
      <c r="Q292" s="22"/>
      <c r="R292" s="419">
        <v>927</v>
      </c>
      <c r="S292" s="202" t="s">
        <v>315</v>
      </c>
      <c r="T292" s="400">
        <v>28913</v>
      </c>
      <c r="U292" s="437">
        <v>504.1056690895465</v>
      </c>
      <c r="V292" s="437">
        <v>90.697613283760703</v>
      </c>
      <c r="W292" s="437">
        <v>594.8032823733073</v>
      </c>
      <c r="X292" s="437">
        <v>139.32080180989195</v>
      </c>
      <c r="Y292" s="437">
        <v>734.1240841831991</v>
      </c>
      <c r="Z292" s="438">
        <v>-108.72050634662608</v>
      </c>
      <c r="AA292" s="441">
        <v>623.31410251405373</v>
      </c>
      <c r="AB292" s="437">
        <v>-6.2705376456957005</v>
      </c>
      <c r="AC292" s="437">
        <v>617.04356486835809</v>
      </c>
      <c r="AD292" s="412">
        <v>1</v>
      </c>
      <c r="AE292" s="413">
        <v>33</v>
      </c>
    </row>
    <row r="293" spans="1:31" s="9" customFormat="1" ht="16.5">
      <c r="A293" s="397">
        <v>931</v>
      </c>
      <c r="B293" s="398" t="s">
        <v>316</v>
      </c>
      <c r="C293" s="400">
        <v>5877</v>
      </c>
      <c r="D293" s="400">
        <v>724.7491387710304</v>
      </c>
      <c r="E293" s="400">
        <v>133.6967569387848</v>
      </c>
      <c r="F293" s="400">
        <v>858.4458957098152</v>
      </c>
      <c r="G293" s="400">
        <v>368.05994632465075</v>
      </c>
      <c r="H293" s="400">
        <v>1226.505842034466</v>
      </c>
      <c r="I293" s="400">
        <v>165.30806668995129</v>
      </c>
      <c r="J293" s="400">
        <v>1391.8139087244174</v>
      </c>
      <c r="K293" s="400">
        <v>31.025353071294877</v>
      </c>
      <c r="L293" s="400">
        <v>1416.6343953672622</v>
      </c>
      <c r="M293" s="400">
        <v>-9.032509511655606</v>
      </c>
      <c r="N293" s="400">
        <v>1407.6018858556065</v>
      </c>
      <c r="O293" s="412">
        <v>13</v>
      </c>
      <c r="P293" s="412">
        <v>13</v>
      </c>
      <c r="Q293" s="22"/>
      <c r="R293" s="419">
        <v>931</v>
      </c>
      <c r="S293" s="202" t="s">
        <v>316</v>
      </c>
      <c r="T293" s="400">
        <v>5951</v>
      </c>
      <c r="U293" s="437">
        <v>731.05605698828958</v>
      </c>
      <c r="V293" s="437">
        <v>398.63750747683582</v>
      </c>
      <c r="W293" s="437">
        <v>1129.6935644651255</v>
      </c>
      <c r="X293" s="437">
        <v>220.08306042331367</v>
      </c>
      <c r="Y293" s="437">
        <v>1349.7766248884391</v>
      </c>
      <c r="Z293" s="438">
        <v>30.639556377079483</v>
      </c>
      <c r="AA293" s="441">
        <v>1374.2884716368849</v>
      </c>
      <c r="AB293" s="437">
        <v>-15.642991093933793</v>
      </c>
      <c r="AC293" s="437">
        <v>1358.645480542951</v>
      </c>
      <c r="AD293" s="412">
        <v>13</v>
      </c>
      <c r="AE293" s="412">
        <v>13</v>
      </c>
    </row>
    <row r="294" spans="1:31" s="9" customFormat="1" ht="16.5">
      <c r="A294" s="397">
        <v>934</v>
      </c>
      <c r="B294" s="398" t="s">
        <v>317</v>
      </c>
      <c r="C294" s="400">
        <v>2656</v>
      </c>
      <c r="D294" s="400">
        <v>181.08256060876363</v>
      </c>
      <c r="E294" s="400">
        <v>105.03283886633989</v>
      </c>
      <c r="F294" s="400">
        <v>286.11539947510352</v>
      </c>
      <c r="G294" s="400">
        <v>466.68461191379316</v>
      </c>
      <c r="H294" s="400">
        <v>752.80001138889668</v>
      </c>
      <c r="I294" s="400">
        <v>134.95294203160188</v>
      </c>
      <c r="J294" s="400">
        <v>887.75295342049856</v>
      </c>
      <c r="K294" s="400">
        <v>-296.59450301204816</v>
      </c>
      <c r="L294" s="400">
        <v>591.15845040845034</v>
      </c>
      <c r="M294" s="400">
        <v>-950.40876368975898</v>
      </c>
      <c r="N294" s="400">
        <v>-359.25031328130865</v>
      </c>
      <c r="O294" s="412">
        <v>14</v>
      </c>
      <c r="P294" s="412">
        <v>14</v>
      </c>
      <c r="Q294" s="22"/>
      <c r="R294" s="419">
        <v>934</v>
      </c>
      <c r="S294" s="202" t="s">
        <v>317</v>
      </c>
      <c r="T294" s="400">
        <v>2671</v>
      </c>
      <c r="U294" s="437">
        <v>156.85991864037828</v>
      </c>
      <c r="V294" s="437">
        <v>458.56375464014036</v>
      </c>
      <c r="W294" s="437">
        <v>615.42367328051864</v>
      </c>
      <c r="X294" s="437">
        <v>210.37030712304923</v>
      </c>
      <c r="Y294" s="437">
        <v>825.79398040356796</v>
      </c>
      <c r="Z294" s="438">
        <v>-294.92886559341071</v>
      </c>
      <c r="AA294" s="441">
        <v>530.86511481015725</v>
      </c>
      <c r="AB294" s="437">
        <v>-901.03048296518159</v>
      </c>
      <c r="AC294" s="437">
        <v>-370.16536815502434</v>
      </c>
      <c r="AD294" s="412">
        <v>14</v>
      </c>
      <c r="AE294" s="412">
        <v>14</v>
      </c>
    </row>
    <row r="295" spans="1:31" s="9" customFormat="1" ht="16.5">
      <c r="A295" s="397">
        <v>935</v>
      </c>
      <c r="B295" s="398" t="s">
        <v>318</v>
      </c>
      <c r="C295" s="400">
        <v>2927</v>
      </c>
      <c r="D295" s="400">
        <v>7.1366698363899923</v>
      </c>
      <c r="E295" s="400">
        <v>170.21473678010011</v>
      </c>
      <c r="F295" s="400">
        <v>177.3514066164901</v>
      </c>
      <c r="G295" s="400">
        <v>399.26381808554737</v>
      </c>
      <c r="H295" s="400">
        <v>576.61522470203749</v>
      </c>
      <c r="I295" s="400">
        <v>141.04262452264842</v>
      </c>
      <c r="J295" s="400">
        <v>717.65784922468583</v>
      </c>
      <c r="K295" s="400">
        <v>80.197813460881449</v>
      </c>
      <c r="L295" s="400">
        <v>791.54578909486008</v>
      </c>
      <c r="M295" s="400">
        <v>386.41085872224119</v>
      </c>
      <c r="N295" s="400">
        <v>1177.9566478171014</v>
      </c>
      <c r="O295" s="412">
        <v>8</v>
      </c>
      <c r="P295" s="412">
        <v>8</v>
      </c>
      <c r="Q295" s="22"/>
      <c r="R295" s="419">
        <v>935</v>
      </c>
      <c r="S295" s="202" t="s">
        <v>318</v>
      </c>
      <c r="T295" s="400">
        <v>2985</v>
      </c>
      <c r="U295" s="437">
        <v>44.502549163088283</v>
      </c>
      <c r="V295" s="437">
        <v>363.50108801784199</v>
      </c>
      <c r="W295" s="437">
        <v>408.00363718093035</v>
      </c>
      <c r="X295" s="437">
        <v>208.53846738420859</v>
      </c>
      <c r="Y295" s="437">
        <v>616.54210456513897</v>
      </c>
      <c r="Z295" s="438">
        <v>78.6395309882747</v>
      </c>
      <c r="AA295" s="441">
        <v>688.99436587167156</v>
      </c>
      <c r="AB295" s="437">
        <v>422.80578324958134</v>
      </c>
      <c r="AC295" s="437">
        <v>1111.8001491212528</v>
      </c>
      <c r="AD295" s="412">
        <v>8</v>
      </c>
      <c r="AE295" s="412">
        <v>8</v>
      </c>
    </row>
    <row r="296" spans="1:31" s="9" customFormat="1" ht="16.5">
      <c r="A296" s="397">
        <v>936</v>
      </c>
      <c r="B296" s="398" t="s">
        <v>319</v>
      </c>
      <c r="C296" s="400">
        <v>6275</v>
      </c>
      <c r="D296" s="400">
        <v>507.02385200105209</v>
      </c>
      <c r="E296" s="400">
        <v>120.71749689326603</v>
      </c>
      <c r="F296" s="400">
        <v>627.74134889431809</v>
      </c>
      <c r="G296" s="400">
        <v>383.18071095799365</v>
      </c>
      <c r="H296" s="400">
        <v>1010.9220598523117</v>
      </c>
      <c r="I296" s="400">
        <v>167.61056104605944</v>
      </c>
      <c r="J296" s="400">
        <v>1178.5326208983713</v>
      </c>
      <c r="K296" s="400">
        <v>87.170836653386459</v>
      </c>
      <c r="L296" s="400">
        <v>1262.1256089461799</v>
      </c>
      <c r="M296" s="400">
        <v>26.254934922709158</v>
      </c>
      <c r="N296" s="400">
        <v>1288.3805438688892</v>
      </c>
      <c r="O296" s="412">
        <v>6</v>
      </c>
      <c r="P296" s="412">
        <v>6</v>
      </c>
      <c r="Q296" s="22"/>
      <c r="R296" s="419">
        <v>936</v>
      </c>
      <c r="S296" s="202" t="s">
        <v>319</v>
      </c>
      <c r="T296" s="400">
        <v>6395</v>
      </c>
      <c r="U296" s="437">
        <v>534.00562680825794</v>
      </c>
      <c r="V296" s="437">
        <v>313.96371132582794</v>
      </c>
      <c r="W296" s="437">
        <v>847.969338134086</v>
      </c>
      <c r="X296" s="437">
        <v>221.51354418751001</v>
      </c>
      <c r="Y296" s="437">
        <v>1069.482882321596</v>
      </c>
      <c r="Z296" s="438">
        <v>85.535105551211885</v>
      </c>
      <c r="AA296" s="441">
        <v>1151.5072763794537</v>
      </c>
      <c r="AB296" s="437">
        <v>13.65410172009382</v>
      </c>
      <c r="AC296" s="437">
        <v>1165.1613780995474</v>
      </c>
      <c r="AD296" s="412">
        <v>6</v>
      </c>
      <c r="AE296" s="412">
        <v>6</v>
      </c>
    </row>
    <row r="297" spans="1:31" s="9" customFormat="1" ht="16.5">
      <c r="A297" s="397">
        <v>946</v>
      </c>
      <c r="B297" s="398" t="s">
        <v>320</v>
      </c>
      <c r="C297" s="400">
        <v>6291</v>
      </c>
      <c r="D297" s="400">
        <v>748.73696310192906</v>
      </c>
      <c r="E297" s="400">
        <v>96.059969915573333</v>
      </c>
      <c r="F297" s="400">
        <v>844.7969330175024</v>
      </c>
      <c r="G297" s="400">
        <v>359.73652345655017</v>
      </c>
      <c r="H297" s="400">
        <v>1204.5334564740526</v>
      </c>
      <c r="I297" s="400">
        <v>140.10676288256411</v>
      </c>
      <c r="J297" s="400">
        <v>1344.6402193566166</v>
      </c>
      <c r="K297" s="400">
        <v>118.60133524082022</v>
      </c>
      <c r="L297" s="400">
        <v>1456.6127197540097</v>
      </c>
      <c r="M297" s="400">
        <v>-18.673294752821484</v>
      </c>
      <c r="N297" s="400">
        <v>1437.9394250011883</v>
      </c>
      <c r="O297" s="412">
        <v>15</v>
      </c>
      <c r="P297" s="412">
        <v>15</v>
      </c>
      <c r="Q297" s="22"/>
      <c r="R297" s="419">
        <v>946</v>
      </c>
      <c r="S297" s="202" t="s">
        <v>320</v>
      </c>
      <c r="T297" s="400">
        <v>6287</v>
      </c>
      <c r="U297" s="437">
        <v>737.99818209415321</v>
      </c>
      <c r="V297" s="437">
        <v>345.27497863933309</v>
      </c>
      <c r="W297" s="437">
        <v>1083.2731607334863</v>
      </c>
      <c r="X297" s="437">
        <v>216.96121268841119</v>
      </c>
      <c r="Y297" s="437">
        <v>1300.2343734218975</v>
      </c>
      <c r="Z297" s="438">
        <v>118.67679338317163</v>
      </c>
      <c r="AA297" s="441">
        <v>1412.278114474864</v>
      </c>
      <c r="AB297" s="437">
        <v>-25.098294019405124</v>
      </c>
      <c r="AC297" s="437">
        <v>1387.1798204554589</v>
      </c>
      <c r="AD297" s="412">
        <v>15</v>
      </c>
      <c r="AE297" s="412">
        <v>15</v>
      </c>
    </row>
    <row r="298" spans="1:31" s="9" customFormat="1" ht="16.5">
      <c r="A298" s="397">
        <v>976</v>
      </c>
      <c r="B298" s="398" t="s">
        <v>321</v>
      </c>
      <c r="C298" s="400">
        <v>3765</v>
      </c>
      <c r="D298" s="400">
        <v>442.08413553794458</v>
      </c>
      <c r="E298" s="400">
        <v>170.92505796778525</v>
      </c>
      <c r="F298" s="400">
        <v>613.00919350572985</v>
      </c>
      <c r="G298" s="400">
        <v>523.25516133982273</v>
      </c>
      <c r="H298" s="400">
        <v>1136.2643548455524</v>
      </c>
      <c r="I298" s="400">
        <v>164.66564809167306</v>
      </c>
      <c r="J298" s="400">
        <v>1300.9300029372255</v>
      </c>
      <c r="K298" s="400">
        <v>-190.68552456839311</v>
      </c>
      <c r="L298" s="400">
        <v>1108.5228316224845</v>
      </c>
      <c r="M298" s="400">
        <v>-16.547062552456836</v>
      </c>
      <c r="N298" s="400">
        <v>1091.9757690700276</v>
      </c>
      <c r="O298" s="412">
        <v>19</v>
      </c>
      <c r="P298" s="412">
        <v>19</v>
      </c>
      <c r="Q298" s="22"/>
      <c r="R298" s="419">
        <v>976</v>
      </c>
      <c r="S298" s="202" t="s">
        <v>321</v>
      </c>
      <c r="T298" s="400">
        <v>3788</v>
      </c>
      <c r="U298" s="437">
        <v>366.02448417078625</v>
      </c>
      <c r="V298" s="437">
        <v>498.0649859132638</v>
      </c>
      <c r="W298" s="437">
        <v>864.08947008405005</v>
      </c>
      <c r="X298" s="437">
        <v>217.2046154073694</v>
      </c>
      <c r="Y298" s="437">
        <v>1081.2940854914193</v>
      </c>
      <c r="Z298" s="438">
        <v>-189.52771911298839</v>
      </c>
      <c r="AA298" s="441">
        <v>890.05517313661471</v>
      </c>
      <c r="AB298" s="437">
        <v>-12.224663146779308</v>
      </c>
      <c r="AC298" s="437">
        <v>877.83050998983538</v>
      </c>
      <c r="AD298" s="412">
        <v>19</v>
      </c>
      <c r="AE298" s="412">
        <v>19</v>
      </c>
    </row>
    <row r="299" spans="1:31" s="9" customFormat="1" ht="16.5">
      <c r="A299" s="397">
        <v>977</v>
      </c>
      <c r="B299" s="398" t="s">
        <v>322</v>
      </c>
      <c r="C299" s="400">
        <v>15369</v>
      </c>
      <c r="D299" s="400">
        <v>500.29712706147103</v>
      </c>
      <c r="E299" s="400">
        <v>107.01419033460522</v>
      </c>
      <c r="F299" s="400">
        <v>607.31131739607622</v>
      </c>
      <c r="G299" s="400">
        <v>386.80930623131479</v>
      </c>
      <c r="H299" s="400">
        <v>994.12062362739107</v>
      </c>
      <c r="I299" s="400">
        <v>71.631949209306157</v>
      </c>
      <c r="J299" s="400">
        <v>1065.7525728366973</v>
      </c>
      <c r="K299" s="400">
        <v>19.206389485327609</v>
      </c>
      <c r="L299" s="400">
        <v>1079.1317777296636</v>
      </c>
      <c r="M299" s="400">
        <v>24.133484328193113</v>
      </c>
      <c r="N299" s="400">
        <v>1103.2652620578567</v>
      </c>
      <c r="O299" s="412">
        <v>17</v>
      </c>
      <c r="P299" s="412">
        <v>17</v>
      </c>
      <c r="Q299" s="22"/>
      <c r="R299" s="419">
        <v>977</v>
      </c>
      <c r="S299" s="202" t="s">
        <v>322</v>
      </c>
      <c r="T299" s="400">
        <v>15293</v>
      </c>
      <c r="U299" s="437">
        <v>519.23839534965487</v>
      </c>
      <c r="V299" s="437">
        <v>426.79225627424455</v>
      </c>
      <c r="W299" s="437">
        <v>946.03065162389942</v>
      </c>
      <c r="X299" s="437">
        <v>159.11941955079774</v>
      </c>
      <c r="Y299" s="437">
        <v>1105.1500711746974</v>
      </c>
      <c r="Z299" s="438">
        <v>19.301837441966914</v>
      </c>
      <c r="AA299" s="441">
        <v>1118.595765283113</v>
      </c>
      <c r="AB299" s="437">
        <v>13.218183155692145</v>
      </c>
      <c r="AC299" s="437">
        <v>1131.813948438805</v>
      </c>
      <c r="AD299" s="412">
        <v>17</v>
      </c>
      <c r="AE299" s="412">
        <v>17</v>
      </c>
    </row>
    <row r="300" spans="1:31" s="9" customFormat="1" ht="16.5">
      <c r="A300" s="397">
        <v>980</v>
      </c>
      <c r="B300" s="398" t="s">
        <v>323</v>
      </c>
      <c r="C300" s="400">
        <v>33677</v>
      </c>
      <c r="D300" s="400">
        <v>564.30284077900808</v>
      </c>
      <c r="E300" s="400">
        <v>118.38186059269269</v>
      </c>
      <c r="F300" s="400">
        <v>682.68470137170073</v>
      </c>
      <c r="G300" s="400">
        <v>152.40575101806951</v>
      </c>
      <c r="H300" s="400">
        <v>835.09045238977023</v>
      </c>
      <c r="I300" s="400">
        <v>60.087139197019795</v>
      </c>
      <c r="J300" s="400">
        <v>895.17759158678996</v>
      </c>
      <c r="K300" s="400">
        <v>-117.83505062802506</v>
      </c>
      <c r="L300" s="400">
        <v>774.70388549658003</v>
      </c>
      <c r="M300" s="400">
        <v>-28.676889024556818</v>
      </c>
      <c r="N300" s="400">
        <v>746.02699647202314</v>
      </c>
      <c r="O300" s="412">
        <v>6</v>
      </c>
      <c r="P300" s="412">
        <v>6</v>
      </c>
      <c r="Q300" s="22"/>
      <c r="R300" s="419">
        <v>980</v>
      </c>
      <c r="S300" s="202" t="s">
        <v>323</v>
      </c>
      <c r="T300" s="400">
        <v>33607</v>
      </c>
      <c r="U300" s="437">
        <v>599.20185260598089</v>
      </c>
      <c r="V300" s="437">
        <v>163.16406184444591</v>
      </c>
      <c r="W300" s="437">
        <v>762.36591445042677</v>
      </c>
      <c r="X300" s="437">
        <v>125.59792048308245</v>
      </c>
      <c r="Y300" s="437">
        <v>887.96383493350925</v>
      </c>
      <c r="Z300" s="438">
        <v>-118.08048918380099</v>
      </c>
      <c r="AA300" s="441">
        <v>767.2391942336551</v>
      </c>
      <c r="AB300" s="437">
        <v>-24.196850816794132</v>
      </c>
      <c r="AC300" s="437">
        <v>743.04234341686094</v>
      </c>
      <c r="AD300" s="412">
        <v>6</v>
      </c>
      <c r="AE300" s="412">
        <v>6</v>
      </c>
    </row>
    <row r="301" spans="1:31" s="9" customFormat="1" ht="16.5">
      <c r="A301" s="397">
        <v>981</v>
      </c>
      <c r="B301" s="398" t="s">
        <v>324</v>
      </c>
      <c r="C301" s="400">
        <v>2207</v>
      </c>
      <c r="D301" s="400">
        <v>258.14150386885126</v>
      </c>
      <c r="E301" s="400">
        <v>146.41867545189578</v>
      </c>
      <c r="F301" s="400">
        <v>404.56017932074707</v>
      </c>
      <c r="G301" s="400">
        <v>548.37479891827695</v>
      </c>
      <c r="H301" s="400">
        <v>952.93497823902408</v>
      </c>
      <c r="I301" s="400">
        <v>154.34688469036379</v>
      </c>
      <c r="J301" s="400">
        <v>1107.2818629293879</v>
      </c>
      <c r="K301" s="400">
        <v>-260.83733574988673</v>
      </c>
      <c r="L301" s="400">
        <v>845.31040846631583</v>
      </c>
      <c r="M301" s="400">
        <v>-7.3843154508382423</v>
      </c>
      <c r="N301" s="400">
        <v>837.92609301547759</v>
      </c>
      <c r="O301" s="412">
        <v>5</v>
      </c>
      <c r="P301" s="412">
        <v>5</v>
      </c>
      <c r="Q301" s="22"/>
      <c r="R301" s="419">
        <v>981</v>
      </c>
      <c r="S301" s="202" t="s">
        <v>324</v>
      </c>
      <c r="T301" s="400">
        <v>2237</v>
      </c>
      <c r="U301" s="437">
        <v>309.65003563044792</v>
      </c>
      <c r="V301" s="437">
        <v>502.33040543010912</v>
      </c>
      <c r="W301" s="437">
        <v>811.98044106055704</v>
      </c>
      <c r="X301" s="437">
        <v>226.46176794260478</v>
      </c>
      <c r="Y301" s="437">
        <v>1038.4422090031619</v>
      </c>
      <c r="Z301" s="438">
        <v>-257.33929369691549</v>
      </c>
      <c r="AA301" s="441">
        <v>779.98400605278187</v>
      </c>
      <c r="AB301" s="437">
        <v>-23.341417076441662</v>
      </c>
      <c r="AC301" s="437">
        <v>756.64258897634011</v>
      </c>
      <c r="AD301" s="412">
        <v>5</v>
      </c>
      <c r="AE301" s="412">
        <v>5</v>
      </c>
    </row>
    <row r="302" spans="1:31" s="9" customFormat="1" ht="16.5">
      <c r="A302" s="397">
        <v>989</v>
      </c>
      <c r="B302" s="398" t="s">
        <v>325</v>
      </c>
      <c r="C302" s="400">
        <v>5316</v>
      </c>
      <c r="D302" s="400">
        <v>-136.95195901983612</v>
      </c>
      <c r="E302" s="400">
        <v>130.83125971153251</v>
      </c>
      <c r="F302" s="400">
        <v>-6.120699308303597</v>
      </c>
      <c r="G302" s="400">
        <v>425.78503433403506</v>
      </c>
      <c r="H302" s="400">
        <v>419.66433502573142</v>
      </c>
      <c r="I302" s="400">
        <v>142.4387254745578</v>
      </c>
      <c r="J302" s="400">
        <v>562.10306050028919</v>
      </c>
      <c r="K302" s="400">
        <v>-72.820917983446193</v>
      </c>
      <c r="L302" s="400">
        <v>485.35682272752774</v>
      </c>
      <c r="M302" s="400">
        <v>28.16250193942814</v>
      </c>
      <c r="N302" s="400">
        <v>513.51932466695587</v>
      </c>
      <c r="O302" s="412">
        <v>14</v>
      </c>
      <c r="P302" s="412">
        <v>14</v>
      </c>
      <c r="Q302" s="22"/>
      <c r="R302" s="419">
        <v>989</v>
      </c>
      <c r="S302" s="202" t="s">
        <v>325</v>
      </c>
      <c r="T302" s="400">
        <v>5406</v>
      </c>
      <c r="U302" s="437">
        <v>-117.63053164203488</v>
      </c>
      <c r="V302" s="437">
        <v>378.2714150482285</v>
      </c>
      <c r="W302" s="437">
        <v>260.64088340619361</v>
      </c>
      <c r="X302" s="437">
        <v>212.77786453686269</v>
      </c>
      <c r="Y302" s="437">
        <v>473.4187479430563</v>
      </c>
      <c r="Z302" s="438">
        <v>-71.608583055863861</v>
      </c>
      <c r="AA302" s="441">
        <v>397.9501944839368</v>
      </c>
      <c r="AB302" s="437">
        <v>19.855458287088425</v>
      </c>
      <c r="AC302" s="437">
        <v>417.80565277102522</v>
      </c>
      <c r="AD302" s="412">
        <v>14</v>
      </c>
      <c r="AE302" s="412">
        <v>14</v>
      </c>
    </row>
    <row r="303" spans="1:31" s="9" customFormat="1" ht="16.5">
      <c r="A303" s="397">
        <v>992</v>
      </c>
      <c r="B303" s="398" t="s">
        <v>326</v>
      </c>
      <c r="C303" s="400">
        <v>17971</v>
      </c>
      <c r="D303" s="400">
        <v>112.29810832053558</v>
      </c>
      <c r="E303" s="400">
        <v>195.3335223008408</v>
      </c>
      <c r="F303" s="400">
        <v>307.63163062137636</v>
      </c>
      <c r="G303" s="400">
        <v>223.01601961832543</v>
      </c>
      <c r="H303" s="400">
        <v>530.64765023970176</v>
      </c>
      <c r="I303" s="400">
        <v>94.37094708350493</v>
      </c>
      <c r="J303" s="400">
        <v>625.01859732320668</v>
      </c>
      <c r="K303" s="400">
        <v>-39.78526514940738</v>
      </c>
      <c r="L303" s="400">
        <v>580.40060166353283</v>
      </c>
      <c r="M303" s="400">
        <v>3.5456127933893451</v>
      </c>
      <c r="N303" s="400">
        <v>583.94621445692212</v>
      </c>
      <c r="O303" s="412">
        <v>13</v>
      </c>
      <c r="P303" s="412">
        <v>13</v>
      </c>
      <c r="Q303" s="22"/>
      <c r="R303" s="419">
        <v>992</v>
      </c>
      <c r="S303" s="202" t="s">
        <v>326</v>
      </c>
      <c r="T303" s="400">
        <v>18120</v>
      </c>
      <c r="U303" s="437">
        <v>156.28917488529621</v>
      </c>
      <c r="V303" s="437">
        <v>284.79544392252666</v>
      </c>
      <c r="W303" s="437">
        <v>441.08461880782284</v>
      </c>
      <c r="X303" s="437">
        <v>161.9371531312764</v>
      </c>
      <c r="Y303" s="437">
        <v>603.02177193909927</v>
      </c>
      <c r="Z303" s="438">
        <v>-39.45811258278146</v>
      </c>
      <c r="AA303" s="441">
        <v>558.77066818633989</v>
      </c>
      <c r="AB303" s="437">
        <v>-9.5817606512141271</v>
      </c>
      <c r="AC303" s="437">
        <v>549.18890753512574</v>
      </c>
      <c r="AD303" s="412">
        <v>13</v>
      </c>
      <c r="AE303" s="412">
        <v>13</v>
      </c>
    </row>
  </sheetData>
  <autoFilter ref="A10:AE10" xr:uid="{CCB35BFF-2FE8-4C6E-B887-1766FF9A5084}"/>
  <conditionalFormatting sqref="C11:C302">
    <cfRule type="cellIs" dxfId="12" priority="2" operator="lessThan">
      <formula>0</formula>
    </cfRule>
  </conditionalFormatting>
  <conditionalFormatting sqref="T11:T302">
    <cfRule type="cellIs" dxfId="11" priority="1" operator="lessThan">
      <formula>0</formula>
    </cfRule>
  </conditionalFormatting>
  <hyperlinks>
    <hyperlink ref="A5" r:id="rId1" display="https://vm.fi/valtionosuuslaskelmia" xr:uid="{1CBD4B00-21B7-4AE0-96AD-173AB3A32ABD}"/>
    <hyperlink ref="A6" r:id="rId2" display="https://vos.oph.fi/rap/vos/v24/vop6os24.html" xr:uid="{B89CA82A-E5BE-4801-AAFA-408478EEC970}"/>
  </hyperlinks>
  <pageMargins left="0.7" right="0.7" top="0.75" bottom="0.75" header="0.3" footer="0.3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sheetPr>
    <tabColor theme="5"/>
  </sheetPr>
  <dimension ref="A1:O304"/>
  <sheetViews>
    <sheetView workbookViewId="0">
      <pane ySplit="10" topLeftCell="A11" activePane="bottomLeft" state="frozen"/>
      <selection activeCell="I19" sqref="I19"/>
      <selection pane="bottomLeft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style="1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488" customFormat="1" ht="35.25">
      <c r="A1" s="487" t="s">
        <v>513</v>
      </c>
    </row>
    <row r="2" spans="1:15" s="417" customFormat="1" ht="15.75">
      <c r="A2" s="442"/>
    </row>
    <row r="3" spans="1:15" s="417" customFormat="1" ht="15.75">
      <c r="A3" s="442"/>
    </row>
    <row r="4" spans="1:15" s="417" customFormat="1" ht="15.75">
      <c r="A4" s="442"/>
    </row>
    <row r="5" spans="1:15" s="417" customFormat="1" ht="15.75"/>
    <row r="6" spans="1:15" s="417" customFormat="1" ht="15.75">
      <c r="A6" s="442"/>
    </row>
    <row r="7" spans="1:15" s="417" customFormat="1" ht="15.75">
      <c r="A7" s="442"/>
    </row>
    <row r="8" spans="1:15" s="417" customFormat="1" ht="15.75"/>
    <row r="9" spans="1:15" s="421" customFormat="1" ht="31.5">
      <c r="C9" s="477" t="s">
        <v>511</v>
      </c>
      <c r="D9" s="478" t="s">
        <v>512</v>
      </c>
      <c r="E9" s="479" t="s">
        <v>498</v>
      </c>
      <c r="F9" s="477" t="s">
        <v>358</v>
      </c>
      <c r="G9" s="479" t="s">
        <v>485</v>
      </c>
      <c r="H9" s="477" t="s">
        <v>499</v>
      </c>
      <c r="I9" s="477" t="s">
        <v>486</v>
      </c>
      <c r="J9" s="477" t="s">
        <v>500</v>
      </c>
      <c r="K9" s="477" t="s">
        <v>502</v>
      </c>
      <c r="L9" s="477" t="s">
        <v>487</v>
      </c>
      <c r="M9" s="477" t="s">
        <v>501</v>
      </c>
      <c r="N9" s="480" t="s">
        <v>489</v>
      </c>
      <c r="O9" s="480" t="s">
        <v>488</v>
      </c>
    </row>
    <row r="10" spans="1:15" s="393" customFormat="1" ht="30.75" customHeight="1">
      <c r="A10" s="463" t="s">
        <v>484</v>
      </c>
      <c r="B10" s="464" t="s">
        <v>483</v>
      </c>
      <c r="C10" s="466">
        <f>SUM(C11:C303)</f>
        <v>3348935738.1285601</v>
      </c>
      <c r="D10" s="411">
        <f>SUM(D11:D303)</f>
        <v>3758031074.7460217</v>
      </c>
      <c r="E10" s="465">
        <f t="shared" ref="E10" si="0">D10-C10</f>
        <v>409095336.61746168</v>
      </c>
      <c r="F10" s="587">
        <f t="shared" ref="F10:F75" si="1">E10/C10</f>
        <v>0.12215681894394033</v>
      </c>
      <c r="G10" s="466">
        <f t="shared" ref="G10" si="2">C10/L10</f>
        <v>605.19898094184066</v>
      </c>
      <c r="H10" s="466">
        <f t="shared" ref="H10" si="3">D10/M10</f>
        <v>674.29069525040268</v>
      </c>
      <c r="I10" s="481">
        <f t="shared" ref="I10" si="4">H10-G10</f>
        <v>69.091714308562018</v>
      </c>
      <c r="J10" s="482">
        <f t="shared" ref="J10" si="5">D10/$D$10</f>
        <v>1</v>
      </c>
      <c r="K10" s="482">
        <f t="shared" ref="K10" si="6">M10/$M$10</f>
        <v>1</v>
      </c>
      <c r="L10" s="465">
        <v>5533611</v>
      </c>
      <c r="M10" s="465">
        <v>5573310</v>
      </c>
      <c r="N10" s="465">
        <v>0</v>
      </c>
      <c r="O10" s="466">
        <v>0</v>
      </c>
    </row>
    <row r="11" spans="1:15" ht="16.5">
      <c r="A11" s="402">
        <v>5</v>
      </c>
      <c r="B11" s="403" t="s">
        <v>34</v>
      </c>
      <c r="C11" s="405">
        <v>13566769.302526362</v>
      </c>
      <c r="D11" s="444">
        <v>13850486.877601856</v>
      </c>
      <c r="E11" s="436">
        <f t="shared" ref="E11:E74" si="7">D11-C11</f>
        <v>283717.57507549413</v>
      </c>
      <c r="F11" s="445">
        <f t="shared" si="1"/>
        <v>2.0912685160988261E-2</v>
      </c>
      <c r="G11" s="405">
        <f t="shared" ref="G11:G74" si="8">C11/L11</f>
        <v>1477.3787762742418</v>
      </c>
      <c r="H11" s="405">
        <f t="shared" ref="H11:H74" si="9">D11/M11</f>
        <v>1519.8602960168832</v>
      </c>
      <c r="I11" s="446">
        <f t="shared" ref="I11:I74" si="10">H11-G11</f>
        <v>42.481519742641467</v>
      </c>
      <c r="J11" s="447">
        <f t="shared" ref="J11:J74" si="11">D11/$D$10</f>
        <v>3.6855700770217583E-3</v>
      </c>
      <c r="K11" s="447">
        <f t="shared" ref="K11:K74" si="12">M11/$M$10</f>
        <v>1.6351145010774567E-3</v>
      </c>
      <c r="L11" s="406">
        <v>9183</v>
      </c>
      <c r="M11" s="406">
        <v>9113</v>
      </c>
      <c r="N11" s="415">
        <v>14</v>
      </c>
      <c r="O11" s="415">
        <v>14</v>
      </c>
    </row>
    <row r="12" spans="1:15" ht="16.5">
      <c r="A12" s="397">
        <v>9</v>
      </c>
      <c r="B12" s="398" t="s">
        <v>35</v>
      </c>
      <c r="C12" s="399">
        <v>3649887.9042112823</v>
      </c>
      <c r="D12" s="449">
        <v>3707545.055594069</v>
      </c>
      <c r="E12" s="437">
        <f t="shared" si="7"/>
        <v>57657.151382786687</v>
      </c>
      <c r="F12" s="445">
        <f t="shared" si="1"/>
        <v>1.5796964974256117E-2</v>
      </c>
      <c r="G12" s="399">
        <f t="shared" si="8"/>
        <v>1491.5765852927186</v>
      </c>
      <c r="H12" s="399">
        <f t="shared" si="9"/>
        <v>1521.356198438272</v>
      </c>
      <c r="I12" s="450">
        <f t="shared" si="10"/>
        <v>29.779613145553412</v>
      </c>
      <c r="J12" s="448">
        <f t="shared" si="11"/>
        <v>9.8656583244049827E-4</v>
      </c>
      <c r="K12" s="448">
        <f t="shared" si="12"/>
        <v>4.3726259619507974E-4</v>
      </c>
      <c r="L12" s="400">
        <v>2447</v>
      </c>
      <c r="M12" s="400">
        <v>2437</v>
      </c>
      <c r="N12" s="412">
        <v>17</v>
      </c>
      <c r="O12" s="412">
        <v>17</v>
      </c>
    </row>
    <row r="13" spans="1:15" ht="16.5">
      <c r="A13" s="397">
        <v>10</v>
      </c>
      <c r="B13" s="398" t="s">
        <v>36</v>
      </c>
      <c r="C13" s="399">
        <v>10696941.579244174</v>
      </c>
      <c r="D13" s="449">
        <v>11557931.329538852</v>
      </c>
      <c r="E13" s="437">
        <f t="shared" si="7"/>
        <v>860989.75029467791</v>
      </c>
      <c r="F13" s="445">
        <f t="shared" si="1"/>
        <v>8.0489338369885144E-2</v>
      </c>
      <c r="G13" s="399">
        <f t="shared" si="8"/>
        <v>963.51482428789177</v>
      </c>
      <c r="H13" s="399">
        <f t="shared" si="9"/>
        <v>1057.1600959973339</v>
      </c>
      <c r="I13" s="450">
        <f t="shared" si="10"/>
        <v>93.645271709442113</v>
      </c>
      <c r="J13" s="448">
        <f t="shared" si="11"/>
        <v>3.0755284082689413E-3</v>
      </c>
      <c r="K13" s="448">
        <f t="shared" si="12"/>
        <v>1.9616708921628262E-3</v>
      </c>
      <c r="L13" s="400">
        <v>11102</v>
      </c>
      <c r="M13" s="400">
        <v>10933</v>
      </c>
      <c r="N13" s="412">
        <v>14</v>
      </c>
      <c r="O13" s="412">
        <v>14</v>
      </c>
    </row>
    <row r="14" spans="1:15" ht="16.5">
      <c r="A14" s="397">
        <v>16</v>
      </c>
      <c r="B14" s="398" t="s">
        <v>37</v>
      </c>
      <c r="C14" s="399">
        <v>7855188.1421350483</v>
      </c>
      <c r="D14" s="449">
        <v>8476494.850638777</v>
      </c>
      <c r="E14" s="437">
        <f t="shared" si="7"/>
        <v>621306.70850372873</v>
      </c>
      <c r="F14" s="445">
        <f t="shared" si="1"/>
        <v>7.9095076688367766E-2</v>
      </c>
      <c r="G14" s="399">
        <f t="shared" si="8"/>
        <v>980.18319717183033</v>
      </c>
      <c r="H14" s="399">
        <f t="shared" si="9"/>
        <v>1063.8171248291637</v>
      </c>
      <c r="I14" s="450">
        <f t="shared" si="10"/>
        <v>83.633927657333402</v>
      </c>
      <c r="J14" s="448">
        <f t="shared" si="11"/>
        <v>2.2555680573268389E-3</v>
      </c>
      <c r="K14" s="448">
        <f t="shared" si="12"/>
        <v>1.4296710572352875E-3</v>
      </c>
      <c r="L14" s="400">
        <v>8014</v>
      </c>
      <c r="M14" s="400">
        <v>7968</v>
      </c>
      <c r="N14" s="412">
        <v>7</v>
      </c>
      <c r="O14" s="412">
        <v>7</v>
      </c>
    </row>
    <row r="15" spans="1:15" ht="16.5">
      <c r="A15" s="397">
        <v>18</v>
      </c>
      <c r="B15" s="398" t="s">
        <v>38</v>
      </c>
      <c r="C15" s="399">
        <v>3225399.2484140848</v>
      </c>
      <c r="D15" s="449">
        <v>3136264.6141719529</v>
      </c>
      <c r="E15" s="437">
        <f t="shared" si="7"/>
        <v>-89134.63424213184</v>
      </c>
      <c r="F15" s="445">
        <f t="shared" si="1"/>
        <v>-2.7635225092198731E-2</v>
      </c>
      <c r="G15" s="399">
        <f t="shared" si="8"/>
        <v>677.17809120598042</v>
      </c>
      <c r="H15" s="399">
        <f t="shared" si="9"/>
        <v>667.29034344084107</v>
      </c>
      <c r="I15" s="450">
        <f t="shared" si="10"/>
        <v>-9.8877477651393519</v>
      </c>
      <c r="J15" s="448">
        <f t="shared" si="11"/>
        <v>8.3454994165632612E-4</v>
      </c>
      <c r="K15" s="448">
        <f t="shared" si="12"/>
        <v>8.4330496598969016E-4</v>
      </c>
      <c r="L15" s="400">
        <v>4763</v>
      </c>
      <c r="M15" s="400">
        <v>4700</v>
      </c>
      <c r="N15" s="412">
        <v>1</v>
      </c>
      <c r="O15" s="413">
        <v>34</v>
      </c>
    </row>
    <row r="16" spans="1:15" ht="16.5">
      <c r="A16" s="397">
        <v>19</v>
      </c>
      <c r="B16" s="398" t="s">
        <v>39</v>
      </c>
      <c r="C16" s="399">
        <v>2061341.6223500366</v>
      </c>
      <c r="D16" s="449">
        <v>2055199.4994325861</v>
      </c>
      <c r="E16" s="437">
        <f t="shared" si="7"/>
        <v>-6142.1229174504988</v>
      </c>
      <c r="F16" s="445">
        <f t="shared" si="1"/>
        <v>-2.9796724865275652E-3</v>
      </c>
      <c r="G16" s="399">
        <f t="shared" si="8"/>
        <v>519.88439403531822</v>
      </c>
      <c r="H16" s="399">
        <f t="shared" si="9"/>
        <v>518.85874764771177</v>
      </c>
      <c r="I16" s="450">
        <f t="shared" si="10"/>
        <v>-1.0256463876064572</v>
      </c>
      <c r="J16" s="448">
        <f t="shared" si="11"/>
        <v>5.4688198648583078E-4</v>
      </c>
      <c r="K16" s="448">
        <f t="shared" si="12"/>
        <v>7.1070871708194948E-4</v>
      </c>
      <c r="L16" s="400">
        <v>3965</v>
      </c>
      <c r="M16" s="400">
        <v>3961</v>
      </c>
      <c r="N16" s="412">
        <v>2</v>
      </c>
      <c r="O16" s="412">
        <v>2</v>
      </c>
    </row>
    <row r="17" spans="1:15" ht="16.5">
      <c r="A17" s="397">
        <v>20</v>
      </c>
      <c r="B17" s="398" t="s">
        <v>40</v>
      </c>
      <c r="C17" s="399">
        <v>5695502.6327780345</v>
      </c>
      <c r="D17" s="449">
        <v>6025950.9993247911</v>
      </c>
      <c r="E17" s="437">
        <f t="shared" si="7"/>
        <v>330448.36654675659</v>
      </c>
      <c r="F17" s="445">
        <f t="shared" si="1"/>
        <v>5.801917545345376E-2</v>
      </c>
      <c r="G17" s="399">
        <f t="shared" si="8"/>
        <v>345.74774678431584</v>
      </c>
      <c r="H17" s="399">
        <f t="shared" si="9"/>
        <v>367.324047505321</v>
      </c>
      <c r="I17" s="450">
        <f t="shared" si="10"/>
        <v>21.576300721005168</v>
      </c>
      <c r="J17" s="448">
        <f t="shared" si="11"/>
        <v>1.6034862084614459E-3</v>
      </c>
      <c r="K17" s="448">
        <f t="shared" si="12"/>
        <v>2.9434931844810356E-3</v>
      </c>
      <c r="L17" s="400">
        <v>16473</v>
      </c>
      <c r="M17" s="400">
        <v>16405</v>
      </c>
      <c r="N17" s="412">
        <v>6</v>
      </c>
      <c r="O17" s="412">
        <v>6</v>
      </c>
    </row>
    <row r="18" spans="1:15" ht="16.5">
      <c r="A18" s="397">
        <v>46</v>
      </c>
      <c r="B18" s="398" t="s">
        <v>41</v>
      </c>
      <c r="C18" s="399">
        <v>1908180.8050611648</v>
      </c>
      <c r="D18" s="449">
        <v>2000557.1516187117</v>
      </c>
      <c r="E18" s="437">
        <f t="shared" si="7"/>
        <v>92376.346557546873</v>
      </c>
      <c r="F18" s="445">
        <f t="shared" si="1"/>
        <v>4.8410688501075161E-2</v>
      </c>
      <c r="G18" s="399">
        <f t="shared" si="8"/>
        <v>1422.9536204781243</v>
      </c>
      <c r="H18" s="399">
        <f t="shared" si="9"/>
        <v>1515.5735997111451</v>
      </c>
      <c r="I18" s="450">
        <f t="shared" si="10"/>
        <v>92.619979233020786</v>
      </c>
      <c r="J18" s="448">
        <f t="shared" si="11"/>
        <v>5.3234183321752197E-4</v>
      </c>
      <c r="K18" s="448">
        <f t="shared" si="12"/>
        <v>2.3684309683114703E-4</v>
      </c>
      <c r="L18" s="400">
        <v>1341</v>
      </c>
      <c r="M18" s="400">
        <v>1320</v>
      </c>
      <c r="N18" s="412">
        <v>10</v>
      </c>
      <c r="O18" s="412">
        <v>10</v>
      </c>
    </row>
    <row r="19" spans="1:15" ht="16.5">
      <c r="A19" s="397">
        <v>47</v>
      </c>
      <c r="B19" s="398" t="s">
        <v>42</v>
      </c>
      <c r="C19" s="399">
        <v>3452688.0306048701</v>
      </c>
      <c r="D19" s="449">
        <v>3463043.0456792046</v>
      </c>
      <c r="E19" s="437">
        <f t="shared" si="7"/>
        <v>10355.015074334573</v>
      </c>
      <c r="F19" s="445">
        <f t="shared" si="1"/>
        <v>2.9991169148637204E-3</v>
      </c>
      <c r="G19" s="399">
        <f t="shared" si="8"/>
        <v>1906.5091278878356</v>
      </c>
      <c r="H19" s="399">
        <f t="shared" si="9"/>
        <v>1955.4167395139496</v>
      </c>
      <c r="I19" s="450">
        <f t="shared" si="10"/>
        <v>48.907611626113976</v>
      </c>
      <c r="J19" s="448">
        <f t="shared" si="11"/>
        <v>9.2150463282511487E-4</v>
      </c>
      <c r="K19" s="448">
        <f t="shared" si="12"/>
        <v>3.1776448824845561E-4</v>
      </c>
      <c r="L19" s="400">
        <v>1811</v>
      </c>
      <c r="M19" s="400">
        <v>1771</v>
      </c>
      <c r="N19" s="412">
        <v>19</v>
      </c>
      <c r="O19" s="412">
        <v>19</v>
      </c>
    </row>
    <row r="20" spans="1:15" ht="16.5">
      <c r="A20" s="397">
        <v>49</v>
      </c>
      <c r="B20" s="398" t="s">
        <v>43</v>
      </c>
      <c r="C20" s="399">
        <v>392885639.21408939</v>
      </c>
      <c r="D20" s="449">
        <v>426378980.74105608</v>
      </c>
      <c r="E20" s="437">
        <f t="shared" si="7"/>
        <v>33493341.526966691</v>
      </c>
      <c r="F20" s="445">
        <f t="shared" si="1"/>
        <v>8.5249594752216579E-2</v>
      </c>
      <c r="G20" s="399">
        <f t="shared" si="8"/>
        <v>1286.9934524856012</v>
      </c>
      <c r="H20" s="399">
        <f t="shared" si="9"/>
        <v>1357.791062915752</v>
      </c>
      <c r="I20" s="450">
        <f t="shared" si="10"/>
        <v>70.797610430150826</v>
      </c>
      <c r="J20" s="448">
        <f t="shared" si="11"/>
        <v>0.11345807745080234</v>
      </c>
      <c r="K20" s="448">
        <f t="shared" si="12"/>
        <v>5.6344255029775844E-2</v>
      </c>
      <c r="L20" s="400">
        <v>305274</v>
      </c>
      <c r="M20" s="400">
        <v>314024</v>
      </c>
      <c r="N20" s="412">
        <v>1</v>
      </c>
      <c r="O20" s="413">
        <v>33</v>
      </c>
    </row>
    <row r="21" spans="1:15" ht="16.5">
      <c r="A21" s="397">
        <v>50</v>
      </c>
      <c r="B21" s="398" t="s">
        <v>44</v>
      </c>
      <c r="C21" s="399">
        <v>5070927.5302395299</v>
      </c>
      <c r="D21" s="449">
        <v>4984185.7115002414</v>
      </c>
      <c r="E21" s="437">
        <f t="shared" si="7"/>
        <v>-86741.818739288487</v>
      </c>
      <c r="F21" s="445">
        <f t="shared" si="1"/>
        <v>-1.7105710586873869E-2</v>
      </c>
      <c r="G21" s="399">
        <f t="shared" si="8"/>
        <v>449.70978451929142</v>
      </c>
      <c r="H21" s="399">
        <f t="shared" si="9"/>
        <v>445.65322885374121</v>
      </c>
      <c r="I21" s="450">
        <f t="shared" si="10"/>
        <v>-4.0565556655502064</v>
      </c>
      <c r="J21" s="448">
        <f t="shared" si="11"/>
        <v>1.3262758110208247E-3</v>
      </c>
      <c r="K21" s="448">
        <f t="shared" si="12"/>
        <v>2.0067069658784458E-3</v>
      </c>
      <c r="L21" s="400">
        <v>11276</v>
      </c>
      <c r="M21" s="400">
        <v>11184</v>
      </c>
      <c r="N21" s="412">
        <v>4</v>
      </c>
      <c r="O21" s="412">
        <v>4</v>
      </c>
    </row>
    <row r="22" spans="1:15" ht="16.5">
      <c r="A22" s="397">
        <v>51</v>
      </c>
      <c r="B22" s="398" t="s">
        <v>45</v>
      </c>
      <c r="C22" s="399">
        <v>-4670325.505148476</v>
      </c>
      <c r="D22" s="449">
        <v>-4512635.1297385897</v>
      </c>
      <c r="E22" s="437">
        <f t="shared" si="7"/>
        <v>157690.37540988624</v>
      </c>
      <c r="F22" s="445">
        <f t="shared" si="1"/>
        <v>-3.3764322258919947E-2</v>
      </c>
      <c r="G22" s="399">
        <f t="shared" si="8"/>
        <v>-507.03783575599567</v>
      </c>
      <c r="H22" s="399">
        <f t="shared" si="9"/>
        <v>-493.56175541272995</v>
      </c>
      <c r="I22" s="450">
        <f t="shared" si="10"/>
        <v>13.476080343265721</v>
      </c>
      <c r="J22" s="448">
        <f t="shared" si="11"/>
        <v>-1.2007977156079175E-3</v>
      </c>
      <c r="K22" s="448">
        <f t="shared" si="12"/>
        <v>1.6404972987327101E-3</v>
      </c>
      <c r="L22" s="400">
        <v>9211</v>
      </c>
      <c r="M22" s="400">
        <v>9143</v>
      </c>
      <c r="N22" s="412">
        <v>4</v>
      </c>
      <c r="O22" s="412">
        <v>4</v>
      </c>
    </row>
    <row r="23" spans="1:15" ht="16.5">
      <c r="A23" s="397">
        <v>52</v>
      </c>
      <c r="B23" s="398" t="s">
        <v>46</v>
      </c>
      <c r="C23" s="399">
        <v>3538886.6797394119</v>
      </c>
      <c r="D23" s="449">
        <v>3403389.3570701648</v>
      </c>
      <c r="E23" s="437">
        <f t="shared" si="7"/>
        <v>-135497.32266924717</v>
      </c>
      <c r="F23" s="445">
        <f t="shared" si="1"/>
        <v>-3.8288121358897143E-2</v>
      </c>
      <c r="G23" s="399">
        <f t="shared" si="8"/>
        <v>1508.476845583722</v>
      </c>
      <c r="H23" s="399">
        <f t="shared" si="9"/>
        <v>1484.899370449461</v>
      </c>
      <c r="I23" s="450">
        <f t="shared" si="10"/>
        <v>-23.577475134261022</v>
      </c>
      <c r="J23" s="448">
        <f t="shared" si="11"/>
        <v>9.05630977865231E-4</v>
      </c>
      <c r="K23" s="448">
        <f t="shared" si="12"/>
        <v>4.1124574086135531E-4</v>
      </c>
      <c r="L23" s="400">
        <v>2346</v>
      </c>
      <c r="M23" s="400">
        <v>2292</v>
      </c>
      <c r="N23" s="412">
        <v>14</v>
      </c>
      <c r="O23" s="412">
        <v>14</v>
      </c>
    </row>
    <row r="24" spans="1:15" ht="16.5">
      <c r="A24" s="397">
        <v>61</v>
      </c>
      <c r="B24" s="398" t="s">
        <v>47</v>
      </c>
      <c r="C24" s="399">
        <v>9876203.7731925994</v>
      </c>
      <c r="D24" s="449">
        <v>11737132.701673478</v>
      </c>
      <c r="E24" s="437">
        <f t="shared" si="7"/>
        <v>1860928.9284808785</v>
      </c>
      <c r="F24" s="445">
        <f t="shared" si="1"/>
        <v>0.18842552981056113</v>
      </c>
      <c r="G24" s="399">
        <f t="shared" si="8"/>
        <v>600.04883487408711</v>
      </c>
      <c r="H24" s="399">
        <f t="shared" si="9"/>
        <v>712.68035106402806</v>
      </c>
      <c r="I24" s="450">
        <f t="shared" si="10"/>
        <v>112.63151618994095</v>
      </c>
      <c r="J24" s="448">
        <f t="shared" si="11"/>
        <v>3.123213317885272E-3</v>
      </c>
      <c r="K24" s="448">
        <f t="shared" si="12"/>
        <v>2.9549764861455758E-3</v>
      </c>
      <c r="L24" s="400">
        <v>16459</v>
      </c>
      <c r="M24" s="400">
        <v>16469</v>
      </c>
      <c r="N24" s="412">
        <v>5</v>
      </c>
      <c r="O24" s="412">
        <v>5</v>
      </c>
    </row>
    <row r="25" spans="1:15" ht="16.5">
      <c r="A25" s="397">
        <v>69</v>
      </c>
      <c r="B25" s="398" t="s">
        <v>48</v>
      </c>
      <c r="C25" s="399">
        <v>5105508.7093643108</v>
      </c>
      <c r="D25" s="449">
        <v>4598749.0856217463</v>
      </c>
      <c r="E25" s="437">
        <f t="shared" si="7"/>
        <v>-506759.62374256458</v>
      </c>
      <c r="F25" s="445">
        <f t="shared" si="1"/>
        <v>-9.9257420286657669E-2</v>
      </c>
      <c r="G25" s="399">
        <f t="shared" si="8"/>
        <v>763.49763860689563</v>
      </c>
      <c r="H25" s="399">
        <f t="shared" si="9"/>
        <v>701.24261750865298</v>
      </c>
      <c r="I25" s="450">
        <f t="shared" si="10"/>
        <v>-62.255021098242651</v>
      </c>
      <c r="J25" s="448">
        <f t="shared" si="11"/>
        <v>1.2237123627117806E-3</v>
      </c>
      <c r="K25" s="448">
        <f t="shared" si="12"/>
        <v>1.1766795674383805E-3</v>
      </c>
      <c r="L25" s="400">
        <v>6687</v>
      </c>
      <c r="M25" s="400">
        <v>6558</v>
      </c>
      <c r="N25" s="412">
        <v>17</v>
      </c>
      <c r="O25" s="412">
        <v>17</v>
      </c>
    </row>
    <row r="26" spans="1:15" ht="16.5">
      <c r="A26" s="397">
        <v>71</v>
      </c>
      <c r="B26" s="398" t="s">
        <v>49</v>
      </c>
      <c r="C26" s="399">
        <v>9222623.800179556</v>
      </c>
      <c r="D26" s="449">
        <v>9294031.2792755459</v>
      </c>
      <c r="E26" s="437">
        <f t="shared" si="7"/>
        <v>71407.479095989838</v>
      </c>
      <c r="F26" s="445">
        <f t="shared" si="1"/>
        <v>7.7426425107570366E-3</v>
      </c>
      <c r="G26" s="399">
        <f t="shared" si="8"/>
        <v>1399.2753451948954</v>
      </c>
      <c r="H26" s="399">
        <f t="shared" si="9"/>
        <v>1435.8151211610607</v>
      </c>
      <c r="I26" s="450">
        <f t="shared" si="10"/>
        <v>36.53977596616528</v>
      </c>
      <c r="J26" s="448">
        <f t="shared" si="11"/>
        <v>2.4731118754529359E-3</v>
      </c>
      <c r="K26" s="448">
        <f t="shared" si="12"/>
        <v>1.1614283074151627E-3</v>
      </c>
      <c r="L26" s="400">
        <v>6591</v>
      </c>
      <c r="M26" s="400">
        <v>6473</v>
      </c>
      <c r="N26" s="412">
        <v>17</v>
      </c>
      <c r="O26" s="412">
        <v>17</v>
      </c>
    </row>
    <row r="27" spans="1:15" ht="16.5">
      <c r="A27" s="397">
        <v>72</v>
      </c>
      <c r="B27" s="398" t="s">
        <v>50</v>
      </c>
      <c r="C27" s="399">
        <v>1213893.1671300035</v>
      </c>
      <c r="D27" s="449">
        <v>1333028.6145337939</v>
      </c>
      <c r="E27" s="437">
        <f t="shared" si="7"/>
        <v>119135.44740379043</v>
      </c>
      <c r="F27" s="445">
        <f t="shared" si="1"/>
        <v>9.8143272101499077E-2</v>
      </c>
      <c r="G27" s="399">
        <f t="shared" si="8"/>
        <v>1264.4720490937536</v>
      </c>
      <c r="H27" s="399">
        <f t="shared" si="9"/>
        <v>1406.1483275672931</v>
      </c>
      <c r="I27" s="450">
        <f t="shared" si="10"/>
        <v>141.67627847353947</v>
      </c>
      <c r="J27" s="448">
        <f t="shared" si="11"/>
        <v>3.5471463328011032E-4</v>
      </c>
      <c r="K27" s="448">
        <f t="shared" si="12"/>
        <v>1.7009640590600559E-4</v>
      </c>
      <c r="L27" s="400">
        <v>960</v>
      </c>
      <c r="M27" s="400">
        <v>948</v>
      </c>
      <c r="N27" s="412">
        <v>17</v>
      </c>
      <c r="O27" s="412">
        <v>17</v>
      </c>
    </row>
    <row r="28" spans="1:15" ht="16.5">
      <c r="A28" s="397">
        <v>74</v>
      </c>
      <c r="B28" s="398" t="s">
        <v>51</v>
      </c>
      <c r="C28" s="399">
        <v>1227752.0999429796</v>
      </c>
      <c r="D28" s="449">
        <v>1283275.3703416791</v>
      </c>
      <c r="E28" s="437">
        <f t="shared" si="7"/>
        <v>55523.270398699446</v>
      </c>
      <c r="F28" s="445">
        <f t="shared" si="1"/>
        <v>4.5223518983415388E-2</v>
      </c>
      <c r="G28" s="399">
        <f t="shared" si="8"/>
        <v>1167.0647337861024</v>
      </c>
      <c r="H28" s="399">
        <f t="shared" si="9"/>
        <v>1266.8068808901078</v>
      </c>
      <c r="I28" s="450">
        <f t="shared" si="10"/>
        <v>99.742147104005426</v>
      </c>
      <c r="J28" s="448">
        <f t="shared" si="11"/>
        <v>3.4147545478410035E-4</v>
      </c>
      <c r="K28" s="448">
        <f t="shared" si="12"/>
        <v>1.817591341590545E-4</v>
      </c>
      <c r="L28" s="400">
        <v>1052</v>
      </c>
      <c r="M28" s="400">
        <v>1013</v>
      </c>
      <c r="N28" s="412">
        <v>16</v>
      </c>
      <c r="O28" s="412">
        <v>16</v>
      </c>
    </row>
    <row r="29" spans="1:15" ht="16.5">
      <c r="A29" s="397">
        <v>75</v>
      </c>
      <c r="B29" s="398" t="s">
        <v>52</v>
      </c>
      <c r="C29" s="399">
        <v>-3359518.3389224792</v>
      </c>
      <c r="D29" s="449">
        <v>-1908399.3652333131</v>
      </c>
      <c r="E29" s="437">
        <f t="shared" si="7"/>
        <v>1451118.9736891661</v>
      </c>
      <c r="F29" s="445">
        <f t="shared" si="1"/>
        <v>-0.43194256655095181</v>
      </c>
      <c r="G29" s="399">
        <f t="shared" si="8"/>
        <v>-171.85116061806124</v>
      </c>
      <c r="H29" s="399">
        <f t="shared" si="9"/>
        <v>-97.696291862051453</v>
      </c>
      <c r="I29" s="450">
        <f t="shared" si="10"/>
        <v>74.15486875600979</v>
      </c>
      <c r="J29" s="448">
        <f t="shared" si="11"/>
        <v>-5.078189422268915E-4</v>
      </c>
      <c r="K29" s="448">
        <f t="shared" si="12"/>
        <v>3.5049189799239589E-3</v>
      </c>
      <c r="L29" s="400">
        <v>19549</v>
      </c>
      <c r="M29" s="400">
        <v>19534</v>
      </c>
      <c r="N29" s="412">
        <v>8</v>
      </c>
      <c r="O29" s="412">
        <v>8</v>
      </c>
    </row>
    <row r="30" spans="1:15" ht="16.5">
      <c r="A30" s="397">
        <v>77</v>
      </c>
      <c r="B30" s="398" t="s">
        <v>53</v>
      </c>
      <c r="C30" s="399">
        <v>3835957.2457614806</v>
      </c>
      <c r="D30" s="449">
        <v>4164861.856684302</v>
      </c>
      <c r="E30" s="437">
        <f t="shared" si="7"/>
        <v>328904.61092282133</v>
      </c>
      <c r="F30" s="445">
        <f t="shared" si="1"/>
        <v>8.5742512194639978E-2</v>
      </c>
      <c r="G30" s="399">
        <f t="shared" si="8"/>
        <v>833.72250505574459</v>
      </c>
      <c r="H30" s="399">
        <f t="shared" si="9"/>
        <v>915.55547519989057</v>
      </c>
      <c r="I30" s="450">
        <f t="shared" si="10"/>
        <v>81.832970144145975</v>
      </c>
      <c r="J30" s="448">
        <f t="shared" si="11"/>
        <v>1.1082563645288044E-3</v>
      </c>
      <c r="K30" s="448">
        <f t="shared" si="12"/>
        <v>8.1621155112491497E-4</v>
      </c>
      <c r="L30" s="400">
        <v>4601</v>
      </c>
      <c r="M30" s="400">
        <v>4549</v>
      </c>
      <c r="N30" s="412">
        <v>13</v>
      </c>
      <c r="O30" s="412">
        <v>13</v>
      </c>
    </row>
    <row r="31" spans="1:15" ht="16.5">
      <c r="A31" s="397">
        <v>78</v>
      </c>
      <c r="B31" s="398" t="s">
        <v>54</v>
      </c>
      <c r="C31" s="399">
        <v>-1639113.0737436214</v>
      </c>
      <c r="D31" s="449">
        <v>-1497148.1048099247</v>
      </c>
      <c r="E31" s="437">
        <f t="shared" si="7"/>
        <v>141964.96893369663</v>
      </c>
      <c r="F31" s="445">
        <f t="shared" si="1"/>
        <v>-8.6610845345439419E-2</v>
      </c>
      <c r="G31" s="399">
        <f t="shared" si="8"/>
        <v>-209.28410032477291</v>
      </c>
      <c r="H31" s="399">
        <f t="shared" si="9"/>
        <v>-193.9059843038369</v>
      </c>
      <c r="I31" s="450">
        <f t="shared" si="10"/>
        <v>15.378116020936005</v>
      </c>
      <c r="J31" s="448">
        <f t="shared" si="11"/>
        <v>-3.9838630256965241E-4</v>
      </c>
      <c r="K31" s="448">
        <f t="shared" si="12"/>
        <v>1.3853526898737016E-3</v>
      </c>
      <c r="L31" s="400">
        <v>7832</v>
      </c>
      <c r="M31" s="400">
        <v>7721</v>
      </c>
      <c r="N31" s="412">
        <v>1</v>
      </c>
      <c r="O31" s="413">
        <v>33</v>
      </c>
    </row>
    <row r="32" spans="1:15" ht="16.5">
      <c r="A32" s="397">
        <v>79</v>
      </c>
      <c r="B32" s="398" t="s">
        <v>55</v>
      </c>
      <c r="C32" s="399">
        <v>-1620246.2086251362</v>
      </c>
      <c r="D32" s="449">
        <v>-967351.60371007025</v>
      </c>
      <c r="E32" s="437">
        <f t="shared" si="7"/>
        <v>652894.60491506592</v>
      </c>
      <c r="F32" s="445">
        <f t="shared" si="1"/>
        <v>-0.40296011892481526</v>
      </c>
      <c r="G32" s="399">
        <f t="shared" si="8"/>
        <v>-239.92983986748646</v>
      </c>
      <c r="H32" s="399">
        <f t="shared" si="9"/>
        <v>-144.31621717291813</v>
      </c>
      <c r="I32" s="450">
        <f t="shared" si="10"/>
        <v>95.613622694568335</v>
      </c>
      <c r="J32" s="448">
        <f t="shared" si="11"/>
        <v>-2.5740915507875268E-4</v>
      </c>
      <c r="K32" s="448">
        <f t="shared" si="12"/>
        <v>1.2026964227721049E-3</v>
      </c>
      <c r="L32" s="400">
        <v>6753</v>
      </c>
      <c r="M32" s="400">
        <v>6703</v>
      </c>
      <c r="N32" s="412">
        <v>4</v>
      </c>
      <c r="O32" s="412">
        <v>4</v>
      </c>
    </row>
    <row r="33" spans="1:15" ht="16.5">
      <c r="A33" s="397">
        <v>81</v>
      </c>
      <c r="B33" s="398" t="s">
        <v>56</v>
      </c>
      <c r="C33" s="399">
        <v>-55970.763875673292</v>
      </c>
      <c r="D33" s="449">
        <v>290567.30691450834</v>
      </c>
      <c r="E33" s="437">
        <f t="shared" si="7"/>
        <v>346538.07079018163</v>
      </c>
      <c r="F33" s="445">
        <f t="shared" si="1"/>
        <v>-6.1914122087013057</v>
      </c>
      <c r="G33" s="399">
        <f t="shared" si="8"/>
        <v>-21.744663510362585</v>
      </c>
      <c r="H33" s="399">
        <f t="shared" si="9"/>
        <v>114.80336108830831</v>
      </c>
      <c r="I33" s="450">
        <f t="shared" si="10"/>
        <v>136.54802459867091</v>
      </c>
      <c r="J33" s="448">
        <f t="shared" si="11"/>
        <v>7.7319027207390959E-5</v>
      </c>
      <c r="K33" s="448">
        <f t="shared" si="12"/>
        <v>4.5412869551487355E-4</v>
      </c>
      <c r="L33" s="400">
        <v>2574</v>
      </c>
      <c r="M33" s="400">
        <v>2531</v>
      </c>
      <c r="N33" s="412">
        <v>7</v>
      </c>
      <c r="O33" s="412">
        <v>7</v>
      </c>
    </row>
    <row r="34" spans="1:15" ht="16.5">
      <c r="A34" s="397">
        <v>82</v>
      </c>
      <c r="B34" s="398" t="s">
        <v>57</v>
      </c>
      <c r="C34" s="399">
        <v>3884368.1694836393</v>
      </c>
      <c r="D34" s="449">
        <v>2329428.7057269299</v>
      </c>
      <c r="E34" s="437">
        <f t="shared" si="7"/>
        <v>-1554939.4637567094</v>
      </c>
      <c r="F34" s="445">
        <f t="shared" si="1"/>
        <v>-0.40030692146347502</v>
      </c>
      <c r="G34" s="399">
        <f t="shared" si="8"/>
        <v>415.04094128471411</v>
      </c>
      <c r="H34" s="399">
        <f t="shared" si="9"/>
        <v>248.57845541851776</v>
      </c>
      <c r="I34" s="450">
        <f t="shared" si="10"/>
        <v>-166.46248586619635</v>
      </c>
      <c r="J34" s="448">
        <f t="shared" si="11"/>
        <v>6.1985349758832402E-4</v>
      </c>
      <c r="K34" s="448">
        <f t="shared" si="12"/>
        <v>1.6814065609126354E-3</v>
      </c>
      <c r="L34" s="400">
        <v>9359</v>
      </c>
      <c r="M34" s="400">
        <v>9371</v>
      </c>
      <c r="N34" s="412">
        <v>5</v>
      </c>
      <c r="O34" s="412">
        <v>5</v>
      </c>
    </row>
    <row r="35" spans="1:15" ht="16.5">
      <c r="A35" s="397">
        <v>86</v>
      </c>
      <c r="B35" s="398" t="s">
        <v>58</v>
      </c>
      <c r="C35" s="399">
        <v>4243101.638231121</v>
      </c>
      <c r="D35" s="449">
        <v>4511073.6379306056</v>
      </c>
      <c r="E35" s="437">
        <f t="shared" si="7"/>
        <v>267971.99969948456</v>
      </c>
      <c r="F35" s="445">
        <f t="shared" si="1"/>
        <v>6.3154744464522808E-2</v>
      </c>
      <c r="G35" s="399">
        <f t="shared" si="8"/>
        <v>528.34038578397724</v>
      </c>
      <c r="H35" s="399">
        <f t="shared" si="9"/>
        <v>564.02521104408675</v>
      </c>
      <c r="I35" s="450">
        <f t="shared" si="10"/>
        <v>35.684825260109506</v>
      </c>
      <c r="J35" s="448">
        <f t="shared" si="11"/>
        <v>1.2003822076525742E-3</v>
      </c>
      <c r="K35" s="448">
        <f t="shared" si="12"/>
        <v>1.4350538548905409E-3</v>
      </c>
      <c r="L35" s="400">
        <v>8031</v>
      </c>
      <c r="M35" s="400">
        <v>7998</v>
      </c>
      <c r="N35" s="412">
        <v>5</v>
      </c>
      <c r="O35" s="412">
        <v>5</v>
      </c>
    </row>
    <row r="36" spans="1:15" ht="16.5">
      <c r="A36" s="397">
        <v>90</v>
      </c>
      <c r="B36" s="398" t="s">
        <v>59</v>
      </c>
      <c r="C36" s="399">
        <v>106374.11301868653</v>
      </c>
      <c r="D36" s="449">
        <v>747917.62813566579</v>
      </c>
      <c r="E36" s="437">
        <f t="shared" si="7"/>
        <v>641543.51511697925</v>
      </c>
      <c r="F36" s="445">
        <f t="shared" si="1"/>
        <v>6.0310116522831132</v>
      </c>
      <c r="G36" s="399">
        <f t="shared" si="8"/>
        <v>34.751425357297137</v>
      </c>
      <c r="H36" s="399">
        <f t="shared" si="9"/>
        <v>249.22280177796262</v>
      </c>
      <c r="I36" s="450">
        <f t="shared" si="10"/>
        <v>214.47137642066548</v>
      </c>
      <c r="J36" s="448">
        <f t="shared" si="11"/>
        <v>1.9901847889488571E-4</v>
      </c>
      <c r="K36" s="448">
        <f t="shared" si="12"/>
        <v>5.3845919211384255E-4</v>
      </c>
      <c r="L36" s="400">
        <v>3061</v>
      </c>
      <c r="M36" s="400">
        <v>3001</v>
      </c>
      <c r="N36" s="412">
        <v>12</v>
      </c>
      <c r="O36" s="412">
        <v>12</v>
      </c>
    </row>
    <row r="37" spans="1:15" ht="16.5">
      <c r="A37" s="397">
        <v>91</v>
      </c>
      <c r="B37" s="398" t="s">
        <v>60</v>
      </c>
      <c r="C37" s="399">
        <v>296837769.52375495</v>
      </c>
      <c r="D37" s="449">
        <v>381089705.2024132</v>
      </c>
      <c r="E37" s="437">
        <f t="shared" si="7"/>
        <v>84251935.678658247</v>
      </c>
      <c r="F37" s="445">
        <f t="shared" si="1"/>
        <v>0.28383158859410523</v>
      </c>
      <c r="G37" s="399">
        <f t="shared" si="8"/>
        <v>447.02598312684847</v>
      </c>
      <c r="H37" s="399">
        <f t="shared" si="9"/>
        <v>564.99585648986385</v>
      </c>
      <c r="I37" s="450">
        <f t="shared" si="10"/>
        <v>117.96987336301538</v>
      </c>
      <c r="J37" s="448">
        <f t="shared" si="11"/>
        <v>0.10140674667735905</v>
      </c>
      <c r="K37" s="448">
        <f t="shared" si="12"/>
        <v>0.12102323394894596</v>
      </c>
      <c r="L37" s="400">
        <v>664028</v>
      </c>
      <c r="M37" s="400">
        <v>674500</v>
      </c>
      <c r="N37" s="412">
        <v>1</v>
      </c>
      <c r="O37" s="413">
        <v>31</v>
      </c>
    </row>
    <row r="38" spans="1:15" ht="16.5">
      <c r="A38" s="397">
        <v>92</v>
      </c>
      <c r="B38" s="398" t="s">
        <v>61</v>
      </c>
      <c r="C38" s="399">
        <v>177112858.6174376</v>
      </c>
      <c r="D38" s="449">
        <v>211213297.94026783</v>
      </c>
      <c r="E38" s="437">
        <f t="shared" si="7"/>
        <v>34100439.32283023</v>
      </c>
      <c r="F38" s="445">
        <f t="shared" si="1"/>
        <v>0.19253508519382501</v>
      </c>
      <c r="G38" s="399">
        <f t="shared" si="8"/>
        <v>729.402800511647</v>
      </c>
      <c r="H38" s="399">
        <f t="shared" si="9"/>
        <v>853.58364528504683</v>
      </c>
      <c r="I38" s="450">
        <f t="shared" si="10"/>
        <v>124.18084477339983</v>
      </c>
      <c r="J38" s="448">
        <f t="shared" si="11"/>
        <v>5.6203180266289364E-2</v>
      </c>
      <c r="K38" s="448">
        <f t="shared" si="12"/>
        <v>4.4397853340295085E-2</v>
      </c>
      <c r="L38" s="400">
        <v>242819</v>
      </c>
      <c r="M38" s="400">
        <v>247443</v>
      </c>
      <c r="N38" s="412">
        <v>1</v>
      </c>
      <c r="O38" s="413">
        <v>32</v>
      </c>
    </row>
    <row r="39" spans="1:15" ht="16.5">
      <c r="A39" s="397">
        <v>97</v>
      </c>
      <c r="B39" s="398" t="s">
        <v>62</v>
      </c>
      <c r="C39" s="399">
        <v>57007.49558398081</v>
      </c>
      <c r="D39" s="449">
        <v>182157.27925994457</v>
      </c>
      <c r="E39" s="437">
        <f t="shared" si="7"/>
        <v>125149.78367596376</v>
      </c>
      <c r="F39" s="445">
        <f t="shared" si="1"/>
        <v>2.195321551910641</v>
      </c>
      <c r="G39" s="399">
        <f t="shared" si="8"/>
        <v>27.263269050206031</v>
      </c>
      <c r="H39" s="399">
        <f t="shared" si="9"/>
        <v>88.340096634308708</v>
      </c>
      <c r="I39" s="450">
        <f t="shared" si="10"/>
        <v>61.076827584102674</v>
      </c>
      <c r="J39" s="448">
        <f t="shared" si="11"/>
        <v>4.847146700942468E-5</v>
      </c>
      <c r="K39" s="448">
        <f t="shared" si="12"/>
        <v>3.6997762550441298E-4</v>
      </c>
      <c r="L39" s="400">
        <v>2091</v>
      </c>
      <c r="M39" s="400">
        <v>2062</v>
      </c>
      <c r="N39" s="412">
        <v>10</v>
      </c>
      <c r="O39" s="412">
        <v>10</v>
      </c>
    </row>
    <row r="40" spans="1:15" ht="16.5">
      <c r="A40" s="397">
        <v>98</v>
      </c>
      <c r="B40" s="398" t="s">
        <v>63</v>
      </c>
      <c r="C40" s="399">
        <v>17312349.259793844</v>
      </c>
      <c r="D40" s="449">
        <v>17867261.256743684</v>
      </c>
      <c r="E40" s="437">
        <f t="shared" si="7"/>
        <v>554911.99694984034</v>
      </c>
      <c r="F40" s="445">
        <f t="shared" si="1"/>
        <v>3.2052957609777812E-2</v>
      </c>
      <c r="G40" s="399">
        <f t="shared" si="8"/>
        <v>754.58088566420452</v>
      </c>
      <c r="H40" s="399">
        <f t="shared" si="9"/>
        <v>780.74115170389712</v>
      </c>
      <c r="I40" s="450">
        <f t="shared" si="10"/>
        <v>26.160266039692601</v>
      </c>
      <c r="J40" s="448">
        <f t="shared" si="11"/>
        <v>4.7544208393623258E-3</v>
      </c>
      <c r="K40" s="448">
        <f t="shared" si="12"/>
        <v>4.1061774780157571E-3</v>
      </c>
      <c r="L40" s="400">
        <v>22943</v>
      </c>
      <c r="M40" s="400">
        <v>22885</v>
      </c>
      <c r="N40" s="412">
        <v>7</v>
      </c>
      <c r="O40" s="412">
        <v>7</v>
      </c>
    </row>
    <row r="41" spans="1:15" ht="16.5">
      <c r="A41" s="397">
        <v>102</v>
      </c>
      <c r="B41" s="398" t="s">
        <v>64</v>
      </c>
      <c r="C41" s="399">
        <v>8065218.1383499997</v>
      </c>
      <c r="D41" s="449">
        <v>8423281.5532316305</v>
      </c>
      <c r="E41" s="437">
        <f t="shared" si="7"/>
        <v>358063.4148816308</v>
      </c>
      <c r="F41" s="445">
        <f t="shared" si="1"/>
        <v>4.4395998811122571E-2</v>
      </c>
      <c r="G41" s="399">
        <f t="shared" si="8"/>
        <v>827.62628407901479</v>
      </c>
      <c r="H41" s="399">
        <f t="shared" si="9"/>
        <v>873.24088256599941</v>
      </c>
      <c r="I41" s="450">
        <f t="shared" si="10"/>
        <v>45.614598486984619</v>
      </c>
      <c r="J41" s="448">
        <f t="shared" si="11"/>
        <v>2.2414081697823373E-3</v>
      </c>
      <c r="K41" s="448">
        <f t="shared" si="12"/>
        <v>1.7307488727524576E-3</v>
      </c>
      <c r="L41" s="400">
        <v>9745</v>
      </c>
      <c r="M41" s="400">
        <v>9646</v>
      </c>
      <c r="N41" s="412">
        <v>4</v>
      </c>
      <c r="O41" s="412">
        <v>4</v>
      </c>
    </row>
    <row r="42" spans="1:15" ht="16.5">
      <c r="A42" s="397">
        <v>103</v>
      </c>
      <c r="B42" s="398" t="s">
        <v>65</v>
      </c>
      <c r="C42" s="399">
        <v>1277674.9521054509</v>
      </c>
      <c r="D42" s="449">
        <v>1296014.3948458035</v>
      </c>
      <c r="E42" s="437">
        <f t="shared" si="7"/>
        <v>18339.442740352591</v>
      </c>
      <c r="F42" s="445">
        <f t="shared" si="1"/>
        <v>1.4353762441794331E-2</v>
      </c>
      <c r="G42" s="399">
        <f t="shared" si="8"/>
        <v>591.24245817003748</v>
      </c>
      <c r="H42" s="399">
        <f t="shared" si="9"/>
        <v>609.88912698626052</v>
      </c>
      <c r="I42" s="450">
        <f t="shared" si="10"/>
        <v>18.646668816223041</v>
      </c>
      <c r="J42" s="448">
        <f t="shared" si="11"/>
        <v>3.4486526829302275E-4</v>
      </c>
      <c r="K42" s="448">
        <f t="shared" si="12"/>
        <v>3.8128150058044501E-4</v>
      </c>
      <c r="L42" s="400">
        <v>2161</v>
      </c>
      <c r="M42" s="400">
        <v>2125</v>
      </c>
      <c r="N42" s="412">
        <v>5</v>
      </c>
      <c r="O42" s="412">
        <v>5</v>
      </c>
    </row>
    <row r="43" spans="1:15" ht="16.5">
      <c r="A43" s="397">
        <v>105</v>
      </c>
      <c r="B43" s="398" t="s">
        <v>66</v>
      </c>
      <c r="C43" s="399">
        <v>2671025.261485843</v>
      </c>
      <c r="D43" s="449">
        <v>2957601.212348992</v>
      </c>
      <c r="E43" s="437">
        <f t="shared" si="7"/>
        <v>286575.95086314902</v>
      </c>
      <c r="F43" s="445">
        <f t="shared" si="1"/>
        <v>0.10729061794935328</v>
      </c>
      <c r="G43" s="399">
        <f t="shared" si="8"/>
        <v>1275.5612519034589</v>
      </c>
      <c r="H43" s="399">
        <f t="shared" si="9"/>
        <v>1433.6409172801707</v>
      </c>
      <c r="I43" s="450">
        <f t="shared" si="10"/>
        <v>158.07966537671177</v>
      </c>
      <c r="J43" s="448">
        <f t="shared" si="11"/>
        <v>7.8700818421222735E-4</v>
      </c>
      <c r="K43" s="448">
        <f t="shared" si="12"/>
        <v>3.7015705209292142E-4</v>
      </c>
      <c r="L43" s="400">
        <v>2094</v>
      </c>
      <c r="M43" s="400">
        <v>2063</v>
      </c>
      <c r="N43" s="412">
        <v>18</v>
      </c>
      <c r="O43" s="412">
        <v>18</v>
      </c>
    </row>
    <row r="44" spans="1:15" ht="16.5">
      <c r="A44" s="397">
        <v>106</v>
      </c>
      <c r="B44" s="398" t="s">
        <v>67</v>
      </c>
      <c r="C44" s="399">
        <v>11583319.102504855</v>
      </c>
      <c r="D44" s="449">
        <v>13772521.683742771</v>
      </c>
      <c r="E44" s="437">
        <f t="shared" si="7"/>
        <v>2189202.5812379159</v>
      </c>
      <c r="F44" s="445">
        <f t="shared" si="1"/>
        <v>0.18899613848715502</v>
      </c>
      <c r="G44" s="399">
        <f t="shared" si="8"/>
        <v>247.52268526839018</v>
      </c>
      <c r="H44" s="399">
        <f t="shared" si="9"/>
        <v>293.65091754424793</v>
      </c>
      <c r="I44" s="450">
        <f t="shared" si="10"/>
        <v>46.128232275857755</v>
      </c>
      <c r="J44" s="448">
        <f t="shared" si="11"/>
        <v>3.6648237893225927E-3</v>
      </c>
      <c r="K44" s="448">
        <f t="shared" si="12"/>
        <v>8.4152864276345659E-3</v>
      </c>
      <c r="L44" s="400">
        <v>46797</v>
      </c>
      <c r="M44" s="400">
        <v>46901</v>
      </c>
      <c r="N44" s="412">
        <v>1</v>
      </c>
      <c r="O44" s="413">
        <v>35</v>
      </c>
    </row>
    <row r="45" spans="1:15" ht="16.5">
      <c r="A45" s="397">
        <v>108</v>
      </c>
      <c r="B45" s="398" t="s">
        <v>68</v>
      </c>
      <c r="C45" s="399">
        <v>8069485.7825932391</v>
      </c>
      <c r="D45" s="449">
        <v>8392429.548880266</v>
      </c>
      <c r="E45" s="437">
        <f t="shared" si="7"/>
        <v>322943.76628702693</v>
      </c>
      <c r="F45" s="445">
        <f t="shared" si="1"/>
        <v>4.0020364988268754E-2</v>
      </c>
      <c r="G45" s="399">
        <f t="shared" si="8"/>
        <v>786.72962684929701</v>
      </c>
      <c r="H45" s="399">
        <f t="shared" si="9"/>
        <v>813.29872554319854</v>
      </c>
      <c r="I45" s="450">
        <f t="shared" si="10"/>
        <v>26.569098693901537</v>
      </c>
      <c r="J45" s="448">
        <f t="shared" si="11"/>
        <v>2.2331985505062513E-3</v>
      </c>
      <c r="K45" s="448">
        <f t="shared" si="12"/>
        <v>1.8515029668186411E-3</v>
      </c>
      <c r="L45" s="400">
        <v>10257</v>
      </c>
      <c r="M45" s="400">
        <v>10319</v>
      </c>
      <c r="N45" s="412">
        <v>6</v>
      </c>
      <c r="O45" s="412">
        <v>6</v>
      </c>
    </row>
    <row r="46" spans="1:15" ht="16.5">
      <c r="A46" s="397">
        <v>109</v>
      </c>
      <c r="B46" s="398" t="s">
        <v>69</v>
      </c>
      <c r="C46" s="399">
        <v>14111020.929796107</v>
      </c>
      <c r="D46" s="449">
        <v>15480593.318016846</v>
      </c>
      <c r="E46" s="437">
        <f t="shared" si="7"/>
        <v>1369572.3882207386</v>
      </c>
      <c r="F46" s="445">
        <f t="shared" si="1"/>
        <v>9.7056931247888653E-2</v>
      </c>
      <c r="G46" s="399">
        <f t="shared" si="8"/>
        <v>207.38387387087735</v>
      </c>
      <c r="H46" s="399">
        <f t="shared" si="9"/>
        <v>226.59279728943406</v>
      </c>
      <c r="I46" s="450">
        <f t="shared" si="10"/>
        <v>19.208923418556708</v>
      </c>
      <c r="J46" s="448">
        <f t="shared" si="11"/>
        <v>4.1193361656976365E-3</v>
      </c>
      <c r="K46" s="448">
        <f t="shared" si="12"/>
        <v>1.2258245100308434E-2</v>
      </c>
      <c r="L46" s="400">
        <v>68043</v>
      </c>
      <c r="M46" s="400">
        <v>68319</v>
      </c>
      <c r="N46" s="412">
        <v>5</v>
      </c>
      <c r="O46" s="412">
        <v>5</v>
      </c>
    </row>
    <row r="47" spans="1:15" ht="16.5">
      <c r="A47" s="397">
        <v>111</v>
      </c>
      <c r="B47" s="398" t="s">
        <v>70</v>
      </c>
      <c r="C47" s="399">
        <v>9245457.2894286662</v>
      </c>
      <c r="D47" s="449">
        <v>9930715.7298020795</v>
      </c>
      <c r="E47" s="437">
        <f t="shared" si="7"/>
        <v>685258.44037341326</v>
      </c>
      <c r="F47" s="445">
        <f t="shared" si="1"/>
        <v>7.4118393381898323E-2</v>
      </c>
      <c r="G47" s="399">
        <f t="shared" si="8"/>
        <v>509.92539239030754</v>
      </c>
      <c r="H47" s="399">
        <f t="shared" si="9"/>
        <v>553.15076754871495</v>
      </c>
      <c r="I47" s="450">
        <f t="shared" si="10"/>
        <v>43.225375158407417</v>
      </c>
      <c r="J47" s="448">
        <f t="shared" si="11"/>
        <v>2.6425315630135456E-3</v>
      </c>
      <c r="K47" s="448">
        <f t="shared" si="12"/>
        <v>3.2212455434921078E-3</v>
      </c>
      <c r="L47" s="400">
        <v>18131</v>
      </c>
      <c r="M47" s="400">
        <v>17953</v>
      </c>
      <c r="N47" s="412">
        <v>7</v>
      </c>
      <c r="O47" s="412">
        <v>7</v>
      </c>
    </row>
    <row r="48" spans="1:15" ht="16.5">
      <c r="A48" s="397">
        <v>139</v>
      </c>
      <c r="B48" s="398" t="s">
        <v>71</v>
      </c>
      <c r="C48" s="399">
        <v>12981972.786773339</v>
      </c>
      <c r="D48" s="449">
        <v>13428440.912679736</v>
      </c>
      <c r="E48" s="437">
        <f t="shared" si="7"/>
        <v>446468.12590639666</v>
      </c>
      <c r="F48" s="445">
        <f t="shared" si="1"/>
        <v>3.4391392836786716E-2</v>
      </c>
      <c r="G48" s="399">
        <f t="shared" si="8"/>
        <v>1317.5654914009276</v>
      </c>
      <c r="H48" s="399">
        <f t="shared" si="9"/>
        <v>1375.0195487077347</v>
      </c>
      <c r="I48" s="450">
        <f t="shared" si="10"/>
        <v>57.454057306807044</v>
      </c>
      <c r="J48" s="448">
        <f t="shared" si="11"/>
        <v>3.57326500116481E-3</v>
      </c>
      <c r="K48" s="448">
        <f t="shared" si="12"/>
        <v>1.7522800633734711E-3</v>
      </c>
      <c r="L48" s="400">
        <v>9853</v>
      </c>
      <c r="M48" s="400">
        <v>9766</v>
      </c>
      <c r="N48" s="412">
        <v>17</v>
      </c>
      <c r="O48" s="412">
        <v>17</v>
      </c>
    </row>
    <row r="49" spans="1:15" ht="16.5">
      <c r="A49" s="397">
        <v>140</v>
      </c>
      <c r="B49" s="398" t="s">
        <v>72</v>
      </c>
      <c r="C49" s="399">
        <v>21429281.396035228</v>
      </c>
      <c r="D49" s="449">
        <v>22154458.429937109</v>
      </c>
      <c r="E49" s="437">
        <f t="shared" si="7"/>
        <v>725177.03390188143</v>
      </c>
      <c r="F49" s="445">
        <f t="shared" si="1"/>
        <v>3.3840473719107131E-2</v>
      </c>
      <c r="G49" s="399">
        <f t="shared" si="8"/>
        <v>1030.204384213991</v>
      </c>
      <c r="H49" s="399">
        <f t="shared" si="9"/>
        <v>1074.5202458985891</v>
      </c>
      <c r="I49" s="450">
        <f t="shared" si="10"/>
        <v>44.315861684598076</v>
      </c>
      <c r="J49" s="448">
        <f t="shared" si="11"/>
        <v>5.8952302387319591E-3</v>
      </c>
      <c r="K49" s="448">
        <f t="shared" si="12"/>
        <v>3.6994174018671129E-3</v>
      </c>
      <c r="L49" s="400">
        <v>20801</v>
      </c>
      <c r="M49" s="400">
        <v>20618</v>
      </c>
      <c r="N49" s="412">
        <v>11</v>
      </c>
      <c r="O49" s="412">
        <v>11</v>
      </c>
    </row>
    <row r="50" spans="1:15" ht="16.5">
      <c r="A50" s="397">
        <v>142</v>
      </c>
      <c r="B50" s="398" t="s">
        <v>73</v>
      </c>
      <c r="C50" s="399">
        <v>4050352.9365694392</v>
      </c>
      <c r="D50" s="449">
        <v>4206199.6924417056</v>
      </c>
      <c r="E50" s="437">
        <f t="shared" si="7"/>
        <v>155846.75587226637</v>
      </c>
      <c r="F50" s="445">
        <f t="shared" si="1"/>
        <v>3.8477327362060741E-2</v>
      </c>
      <c r="G50" s="399">
        <f t="shared" si="8"/>
        <v>622.74799147746603</v>
      </c>
      <c r="H50" s="399">
        <f t="shared" si="9"/>
        <v>652.7311751151002</v>
      </c>
      <c r="I50" s="450">
        <f t="shared" si="10"/>
        <v>29.98318363763417</v>
      </c>
      <c r="J50" s="448">
        <f t="shared" si="11"/>
        <v>1.1192562298665857E-3</v>
      </c>
      <c r="K50" s="448">
        <f t="shared" si="12"/>
        <v>1.1562249363484178E-3</v>
      </c>
      <c r="L50" s="400">
        <v>6504</v>
      </c>
      <c r="M50" s="400">
        <v>6444</v>
      </c>
      <c r="N50" s="412">
        <v>7</v>
      </c>
      <c r="O50" s="412">
        <v>7</v>
      </c>
    </row>
    <row r="51" spans="1:15" ht="16.5">
      <c r="A51" s="397">
        <v>143</v>
      </c>
      <c r="B51" s="398" t="s">
        <v>74</v>
      </c>
      <c r="C51" s="399">
        <v>2933383.778884301</v>
      </c>
      <c r="D51" s="449">
        <v>3451464.3043382829</v>
      </c>
      <c r="E51" s="437">
        <f t="shared" si="7"/>
        <v>518080.52545398194</v>
      </c>
      <c r="F51" s="445">
        <f t="shared" si="1"/>
        <v>0.17661532363522903</v>
      </c>
      <c r="G51" s="399">
        <f t="shared" si="8"/>
        <v>431.12636373960919</v>
      </c>
      <c r="H51" s="399">
        <f t="shared" si="9"/>
        <v>503.86340209318001</v>
      </c>
      <c r="I51" s="450">
        <f t="shared" si="10"/>
        <v>72.737038353570824</v>
      </c>
      <c r="J51" s="448">
        <f t="shared" si="11"/>
        <v>9.1842356693964868E-4</v>
      </c>
      <c r="K51" s="448">
        <f t="shared" si="12"/>
        <v>1.2290721312828462E-3</v>
      </c>
      <c r="L51" s="400">
        <v>6804</v>
      </c>
      <c r="M51" s="400">
        <v>6850</v>
      </c>
      <c r="N51" s="412">
        <v>6</v>
      </c>
      <c r="O51" s="412">
        <v>6</v>
      </c>
    </row>
    <row r="52" spans="1:15" ht="16.5">
      <c r="A52" s="397">
        <v>145</v>
      </c>
      <c r="B52" s="398" t="s">
        <v>75</v>
      </c>
      <c r="C52" s="399">
        <v>13771189.112348409</v>
      </c>
      <c r="D52" s="449">
        <v>14149663.676195711</v>
      </c>
      <c r="E52" s="437">
        <f t="shared" si="7"/>
        <v>378474.56384730153</v>
      </c>
      <c r="F52" s="445">
        <f t="shared" si="1"/>
        <v>2.7483070689075739E-2</v>
      </c>
      <c r="G52" s="399">
        <f t="shared" si="8"/>
        <v>1113.3631750625279</v>
      </c>
      <c r="H52" s="399">
        <f t="shared" si="9"/>
        <v>1146.3715203917775</v>
      </c>
      <c r="I52" s="450">
        <f t="shared" si="10"/>
        <v>33.008345329249551</v>
      </c>
      <c r="J52" s="448">
        <f t="shared" si="11"/>
        <v>3.765180062315473E-3</v>
      </c>
      <c r="K52" s="448">
        <f t="shared" si="12"/>
        <v>2.214662381959733E-3</v>
      </c>
      <c r="L52" s="400">
        <v>12369</v>
      </c>
      <c r="M52" s="400">
        <v>12343</v>
      </c>
      <c r="N52" s="412">
        <v>14</v>
      </c>
      <c r="O52" s="412">
        <v>14</v>
      </c>
    </row>
    <row r="53" spans="1:15" ht="16.5">
      <c r="A53" s="397">
        <v>146</v>
      </c>
      <c r="B53" s="398" t="s">
        <v>76</v>
      </c>
      <c r="C53" s="399">
        <v>3751869.8351003737</v>
      </c>
      <c r="D53" s="449">
        <v>4143808.9027906125</v>
      </c>
      <c r="E53" s="437">
        <f t="shared" si="7"/>
        <v>391939.06769023882</v>
      </c>
      <c r="F53" s="445">
        <f t="shared" si="1"/>
        <v>0.10446499609967233</v>
      </c>
      <c r="G53" s="399">
        <f t="shared" si="8"/>
        <v>835.23371217728709</v>
      </c>
      <c r="H53" s="399">
        <f t="shared" si="9"/>
        <v>940.49226118715671</v>
      </c>
      <c r="I53" s="450">
        <f t="shared" si="10"/>
        <v>105.25854900986963</v>
      </c>
      <c r="J53" s="448">
        <f t="shared" si="11"/>
        <v>1.1026542411096648E-3</v>
      </c>
      <c r="K53" s="448">
        <f t="shared" si="12"/>
        <v>7.9055354896820742E-4</v>
      </c>
      <c r="L53" s="400">
        <v>4492</v>
      </c>
      <c r="M53" s="400">
        <v>4406</v>
      </c>
      <c r="N53" s="412">
        <v>12</v>
      </c>
      <c r="O53" s="412">
        <v>12</v>
      </c>
    </row>
    <row r="54" spans="1:15" ht="16.5">
      <c r="A54" s="397">
        <v>148</v>
      </c>
      <c r="B54" s="398" t="s">
        <v>77</v>
      </c>
      <c r="C54" s="399">
        <v>11305768.405368472</v>
      </c>
      <c r="D54" s="449">
        <v>11859372.635690544</v>
      </c>
      <c r="E54" s="437">
        <f t="shared" si="7"/>
        <v>553604.23032207228</v>
      </c>
      <c r="F54" s="445">
        <f t="shared" si="1"/>
        <v>4.8966528454553945E-2</v>
      </c>
      <c r="G54" s="399">
        <f t="shared" si="8"/>
        <v>1604.3377898919357</v>
      </c>
      <c r="H54" s="399">
        <f t="shared" si="9"/>
        <v>1664.0062629003148</v>
      </c>
      <c r="I54" s="450">
        <f t="shared" si="10"/>
        <v>59.668473008379124</v>
      </c>
      <c r="J54" s="448">
        <f t="shared" si="11"/>
        <v>3.1557409717512868E-3</v>
      </c>
      <c r="K54" s="448">
        <f t="shared" si="12"/>
        <v>1.2787732962996855E-3</v>
      </c>
      <c r="L54" s="400">
        <v>7047</v>
      </c>
      <c r="M54" s="400">
        <v>7127</v>
      </c>
      <c r="N54" s="412">
        <v>19</v>
      </c>
      <c r="O54" s="412">
        <v>19</v>
      </c>
    </row>
    <row r="55" spans="1:15" ht="16.5">
      <c r="A55" s="397">
        <v>149</v>
      </c>
      <c r="B55" s="398" t="s">
        <v>78</v>
      </c>
      <c r="C55" s="399">
        <v>2367163.0590690607</v>
      </c>
      <c r="D55" s="449">
        <v>2325844.4339322397</v>
      </c>
      <c r="E55" s="437">
        <f t="shared" si="7"/>
        <v>-41318.625136821065</v>
      </c>
      <c r="F55" s="445">
        <f t="shared" si="1"/>
        <v>-1.7454912950977921E-2</v>
      </c>
      <c r="G55" s="399">
        <f t="shared" si="8"/>
        <v>439.66624425502613</v>
      </c>
      <c r="H55" s="399">
        <f t="shared" si="9"/>
        <v>432.39346234100014</v>
      </c>
      <c r="I55" s="450">
        <f t="shared" si="10"/>
        <v>-7.272781914025984</v>
      </c>
      <c r="J55" s="448">
        <f t="shared" si="11"/>
        <v>6.1889973437471556E-4</v>
      </c>
      <c r="K55" s="448">
        <f t="shared" si="12"/>
        <v>9.6513561958692408E-4</v>
      </c>
      <c r="L55" s="400">
        <v>5384</v>
      </c>
      <c r="M55" s="400">
        <v>5379</v>
      </c>
      <c r="N55" s="412">
        <v>1</v>
      </c>
      <c r="O55" s="413">
        <v>33</v>
      </c>
    </row>
    <row r="56" spans="1:15" ht="16.5">
      <c r="A56" s="397">
        <v>151</v>
      </c>
      <c r="B56" s="398" t="s">
        <v>79</v>
      </c>
      <c r="C56" s="399">
        <v>464109.65462734236</v>
      </c>
      <c r="D56" s="449">
        <v>439066.77684793388</v>
      </c>
      <c r="E56" s="437">
        <f t="shared" si="7"/>
        <v>-25042.877779408474</v>
      </c>
      <c r="F56" s="445">
        <f t="shared" si="1"/>
        <v>-5.3958967519252957E-2</v>
      </c>
      <c r="G56" s="399">
        <f t="shared" si="8"/>
        <v>250.59916556551963</v>
      </c>
      <c r="H56" s="399">
        <f t="shared" si="9"/>
        <v>242.0434271488059</v>
      </c>
      <c r="I56" s="450">
        <f t="shared" si="10"/>
        <v>-8.5557384167137229</v>
      </c>
      <c r="J56" s="448">
        <f t="shared" si="11"/>
        <v>1.1683425924773846E-4</v>
      </c>
      <c r="K56" s="448">
        <f t="shared" si="12"/>
        <v>3.2547983155431872E-4</v>
      </c>
      <c r="L56" s="400">
        <v>1852</v>
      </c>
      <c r="M56" s="400">
        <v>1814</v>
      </c>
      <c r="N56" s="412">
        <v>14</v>
      </c>
      <c r="O56" s="412">
        <v>14</v>
      </c>
    </row>
    <row r="57" spans="1:15" ht="16.5">
      <c r="A57" s="397">
        <v>152</v>
      </c>
      <c r="B57" s="398" t="s">
        <v>80</v>
      </c>
      <c r="C57" s="399">
        <v>3944324.3961176584</v>
      </c>
      <c r="D57" s="449">
        <v>4021203.6176365814</v>
      </c>
      <c r="E57" s="437">
        <f t="shared" si="7"/>
        <v>76879.221518923063</v>
      </c>
      <c r="F57" s="445">
        <f t="shared" si="1"/>
        <v>1.9491100071432808E-2</v>
      </c>
      <c r="G57" s="399">
        <f t="shared" si="8"/>
        <v>895.21661282743037</v>
      </c>
      <c r="H57" s="399">
        <f t="shared" si="9"/>
        <v>922.92945091498314</v>
      </c>
      <c r="I57" s="450">
        <f t="shared" si="10"/>
        <v>27.712838087552768</v>
      </c>
      <c r="J57" s="448">
        <f t="shared" si="11"/>
        <v>1.0700293684794359E-3</v>
      </c>
      <c r="K57" s="448">
        <f t="shared" si="12"/>
        <v>7.8176164613129361E-4</v>
      </c>
      <c r="L57" s="400">
        <v>4406</v>
      </c>
      <c r="M57" s="400">
        <v>4357</v>
      </c>
      <c r="N57" s="412">
        <v>14</v>
      </c>
      <c r="O57" s="412">
        <v>14</v>
      </c>
    </row>
    <row r="58" spans="1:15" ht="16.5">
      <c r="A58" s="397">
        <v>153</v>
      </c>
      <c r="B58" s="398" t="s">
        <v>81</v>
      </c>
      <c r="C58" s="399">
        <v>17593724.525028009</v>
      </c>
      <c r="D58" s="449">
        <v>19939258.71729207</v>
      </c>
      <c r="E58" s="437">
        <f t="shared" si="7"/>
        <v>2345534.1922640614</v>
      </c>
      <c r="F58" s="445">
        <f t="shared" si="1"/>
        <v>0.13331652368021418</v>
      </c>
      <c r="G58" s="399">
        <f t="shared" si="8"/>
        <v>697.94210270660142</v>
      </c>
      <c r="H58" s="399">
        <f t="shared" si="9"/>
        <v>800.1628764112553</v>
      </c>
      <c r="I58" s="450">
        <f t="shared" si="10"/>
        <v>102.22077370465388</v>
      </c>
      <c r="J58" s="448">
        <f t="shared" si="11"/>
        <v>5.3057727093540922E-3</v>
      </c>
      <c r="K58" s="448">
        <f t="shared" si="12"/>
        <v>4.4711311590419339E-3</v>
      </c>
      <c r="L58" s="400">
        <v>25208</v>
      </c>
      <c r="M58" s="400">
        <v>24919</v>
      </c>
      <c r="N58" s="412">
        <v>9</v>
      </c>
      <c r="O58" s="412">
        <v>9</v>
      </c>
    </row>
    <row r="59" spans="1:15" ht="16.5">
      <c r="A59" s="397">
        <v>165</v>
      </c>
      <c r="B59" s="398" t="s">
        <v>82</v>
      </c>
      <c r="C59" s="399">
        <v>9662786.2715539522</v>
      </c>
      <c r="D59" s="449">
        <v>9096109.948214801</v>
      </c>
      <c r="E59" s="437">
        <f t="shared" si="7"/>
        <v>-566676.32333915122</v>
      </c>
      <c r="F59" s="445">
        <f t="shared" si="1"/>
        <v>-5.8645230000313291E-2</v>
      </c>
      <c r="G59" s="399">
        <f t="shared" si="8"/>
        <v>593.5372402674418</v>
      </c>
      <c r="H59" s="399">
        <f t="shared" si="9"/>
        <v>564.16981630061412</v>
      </c>
      <c r="I59" s="450">
        <f t="shared" si="10"/>
        <v>-29.367423966827687</v>
      </c>
      <c r="J59" s="448">
        <f t="shared" si="11"/>
        <v>2.4204456448858771E-3</v>
      </c>
      <c r="K59" s="448">
        <f t="shared" si="12"/>
        <v>2.8928948865216543E-3</v>
      </c>
      <c r="L59" s="400">
        <v>16280</v>
      </c>
      <c r="M59" s="400">
        <v>16123</v>
      </c>
      <c r="N59" s="412">
        <v>5</v>
      </c>
      <c r="O59" s="412">
        <v>5</v>
      </c>
    </row>
    <row r="60" spans="1:15" ht="16.5">
      <c r="A60" s="397">
        <v>167</v>
      </c>
      <c r="B60" s="398" t="s">
        <v>83</v>
      </c>
      <c r="C60" s="399">
        <v>39277264.45671007</v>
      </c>
      <c r="D60" s="449">
        <v>47068134.70927608</v>
      </c>
      <c r="E60" s="437">
        <f t="shared" si="7"/>
        <v>7790870.2525660098</v>
      </c>
      <c r="F60" s="445">
        <f t="shared" si="1"/>
        <v>0.19835572462417322</v>
      </c>
      <c r="G60" s="399">
        <f t="shared" si="8"/>
        <v>506.71841441706641</v>
      </c>
      <c r="H60" s="399">
        <f t="shared" si="9"/>
        <v>602.95834989208686</v>
      </c>
      <c r="I60" s="450">
        <f t="shared" si="10"/>
        <v>96.239935475020445</v>
      </c>
      <c r="J60" s="448">
        <f t="shared" si="11"/>
        <v>1.2524679485907943E-2</v>
      </c>
      <c r="K60" s="448">
        <f t="shared" si="12"/>
        <v>1.4006398352146211E-2</v>
      </c>
      <c r="L60" s="400">
        <v>77513</v>
      </c>
      <c r="M60" s="400">
        <v>78062</v>
      </c>
      <c r="N60" s="412">
        <v>12</v>
      </c>
      <c r="O60" s="412">
        <v>12</v>
      </c>
    </row>
    <row r="61" spans="1:15" ht="16.5">
      <c r="A61" s="397">
        <v>169</v>
      </c>
      <c r="B61" s="398" t="s">
        <v>84</v>
      </c>
      <c r="C61" s="399">
        <v>2535355.9126415495</v>
      </c>
      <c r="D61" s="449">
        <v>2892397.052787899</v>
      </c>
      <c r="E61" s="437">
        <f t="shared" si="7"/>
        <v>357041.14014634956</v>
      </c>
      <c r="F61" s="445">
        <f t="shared" si="1"/>
        <v>0.14082485948663268</v>
      </c>
      <c r="G61" s="399">
        <f t="shared" si="8"/>
        <v>508.08735724279546</v>
      </c>
      <c r="H61" s="399">
        <f t="shared" si="9"/>
        <v>588.36392448899494</v>
      </c>
      <c r="I61" s="450">
        <f t="shared" si="10"/>
        <v>80.276567246199477</v>
      </c>
      <c r="J61" s="448">
        <f t="shared" si="11"/>
        <v>7.696575667574477E-4</v>
      </c>
      <c r="K61" s="448">
        <f t="shared" si="12"/>
        <v>8.8206110910751421E-4</v>
      </c>
      <c r="L61" s="400">
        <v>4990</v>
      </c>
      <c r="M61" s="400">
        <v>4916</v>
      </c>
      <c r="N61" s="412">
        <v>5</v>
      </c>
      <c r="O61" s="412">
        <v>5</v>
      </c>
    </row>
    <row r="62" spans="1:15" ht="16.5">
      <c r="A62" s="397">
        <v>171</v>
      </c>
      <c r="B62" s="398" t="s">
        <v>85</v>
      </c>
      <c r="C62" s="399">
        <v>2451954.4627946545</v>
      </c>
      <c r="D62" s="449">
        <v>3102543.0103977816</v>
      </c>
      <c r="E62" s="437">
        <f t="shared" si="7"/>
        <v>650588.54760312708</v>
      </c>
      <c r="F62" s="445">
        <f t="shared" si="1"/>
        <v>0.26533467789675358</v>
      </c>
      <c r="G62" s="399">
        <f t="shared" si="8"/>
        <v>540.07807550543055</v>
      </c>
      <c r="H62" s="399">
        <f t="shared" si="9"/>
        <v>675.935296382959</v>
      </c>
      <c r="I62" s="450">
        <f t="shared" si="10"/>
        <v>135.85722087752845</v>
      </c>
      <c r="J62" s="448">
        <f t="shared" si="11"/>
        <v>8.2557673118960578E-4</v>
      </c>
      <c r="K62" s="448">
        <f t="shared" si="12"/>
        <v>8.2356804125376126E-4</v>
      </c>
      <c r="L62" s="400">
        <v>4540</v>
      </c>
      <c r="M62" s="400">
        <v>4590</v>
      </c>
      <c r="N62" s="412">
        <v>11</v>
      </c>
      <c r="O62" s="412">
        <v>11</v>
      </c>
    </row>
    <row r="63" spans="1:15" ht="16.5">
      <c r="A63" s="397">
        <v>172</v>
      </c>
      <c r="B63" s="398" t="s">
        <v>86</v>
      </c>
      <c r="C63" s="399">
        <v>3269586.9385822145</v>
      </c>
      <c r="D63" s="449">
        <v>3665427.515468562</v>
      </c>
      <c r="E63" s="437">
        <f t="shared" si="7"/>
        <v>395840.5768863475</v>
      </c>
      <c r="F63" s="445">
        <f t="shared" si="1"/>
        <v>0.12106745724216625</v>
      </c>
      <c r="G63" s="399">
        <f t="shared" si="8"/>
        <v>783.88562421055246</v>
      </c>
      <c r="H63" s="399">
        <f t="shared" si="9"/>
        <v>898.60934431688213</v>
      </c>
      <c r="I63" s="450">
        <f t="shared" si="10"/>
        <v>114.72372010632967</v>
      </c>
      <c r="J63" s="448">
        <f t="shared" si="11"/>
        <v>9.7535849027440035E-4</v>
      </c>
      <c r="K63" s="448">
        <f t="shared" si="12"/>
        <v>7.3188105452594602E-4</v>
      </c>
      <c r="L63" s="400">
        <v>4171</v>
      </c>
      <c r="M63" s="400">
        <v>4079</v>
      </c>
      <c r="N63" s="412">
        <v>13</v>
      </c>
      <c r="O63" s="412">
        <v>13</v>
      </c>
    </row>
    <row r="64" spans="1:15" ht="16.5">
      <c r="A64" s="397">
        <v>176</v>
      </c>
      <c r="B64" s="398" t="s">
        <v>87</v>
      </c>
      <c r="C64" s="399">
        <v>2131993.5770489061</v>
      </c>
      <c r="D64" s="449">
        <v>2722918.0192278875</v>
      </c>
      <c r="E64" s="437">
        <f t="shared" si="7"/>
        <v>590924.44217898138</v>
      </c>
      <c r="F64" s="445">
        <f t="shared" si="1"/>
        <v>0.2771698979491935</v>
      </c>
      <c r="G64" s="399">
        <f t="shared" si="8"/>
        <v>489.88823002042881</v>
      </c>
      <c r="H64" s="399">
        <f t="shared" si="9"/>
        <v>639.33271172291325</v>
      </c>
      <c r="I64" s="450">
        <f t="shared" si="10"/>
        <v>149.44448170248444</v>
      </c>
      <c r="J64" s="448">
        <f t="shared" si="11"/>
        <v>7.2455974021234243E-4</v>
      </c>
      <c r="K64" s="448">
        <f t="shared" si="12"/>
        <v>7.6417784045746599E-4</v>
      </c>
      <c r="L64" s="400">
        <v>4352</v>
      </c>
      <c r="M64" s="400">
        <v>4259</v>
      </c>
      <c r="N64" s="412">
        <v>12</v>
      </c>
      <c r="O64" s="412">
        <v>12</v>
      </c>
    </row>
    <row r="65" spans="1:15" ht="16.5">
      <c r="A65" s="397">
        <v>177</v>
      </c>
      <c r="B65" s="398" t="s">
        <v>88</v>
      </c>
      <c r="C65" s="399">
        <v>1124747.2059655883</v>
      </c>
      <c r="D65" s="449">
        <v>1165914.7522331984</v>
      </c>
      <c r="E65" s="437">
        <f t="shared" si="7"/>
        <v>41167.546267610043</v>
      </c>
      <c r="F65" s="445">
        <f t="shared" si="1"/>
        <v>3.6601599052000285E-2</v>
      </c>
      <c r="G65" s="399">
        <f t="shared" si="8"/>
        <v>636.16923414343228</v>
      </c>
      <c r="H65" s="399">
        <f t="shared" si="9"/>
        <v>682.61987835667355</v>
      </c>
      <c r="I65" s="450">
        <f t="shared" si="10"/>
        <v>46.450644213241276</v>
      </c>
      <c r="J65" s="448">
        <f t="shared" si="11"/>
        <v>3.1024617121134217E-4</v>
      </c>
      <c r="K65" s="448">
        <f t="shared" si="12"/>
        <v>3.0646061317242358E-4</v>
      </c>
      <c r="L65" s="400">
        <v>1768</v>
      </c>
      <c r="M65" s="400">
        <v>1708</v>
      </c>
      <c r="N65" s="412">
        <v>6</v>
      </c>
      <c r="O65" s="412">
        <v>6</v>
      </c>
    </row>
    <row r="66" spans="1:15" ht="16.5">
      <c r="A66" s="397">
        <v>178</v>
      </c>
      <c r="B66" s="398" t="s">
        <v>89</v>
      </c>
      <c r="C66" s="399">
        <v>4100887.9082674971</v>
      </c>
      <c r="D66" s="449">
        <v>4370158.9161941549</v>
      </c>
      <c r="E66" s="437">
        <f t="shared" si="7"/>
        <v>269271.0079266578</v>
      </c>
      <c r="F66" s="445">
        <f t="shared" si="1"/>
        <v>6.5661635711573685E-2</v>
      </c>
      <c r="G66" s="399">
        <f t="shared" si="8"/>
        <v>710.84900472655522</v>
      </c>
      <c r="H66" s="399">
        <f t="shared" si="9"/>
        <v>762.1483983596363</v>
      </c>
      <c r="I66" s="450">
        <f t="shared" si="10"/>
        <v>51.299393633081081</v>
      </c>
      <c r="J66" s="448">
        <f t="shared" si="11"/>
        <v>1.1628852527488752E-3</v>
      </c>
      <c r="K66" s="448">
        <f t="shared" si="12"/>
        <v>1.0288320585074219E-3</v>
      </c>
      <c r="L66" s="400">
        <v>5769</v>
      </c>
      <c r="M66" s="400">
        <v>5734</v>
      </c>
      <c r="N66" s="412">
        <v>10</v>
      </c>
      <c r="O66" s="412">
        <v>10</v>
      </c>
    </row>
    <row r="67" spans="1:15" ht="16.5">
      <c r="A67" s="397">
        <v>179</v>
      </c>
      <c r="B67" s="398" t="s">
        <v>90</v>
      </c>
      <c r="C67" s="399">
        <v>29428986.126251936</v>
      </c>
      <c r="D67" s="449">
        <v>45289272.517428309</v>
      </c>
      <c r="E67" s="437">
        <f t="shared" si="7"/>
        <v>15860286.391176373</v>
      </c>
      <c r="F67" s="445">
        <f t="shared" si="1"/>
        <v>0.53893417609206407</v>
      </c>
      <c r="G67" s="399">
        <f t="shared" si="8"/>
        <v>201.72452738250794</v>
      </c>
      <c r="H67" s="399">
        <f t="shared" si="9"/>
        <v>306.53467787573476</v>
      </c>
      <c r="I67" s="450">
        <f t="shared" si="10"/>
        <v>104.81015049322681</v>
      </c>
      <c r="J67" s="448">
        <f t="shared" si="11"/>
        <v>1.2051329969507791E-2</v>
      </c>
      <c r="K67" s="448">
        <f t="shared" si="12"/>
        <v>2.6509560745768674E-2</v>
      </c>
      <c r="L67" s="400">
        <v>145887</v>
      </c>
      <c r="M67" s="400">
        <v>147746</v>
      </c>
      <c r="N67" s="412">
        <v>13</v>
      </c>
      <c r="O67" s="412">
        <v>13</v>
      </c>
    </row>
    <row r="68" spans="1:15" ht="16.5">
      <c r="A68" s="397">
        <v>181</v>
      </c>
      <c r="B68" s="398" t="s">
        <v>91</v>
      </c>
      <c r="C68" s="399">
        <v>1804915.4859271036</v>
      </c>
      <c r="D68" s="449">
        <v>1935926.9377143532</v>
      </c>
      <c r="E68" s="437">
        <f t="shared" si="7"/>
        <v>131011.45178724965</v>
      </c>
      <c r="F68" s="445">
        <f t="shared" si="1"/>
        <v>7.2585920398347617E-2</v>
      </c>
      <c r="G68" s="399">
        <f t="shared" si="8"/>
        <v>1072.4393855776016</v>
      </c>
      <c r="H68" s="399">
        <f t="shared" si="9"/>
        <v>1150.9672638016368</v>
      </c>
      <c r="I68" s="450">
        <f t="shared" si="10"/>
        <v>78.527878224035248</v>
      </c>
      <c r="J68" s="448">
        <f t="shared" si="11"/>
        <v>5.1514394085876169E-4</v>
      </c>
      <c r="K68" s="448">
        <f t="shared" si="12"/>
        <v>3.0179552187120401E-4</v>
      </c>
      <c r="L68" s="400">
        <v>1683</v>
      </c>
      <c r="M68" s="400">
        <v>1682</v>
      </c>
      <c r="N68" s="412">
        <v>4</v>
      </c>
      <c r="O68" s="412">
        <v>4</v>
      </c>
    </row>
    <row r="69" spans="1:15" ht="16.5">
      <c r="A69" s="397">
        <v>182</v>
      </c>
      <c r="B69" s="398" t="s">
        <v>92</v>
      </c>
      <c r="C69" s="399">
        <v>1696505.1447684509</v>
      </c>
      <c r="D69" s="449">
        <v>3842885.3461418934</v>
      </c>
      <c r="E69" s="437">
        <f t="shared" si="7"/>
        <v>2146380.2013734425</v>
      </c>
      <c r="F69" s="445">
        <f t="shared" si="1"/>
        <v>1.2651775374759582</v>
      </c>
      <c r="G69" s="399">
        <f t="shared" si="8"/>
        <v>87.68827956626096</v>
      </c>
      <c r="H69" s="399">
        <f t="shared" si="9"/>
        <v>200.33809540933655</v>
      </c>
      <c r="I69" s="450">
        <f t="shared" si="10"/>
        <v>112.64981584307559</v>
      </c>
      <c r="J69" s="448">
        <f t="shared" si="11"/>
        <v>1.0225794491072978E-3</v>
      </c>
      <c r="K69" s="448">
        <f t="shared" si="12"/>
        <v>3.4417608207689865E-3</v>
      </c>
      <c r="L69" s="400">
        <v>19347</v>
      </c>
      <c r="M69" s="400">
        <v>19182</v>
      </c>
      <c r="N69" s="412">
        <v>13</v>
      </c>
      <c r="O69" s="412">
        <v>13</v>
      </c>
    </row>
    <row r="70" spans="1:15" ht="16.5">
      <c r="A70" s="397">
        <v>186</v>
      </c>
      <c r="B70" s="398" t="s">
        <v>93</v>
      </c>
      <c r="C70" s="399">
        <v>11970608.369964711</v>
      </c>
      <c r="D70" s="449">
        <v>15457039.498489991</v>
      </c>
      <c r="E70" s="437">
        <f t="shared" si="7"/>
        <v>3486431.1285252795</v>
      </c>
      <c r="F70" s="445">
        <f t="shared" si="1"/>
        <v>0.2912492849797873</v>
      </c>
      <c r="G70" s="399">
        <f t="shared" si="8"/>
        <v>262.34074884866777</v>
      </c>
      <c r="H70" s="399">
        <f t="shared" si="9"/>
        <v>332.48095286061499</v>
      </c>
      <c r="I70" s="450">
        <f t="shared" si="10"/>
        <v>70.140204011947219</v>
      </c>
      <c r="J70" s="448">
        <f t="shared" si="11"/>
        <v>4.11306856996509E-3</v>
      </c>
      <c r="K70" s="448">
        <f t="shared" si="12"/>
        <v>8.3415420997575949E-3</v>
      </c>
      <c r="L70" s="400">
        <v>45630</v>
      </c>
      <c r="M70" s="400">
        <v>46490</v>
      </c>
      <c r="N70" s="412">
        <v>1</v>
      </c>
      <c r="O70" s="413">
        <v>35</v>
      </c>
    </row>
    <row r="71" spans="1:15" ht="16.5">
      <c r="A71" s="397">
        <v>202</v>
      </c>
      <c r="B71" s="398" t="s">
        <v>94</v>
      </c>
      <c r="C71" s="399">
        <v>25001412.112020992</v>
      </c>
      <c r="D71" s="449">
        <v>25895711.51045455</v>
      </c>
      <c r="E71" s="437">
        <f t="shared" si="7"/>
        <v>894299.39843355864</v>
      </c>
      <c r="F71" s="445">
        <f t="shared" si="1"/>
        <v>3.5769955489976836E-2</v>
      </c>
      <c r="G71" s="399">
        <f t="shared" si="8"/>
        <v>697.42836732930687</v>
      </c>
      <c r="H71" s="399">
        <f t="shared" si="9"/>
        <v>712.61486310725525</v>
      </c>
      <c r="I71" s="450">
        <f t="shared" si="10"/>
        <v>15.18649577794838</v>
      </c>
      <c r="J71" s="448">
        <f t="shared" si="11"/>
        <v>6.8907656683505885E-3</v>
      </c>
      <c r="K71" s="448">
        <f t="shared" si="12"/>
        <v>6.5201827998083725E-3</v>
      </c>
      <c r="L71" s="400">
        <v>35848</v>
      </c>
      <c r="M71" s="400">
        <v>36339</v>
      </c>
      <c r="N71" s="412">
        <v>2</v>
      </c>
      <c r="O71" s="412">
        <v>2</v>
      </c>
    </row>
    <row r="72" spans="1:15" ht="16.5">
      <c r="A72" s="397">
        <v>204</v>
      </c>
      <c r="B72" s="398" t="s">
        <v>95</v>
      </c>
      <c r="C72" s="399">
        <v>-544880.6707127773</v>
      </c>
      <c r="D72" s="449">
        <v>-428162.99706832785</v>
      </c>
      <c r="E72" s="437">
        <f t="shared" si="7"/>
        <v>116717.67364444945</v>
      </c>
      <c r="F72" s="445">
        <f t="shared" si="1"/>
        <v>-0.214207770467921</v>
      </c>
      <c r="G72" s="399">
        <f t="shared" si="8"/>
        <v>-202.63319848002132</v>
      </c>
      <c r="H72" s="399">
        <f t="shared" si="9"/>
        <v>-162.92351486618259</v>
      </c>
      <c r="I72" s="450">
        <f t="shared" si="10"/>
        <v>39.709683613838735</v>
      </c>
      <c r="J72" s="448">
        <f t="shared" si="11"/>
        <v>-1.1393279846608621E-4</v>
      </c>
      <c r="K72" s="448">
        <f t="shared" si="12"/>
        <v>4.7153307460019272E-4</v>
      </c>
      <c r="L72" s="400">
        <v>2689</v>
      </c>
      <c r="M72" s="400">
        <v>2628</v>
      </c>
      <c r="N72" s="412">
        <v>11</v>
      </c>
      <c r="O72" s="412">
        <v>11</v>
      </c>
    </row>
    <row r="73" spans="1:15" ht="16.5">
      <c r="A73" s="397">
        <v>205</v>
      </c>
      <c r="B73" s="398" t="s">
        <v>96</v>
      </c>
      <c r="C73" s="399">
        <v>49779568.613076881</v>
      </c>
      <c r="D73" s="449">
        <v>54550392.930149212</v>
      </c>
      <c r="E73" s="437">
        <f t="shared" si="7"/>
        <v>4770824.3170723319</v>
      </c>
      <c r="F73" s="445">
        <f t="shared" si="1"/>
        <v>9.5839004836595881E-2</v>
      </c>
      <c r="G73" s="399">
        <f t="shared" si="8"/>
        <v>1371.451321406091</v>
      </c>
      <c r="H73" s="399">
        <f t="shared" si="9"/>
        <v>1493.9992038492924</v>
      </c>
      <c r="I73" s="450">
        <f t="shared" si="10"/>
        <v>122.54788244320139</v>
      </c>
      <c r="J73" s="448">
        <f t="shared" si="11"/>
        <v>1.4515684369064426E-2</v>
      </c>
      <c r="K73" s="448">
        <f t="shared" si="12"/>
        <v>6.5514030262088414E-3</v>
      </c>
      <c r="L73" s="400">
        <v>36297</v>
      </c>
      <c r="M73" s="400">
        <v>36513</v>
      </c>
      <c r="N73" s="412">
        <v>18</v>
      </c>
      <c r="O73" s="412">
        <v>18</v>
      </c>
    </row>
    <row r="74" spans="1:15" ht="16.5">
      <c r="A74" s="397">
        <v>208</v>
      </c>
      <c r="B74" s="398" t="s">
        <v>97</v>
      </c>
      <c r="C74" s="399">
        <v>15196797.367559548</v>
      </c>
      <c r="D74" s="449">
        <v>14255169.25578906</v>
      </c>
      <c r="E74" s="437">
        <f t="shared" si="7"/>
        <v>-941628.11177048832</v>
      </c>
      <c r="F74" s="445">
        <f t="shared" si="1"/>
        <v>-6.1962273299805422E-2</v>
      </c>
      <c r="G74" s="399">
        <f t="shared" si="8"/>
        <v>1232.0062721977745</v>
      </c>
      <c r="H74" s="399">
        <f t="shared" si="9"/>
        <v>1152.2121933227497</v>
      </c>
      <c r="I74" s="450">
        <f t="shared" si="10"/>
        <v>-79.794078875024752</v>
      </c>
      <c r="J74" s="448">
        <f t="shared" si="11"/>
        <v>3.7932547582120416E-3</v>
      </c>
      <c r="K74" s="448">
        <f t="shared" si="12"/>
        <v>2.2198657530264781E-3</v>
      </c>
      <c r="L74" s="400">
        <v>12335</v>
      </c>
      <c r="M74" s="400">
        <v>12372</v>
      </c>
      <c r="N74" s="412">
        <v>17</v>
      </c>
      <c r="O74" s="412">
        <v>17</v>
      </c>
    </row>
    <row r="75" spans="1:15" ht="16.5">
      <c r="A75" s="397">
        <v>211</v>
      </c>
      <c r="B75" s="398" t="s">
        <v>98</v>
      </c>
      <c r="C75" s="399">
        <v>19729734.778272234</v>
      </c>
      <c r="D75" s="449">
        <v>19065714.708944567</v>
      </c>
      <c r="E75" s="437">
        <f t="shared" ref="E75:E138" si="13">D75-C75</f>
        <v>-664020.06932766736</v>
      </c>
      <c r="F75" s="445">
        <f t="shared" si="1"/>
        <v>-3.3655803121029927E-2</v>
      </c>
      <c r="G75" s="399">
        <f t="shared" ref="G75:G138" si="14">C75/L75</f>
        <v>598.61448400352663</v>
      </c>
      <c r="H75" s="399">
        <f t="shared" ref="H75:H138" si="15">D75/M75</f>
        <v>569.5848806185453</v>
      </c>
      <c r="I75" s="450">
        <f t="shared" ref="I75:I138" si="16">H75-G75</f>
        <v>-29.029603384981328</v>
      </c>
      <c r="J75" s="448">
        <f t="shared" ref="J75:J138" si="17">D75/$D$10</f>
        <v>5.0733254541364004E-3</v>
      </c>
      <c r="K75" s="448">
        <f t="shared" ref="K75:K138" si="18">M75/$M$10</f>
        <v>6.0059461971431697E-3</v>
      </c>
      <c r="L75" s="400">
        <v>32959</v>
      </c>
      <c r="M75" s="400">
        <v>33473</v>
      </c>
      <c r="N75" s="412">
        <v>6</v>
      </c>
      <c r="O75" s="412">
        <v>6</v>
      </c>
    </row>
    <row r="76" spans="1:15" ht="16.5">
      <c r="A76" s="397">
        <v>213</v>
      </c>
      <c r="B76" s="398" t="s">
        <v>99</v>
      </c>
      <c r="C76" s="399">
        <v>1631933.2073497474</v>
      </c>
      <c r="D76" s="449">
        <v>2358777.2322138492</v>
      </c>
      <c r="E76" s="437">
        <f t="shared" si="13"/>
        <v>726844.02486410178</v>
      </c>
      <c r="F76" s="445">
        <f t="shared" ref="F76:F139" si="19">E76/C76</f>
        <v>0.44538834162489616</v>
      </c>
      <c r="G76" s="399">
        <f t="shared" si="14"/>
        <v>316.6343048796561</v>
      </c>
      <c r="H76" s="399">
        <f t="shared" si="15"/>
        <v>461.23919284588368</v>
      </c>
      <c r="I76" s="450">
        <f t="shared" si="16"/>
        <v>144.60488796622758</v>
      </c>
      <c r="J76" s="448">
        <f t="shared" si="17"/>
        <v>6.276630462331294E-4</v>
      </c>
      <c r="K76" s="448">
        <f t="shared" si="18"/>
        <v>9.1758757363218622E-4</v>
      </c>
      <c r="L76" s="400">
        <v>5154</v>
      </c>
      <c r="M76" s="400">
        <v>5114</v>
      </c>
      <c r="N76" s="412">
        <v>10</v>
      </c>
      <c r="O76" s="412">
        <v>10</v>
      </c>
    </row>
    <row r="77" spans="1:15" ht="16.5">
      <c r="A77" s="397">
        <v>214</v>
      </c>
      <c r="B77" s="398" t="s">
        <v>100</v>
      </c>
      <c r="C77" s="399">
        <v>9246647.1359711215</v>
      </c>
      <c r="D77" s="449">
        <v>10069680.451269908</v>
      </c>
      <c r="E77" s="437">
        <f t="shared" si="13"/>
        <v>823033.31529878639</v>
      </c>
      <c r="F77" s="445">
        <f t="shared" si="19"/>
        <v>8.9008837819390632E-2</v>
      </c>
      <c r="G77" s="399">
        <f t="shared" si="14"/>
        <v>738.07847509348028</v>
      </c>
      <c r="H77" s="399">
        <f t="shared" si="15"/>
        <v>812.4641319404476</v>
      </c>
      <c r="I77" s="450">
        <f t="shared" si="16"/>
        <v>74.385656846967322</v>
      </c>
      <c r="J77" s="448">
        <f t="shared" si="17"/>
        <v>2.6795096291082278E-3</v>
      </c>
      <c r="K77" s="448">
        <f t="shared" si="18"/>
        <v>2.2238131379736636E-3</v>
      </c>
      <c r="L77" s="400">
        <v>12528</v>
      </c>
      <c r="M77" s="400">
        <v>12394</v>
      </c>
      <c r="N77" s="412">
        <v>4</v>
      </c>
      <c r="O77" s="412">
        <v>4</v>
      </c>
    </row>
    <row r="78" spans="1:15" ht="16.5">
      <c r="A78" s="397">
        <v>216</v>
      </c>
      <c r="B78" s="398" t="s">
        <v>101</v>
      </c>
      <c r="C78" s="399">
        <v>1103332.5164995838</v>
      </c>
      <c r="D78" s="449">
        <v>1274365.1732075987</v>
      </c>
      <c r="E78" s="437">
        <f t="shared" si="13"/>
        <v>171032.6567080149</v>
      </c>
      <c r="F78" s="445">
        <f t="shared" si="19"/>
        <v>0.1550146072469889</v>
      </c>
      <c r="G78" s="399">
        <f t="shared" si="14"/>
        <v>869.45036761196525</v>
      </c>
      <c r="H78" s="399">
        <f t="shared" si="15"/>
        <v>1047.1365433094484</v>
      </c>
      <c r="I78" s="450">
        <f t="shared" si="16"/>
        <v>177.68617569748312</v>
      </c>
      <c r="J78" s="448">
        <f t="shared" si="17"/>
        <v>3.3910447994199301E-4</v>
      </c>
      <c r="K78" s="448">
        <f t="shared" si="18"/>
        <v>2.1836215821477721E-4</v>
      </c>
      <c r="L78" s="400">
        <v>1269</v>
      </c>
      <c r="M78" s="400">
        <v>1217</v>
      </c>
      <c r="N78" s="412">
        <v>13</v>
      </c>
      <c r="O78" s="412">
        <v>13</v>
      </c>
    </row>
    <row r="79" spans="1:15" ht="16.5">
      <c r="A79" s="397">
        <v>217</v>
      </c>
      <c r="B79" s="398" t="s">
        <v>102</v>
      </c>
      <c r="C79" s="399">
        <v>4561994.4487476991</v>
      </c>
      <c r="D79" s="449">
        <v>4885329.2883525565</v>
      </c>
      <c r="E79" s="437">
        <f t="shared" si="13"/>
        <v>323334.83960485738</v>
      </c>
      <c r="F79" s="445">
        <f t="shared" si="19"/>
        <v>7.0875763492788804E-2</v>
      </c>
      <c r="G79" s="399">
        <f t="shared" si="14"/>
        <v>852.39059206795571</v>
      </c>
      <c r="H79" s="399">
        <f t="shared" si="15"/>
        <v>931.24843468405572</v>
      </c>
      <c r="I79" s="450">
        <f t="shared" si="16"/>
        <v>78.857842616100015</v>
      </c>
      <c r="J79" s="448">
        <f t="shared" si="17"/>
        <v>1.299970434300552E-3</v>
      </c>
      <c r="K79" s="448">
        <f t="shared" si="18"/>
        <v>9.4127188331530093E-4</v>
      </c>
      <c r="L79" s="400">
        <v>5352</v>
      </c>
      <c r="M79" s="400">
        <v>5246</v>
      </c>
      <c r="N79" s="412">
        <v>16</v>
      </c>
      <c r="O79" s="412">
        <v>16</v>
      </c>
    </row>
    <row r="80" spans="1:15" ht="16.5">
      <c r="A80" s="397">
        <v>218</v>
      </c>
      <c r="B80" s="398" t="s">
        <v>103</v>
      </c>
      <c r="C80" s="399">
        <v>975463.04462678032</v>
      </c>
      <c r="D80" s="449">
        <v>1143866.8211863921</v>
      </c>
      <c r="E80" s="437">
        <f t="shared" si="13"/>
        <v>168403.77655961178</v>
      </c>
      <c r="F80" s="445">
        <f t="shared" si="19"/>
        <v>0.17263983242342551</v>
      </c>
      <c r="G80" s="399">
        <f t="shared" si="14"/>
        <v>812.88587052231696</v>
      </c>
      <c r="H80" s="399">
        <f t="shared" si="15"/>
        <v>962.85085958450509</v>
      </c>
      <c r="I80" s="450">
        <f t="shared" si="16"/>
        <v>149.96498906218812</v>
      </c>
      <c r="J80" s="448">
        <f t="shared" si="17"/>
        <v>3.0437928756714655E-4</v>
      </c>
      <c r="K80" s="448">
        <f t="shared" si="18"/>
        <v>2.1315878714803232E-4</v>
      </c>
      <c r="L80" s="400">
        <v>1200</v>
      </c>
      <c r="M80" s="400">
        <v>1188</v>
      </c>
      <c r="N80" s="412">
        <v>14</v>
      </c>
      <c r="O80" s="412">
        <v>14</v>
      </c>
    </row>
    <row r="81" spans="1:15" ht="16.5">
      <c r="A81" s="397">
        <v>224</v>
      </c>
      <c r="B81" s="398" t="s">
        <v>104</v>
      </c>
      <c r="C81" s="399">
        <v>6178913.1160762869</v>
      </c>
      <c r="D81" s="449">
        <v>7033432.1516152555</v>
      </c>
      <c r="E81" s="437">
        <f t="shared" si="13"/>
        <v>854519.03553896863</v>
      </c>
      <c r="F81" s="445">
        <f t="shared" si="19"/>
        <v>0.13829601088186241</v>
      </c>
      <c r="G81" s="399">
        <f t="shared" si="14"/>
        <v>718.2277247560487</v>
      </c>
      <c r="H81" s="399">
        <f t="shared" si="15"/>
        <v>819.65180650451646</v>
      </c>
      <c r="I81" s="450">
        <f t="shared" si="16"/>
        <v>101.42408174846776</v>
      </c>
      <c r="J81" s="448">
        <f t="shared" si="17"/>
        <v>1.8715737075406154E-3</v>
      </c>
      <c r="K81" s="448">
        <f t="shared" si="18"/>
        <v>1.5396595559909641E-3</v>
      </c>
      <c r="L81" s="400">
        <v>8603</v>
      </c>
      <c r="M81" s="400">
        <v>8581</v>
      </c>
      <c r="N81" s="412">
        <v>1</v>
      </c>
      <c r="O81" s="413">
        <v>33</v>
      </c>
    </row>
    <row r="82" spans="1:15" ht="16.5">
      <c r="A82" s="397">
        <v>226</v>
      </c>
      <c r="B82" s="398" t="s">
        <v>105</v>
      </c>
      <c r="C82" s="399">
        <v>3755802.0698845955</v>
      </c>
      <c r="D82" s="449">
        <v>3829087.8490423863</v>
      </c>
      <c r="E82" s="437">
        <f t="shared" si="13"/>
        <v>73285.779157790821</v>
      </c>
      <c r="F82" s="445">
        <f t="shared" si="19"/>
        <v>1.9512684053673433E-2</v>
      </c>
      <c r="G82" s="399">
        <f t="shared" si="14"/>
        <v>1024.7754624514585</v>
      </c>
      <c r="H82" s="399">
        <f t="shared" si="15"/>
        <v>1056.3000962875549</v>
      </c>
      <c r="I82" s="450">
        <f t="shared" si="16"/>
        <v>31.524633836096427</v>
      </c>
      <c r="J82" s="448">
        <f t="shared" si="17"/>
        <v>1.0189079794400493E-3</v>
      </c>
      <c r="K82" s="448">
        <f t="shared" si="18"/>
        <v>6.5042138334311212E-4</v>
      </c>
      <c r="L82" s="400">
        <v>3665</v>
      </c>
      <c r="M82" s="400">
        <v>3625</v>
      </c>
      <c r="N82" s="412">
        <v>13</v>
      </c>
      <c r="O82" s="412">
        <v>13</v>
      </c>
    </row>
    <row r="83" spans="1:15" ht="16.5">
      <c r="A83" s="397">
        <v>230</v>
      </c>
      <c r="B83" s="398" t="s">
        <v>106</v>
      </c>
      <c r="C83" s="399">
        <v>2053720.2239129441</v>
      </c>
      <c r="D83" s="449">
        <v>2253928.9948469284</v>
      </c>
      <c r="E83" s="437">
        <f t="shared" si="13"/>
        <v>200208.77093398431</v>
      </c>
      <c r="F83" s="445">
        <f t="shared" si="19"/>
        <v>9.7485903193049062E-2</v>
      </c>
      <c r="G83" s="399">
        <f t="shared" si="14"/>
        <v>916.83938567542145</v>
      </c>
      <c r="H83" s="399">
        <f t="shared" si="15"/>
        <v>1017.1159724038486</v>
      </c>
      <c r="I83" s="450">
        <f t="shared" si="16"/>
        <v>100.27658672842711</v>
      </c>
      <c r="J83" s="448">
        <f t="shared" si="17"/>
        <v>5.9976326699194614E-4</v>
      </c>
      <c r="K83" s="448">
        <f t="shared" si="18"/>
        <v>3.9760932013471349E-4</v>
      </c>
      <c r="L83" s="400">
        <v>2240</v>
      </c>
      <c r="M83" s="400">
        <v>2216</v>
      </c>
      <c r="N83" s="412">
        <v>4</v>
      </c>
      <c r="O83" s="412">
        <v>4</v>
      </c>
    </row>
    <row r="84" spans="1:15" ht="16.5">
      <c r="A84" s="397">
        <v>231</v>
      </c>
      <c r="B84" s="398" t="s">
        <v>107</v>
      </c>
      <c r="C84" s="399">
        <v>-937755.40569378133</v>
      </c>
      <c r="D84" s="449">
        <v>-897056.72477722983</v>
      </c>
      <c r="E84" s="437">
        <f t="shared" si="13"/>
        <v>40698.680916551501</v>
      </c>
      <c r="F84" s="445">
        <f t="shared" si="19"/>
        <v>-4.3400102702091402E-2</v>
      </c>
      <c r="G84" s="399">
        <f t="shared" si="14"/>
        <v>-746.62054593453922</v>
      </c>
      <c r="H84" s="399">
        <f t="shared" si="15"/>
        <v>-742.59662647121672</v>
      </c>
      <c r="I84" s="450">
        <f t="shared" si="16"/>
        <v>4.0239194633224997</v>
      </c>
      <c r="J84" s="448">
        <f t="shared" si="17"/>
        <v>-2.3870391354809524E-4</v>
      </c>
      <c r="K84" s="448">
        <f t="shared" si="18"/>
        <v>2.1674731891820122E-4</v>
      </c>
      <c r="L84" s="400">
        <v>1256</v>
      </c>
      <c r="M84" s="400">
        <v>1208</v>
      </c>
      <c r="N84" s="412">
        <v>15</v>
      </c>
      <c r="O84" s="412">
        <v>15</v>
      </c>
    </row>
    <row r="85" spans="1:15" ht="16.5">
      <c r="A85" s="397">
        <v>232</v>
      </c>
      <c r="B85" s="398" t="s">
        <v>108</v>
      </c>
      <c r="C85" s="399">
        <v>9752569.7130605336</v>
      </c>
      <c r="D85" s="449">
        <v>10438204.317165954</v>
      </c>
      <c r="E85" s="437">
        <f t="shared" si="13"/>
        <v>685634.60410542041</v>
      </c>
      <c r="F85" s="445">
        <f t="shared" si="19"/>
        <v>7.0302968784445197E-2</v>
      </c>
      <c r="G85" s="399">
        <f t="shared" si="14"/>
        <v>764.90742847533602</v>
      </c>
      <c r="H85" s="399">
        <f t="shared" si="15"/>
        <v>827.24713244301427</v>
      </c>
      <c r="I85" s="450">
        <f t="shared" si="16"/>
        <v>62.339703967678247</v>
      </c>
      <c r="J85" s="448">
        <f t="shared" si="17"/>
        <v>2.7775726463016002E-3</v>
      </c>
      <c r="K85" s="448">
        <f t="shared" si="18"/>
        <v>2.2640046937995556E-3</v>
      </c>
      <c r="L85" s="400">
        <v>12750</v>
      </c>
      <c r="M85" s="400">
        <v>12618</v>
      </c>
      <c r="N85" s="412">
        <v>14</v>
      </c>
      <c r="O85" s="412">
        <v>14</v>
      </c>
    </row>
    <row r="86" spans="1:15" ht="16.5">
      <c r="A86" s="397">
        <v>233</v>
      </c>
      <c r="B86" s="398" t="s">
        <v>109</v>
      </c>
      <c r="C86" s="399">
        <v>15211660.768067198</v>
      </c>
      <c r="D86" s="449">
        <v>15464081.831866764</v>
      </c>
      <c r="E86" s="437">
        <f t="shared" si="13"/>
        <v>252421.06379956566</v>
      </c>
      <c r="F86" s="445">
        <f t="shared" si="19"/>
        <v>1.6593918813220972E-2</v>
      </c>
      <c r="G86" s="399">
        <f t="shared" si="14"/>
        <v>1006.3284445664989</v>
      </c>
      <c r="H86" s="399">
        <f t="shared" si="15"/>
        <v>1019.7218484580787</v>
      </c>
      <c r="I86" s="450">
        <f t="shared" si="16"/>
        <v>13.393403891579851</v>
      </c>
      <c r="J86" s="448">
        <f t="shared" si="17"/>
        <v>4.1149425122600589E-3</v>
      </c>
      <c r="K86" s="448">
        <f t="shared" si="18"/>
        <v>2.721004214730564E-3</v>
      </c>
      <c r="L86" s="400">
        <v>15116</v>
      </c>
      <c r="M86" s="400">
        <v>15165</v>
      </c>
      <c r="N86" s="412">
        <v>14</v>
      </c>
      <c r="O86" s="412">
        <v>14</v>
      </c>
    </row>
    <row r="87" spans="1:15" ht="16.5">
      <c r="A87" s="397">
        <v>235</v>
      </c>
      <c r="B87" s="398" t="s">
        <v>110</v>
      </c>
      <c r="C87" s="399">
        <v>21519097.704235852</v>
      </c>
      <c r="D87" s="449">
        <v>21481949.860740997</v>
      </c>
      <c r="E87" s="437">
        <f t="shared" si="13"/>
        <v>-37147.843494854867</v>
      </c>
      <c r="F87" s="445">
        <f t="shared" si="19"/>
        <v>-1.7262732854985193E-3</v>
      </c>
      <c r="G87" s="399">
        <f t="shared" si="14"/>
        <v>2092.4832462306354</v>
      </c>
      <c r="H87" s="399">
        <f t="shared" si="15"/>
        <v>2091.7185842980521</v>
      </c>
      <c r="I87" s="450">
        <f t="shared" si="16"/>
        <v>-0.7646619325832944</v>
      </c>
      <c r="J87" s="448">
        <f t="shared" si="17"/>
        <v>5.7162778682432278E-3</v>
      </c>
      <c r="K87" s="448">
        <f t="shared" si="18"/>
        <v>1.8427110639817272E-3</v>
      </c>
      <c r="L87" s="400">
        <v>10284</v>
      </c>
      <c r="M87" s="400">
        <v>10270</v>
      </c>
      <c r="N87" s="412">
        <v>1</v>
      </c>
      <c r="O87" s="413">
        <v>33</v>
      </c>
    </row>
    <row r="88" spans="1:15" ht="16.5">
      <c r="A88" s="397">
        <v>236</v>
      </c>
      <c r="B88" s="398" t="s">
        <v>111</v>
      </c>
      <c r="C88" s="399">
        <v>5527597.307701245</v>
      </c>
      <c r="D88" s="449">
        <v>5492303.7664266545</v>
      </c>
      <c r="E88" s="437">
        <f t="shared" si="13"/>
        <v>-35293.541274590418</v>
      </c>
      <c r="F88" s="445">
        <f t="shared" si="19"/>
        <v>-6.3849696911564453E-3</v>
      </c>
      <c r="G88" s="399">
        <f t="shared" si="14"/>
        <v>1316.7216073609445</v>
      </c>
      <c r="H88" s="399">
        <f t="shared" si="15"/>
        <v>1327.6054547804338</v>
      </c>
      <c r="I88" s="450">
        <f t="shared" si="16"/>
        <v>10.883847419489257</v>
      </c>
      <c r="J88" s="448">
        <f t="shared" si="17"/>
        <v>1.4614843936057234E-3</v>
      </c>
      <c r="K88" s="448">
        <f t="shared" si="18"/>
        <v>7.422877966594358E-4</v>
      </c>
      <c r="L88" s="400">
        <v>4198</v>
      </c>
      <c r="M88" s="400">
        <v>4137</v>
      </c>
      <c r="N88" s="412">
        <v>16</v>
      </c>
      <c r="O88" s="412">
        <v>16</v>
      </c>
    </row>
    <row r="89" spans="1:15" ht="16.5">
      <c r="A89" s="397">
        <v>239</v>
      </c>
      <c r="B89" s="398" t="s">
        <v>112</v>
      </c>
      <c r="C89" s="399">
        <v>1260535.1111940464</v>
      </c>
      <c r="D89" s="449">
        <v>833791.31519001583</v>
      </c>
      <c r="E89" s="437">
        <f t="shared" si="13"/>
        <v>-426743.79600403062</v>
      </c>
      <c r="F89" s="445">
        <f t="shared" si="19"/>
        <v>-0.33854177659501766</v>
      </c>
      <c r="G89" s="399">
        <f t="shared" si="14"/>
        <v>621.25929580780996</v>
      </c>
      <c r="H89" s="399">
        <f t="shared" si="15"/>
        <v>409.72546200983578</v>
      </c>
      <c r="I89" s="450">
        <f t="shared" si="16"/>
        <v>-211.53383379797418</v>
      </c>
      <c r="J89" s="448">
        <f t="shared" si="17"/>
        <v>2.2186919123503144E-4</v>
      </c>
      <c r="K89" s="448">
        <f t="shared" si="18"/>
        <v>3.6513310761468497E-4</v>
      </c>
      <c r="L89" s="400">
        <v>2029</v>
      </c>
      <c r="M89" s="400">
        <v>2035</v>
      </c>
      <c r="N89" s="412">
        <v>11</v>
      </c>
      <c r="O89" s="412">
        <v>11</v>
      </c>
    </row>
    <row r="90" spans="1:15" ht="16.5">
      <c r="A90" s="397">
        <v>240</v>
      </c>
      <c r="B90" s="398" t="s">
        <v>113</v>
      </c>
      <c r="C90" s="399">
        <v>-2421302.115509124</v>
      </c>
      <c r="D90" s="449">
        <v>-1542130.5498930493</v>
      </c>
      <c r="E90" s="437">
        <f t="shared" si="13"/>
        <v>879171.56561607472</v>
      </c>
      <c r="F90" s="445">
        <f t="shared" si="19"/>
        <v>-0.36309866496408377</v>
      </c>
      <c r="G90" s="399">
        <f t="shared" si="14"/>
        <v>-124.17570724186491</v>
      </c>
      <c r="H90" s="399">
        <f t="shared" si="15"/>
        <v>-79.61027050193843</v>
      </c>
      <c r="I90" s="450">
        <f t="shared" si="16"/>
        <v>44.565436739926483</v>
      </c>
      <c r="J90" s="448">
        <f t="shared" si="17"/>
        <v>-4.1035598674427429E-4</v>
      </c>
      <c r="K90" s="448">
        <f t="shared" si="18"/>
        <v>3.4756724459970825E-3</v>
      </c>
      <c r="L90" s="400">
        <v>19499</v>
      </c>
      <c r="M90" s="400">
        <v>19371</v>
      </c>
      <c r="N90" s="412">
        <v>19</v>
      </c>
      <c r="O90" s="412">
        <v>19</v>
      </c>
    </row>
    <row r="91" spans="1:15" ht="16.5">
      <c r="A91" s="397">
        <v>241</v>
      </c>
      <c r="B91" s="398" t="s">
        <v>114</v>
      </c>
      <c r="C91" s="399">
        <v>1699866.8135658717</v>
      </c>
      <c r="D91" s="449">
        <v>1616392.0030449354</v>
      </c>
      <c r="E91" s="437">
        <f t="shared" si="13"/>
        <v>-83474.810520936269</v>
      </c>
      <c r="F91" s="445">
        <f t="shared" si="19"/>
        <v>-4.9106676978902933E-2</v>
      </c>
      <c r="G91" s="399">
        <f t="shared" si="14"/>
        <v>218.74492517898233</v>
      </c>
      <c r="H91" s="399">
        <f t="shared" si="15"/>
        <v>210.16668873292619</v>
      </c>
      <c r="I91" s="450">
        <f t="shared" si="16"/>
        <v>-8.5782364460561382</v>
      </c>
      <c r="J91" s="448">
        <f t="shared" si="17"/>
        <v>4.3011672093588946E-4</v>
      </c>
      <c r="K91" s="448">
        <f t="shared" si="18"/>
        <v>1.3799698922184482E-3</v>
      </c>
      <c r="L91" s="400">
        <v>7771</v>
      </c>
      <c r="M91" s="400">
        <v>7691</v>
      </c>
      <c r="N91" s="412">
        <v>19</v>
      </c>
      <c r="O91" s="412">
        <v>19</v>
      </c>
    </row>
    <row r="92" spans="1:15" ht="16.5">
      <c r="A92" s="397">
        <v>244</v>
      </c>
      <c r="B92" s="398" t="s">
        <v>115</v>
      </c>
      <c r="C92" s="399">
        <v>22262731.660834484</v>
      </c>
      <c r="D92" s="449">
        <v>22655473.178146448</v>
      </c>
      <c r="E92" s="437">
        <f t="shared" si="13"/>
        <v>392741.51731196418</v>
      </c>
      <c r="F92" s="445">
        <f t="shared" si="19"/>
        <v>1.7641209681509628E-2</v>
      </c>
      <c r="G92" s="399">
        <f t="shared" si="14"/>
        <v>1153.5094124784707</v>
      </c>
      <c r="H92" s="399">
        <f t="shared" si="15"/>
        <v>1160.9856092111534</v>
      </c>
      <c r="I92" s="450">
        <f t="shared" si="16"/>
        <v>7.476196732682638</v>
      </c>
      <c r="J92" s="448">
        <f t="shared" si="17"/>
        <v>6.0285486542118513E-3</v>
      </c>
      <c r="K92" s="448">
        <f t="shared" si="18"/>
        <v>3.5013304481537901E-3</v>
      </c>
      <c r="L92" s="400">
        <v>19300</v>
      </c>
      <c r="M92" s="400">
        <v>19514</v>
      </c>
      <c r="N92" s="412">
        <v>17</v>
      </c>
      <c r="O92" s="412">
        <v>17</v>
      </c>
    </row>
    <row r="93" spans="1:15" ht="16.5">
      <c r="A93" s="397">
        <v>245</v>
      </c>
      <c r="B93" s="398" t="s">
        <v>116</v>
      </c>
      <c r="C93" s="399">
        <v>12958007.683154196</v>
      </c>
      <c r="D93" s="449">
        <v>17505549.712613232</v>
      </c>
      <c r="E93" s="437">
        <f t="shared" si="13"/>
        <v>4547542.0294590369</v>
      </c>
      <c r="F93" s="445">
        <f t="shared" si="19"/>
        <v>0.35094453874811171</v>
      </c>
      <c r="G93" s="399">
        <f t="shared" si="14"/>
        <v>343.93268083539112</v>
      </c>
      <c r="H93" s="399">
        <f t="shared" si="15"/>
        <v>458.12854184955205</v>
      </c>
      <c r="I93" s="450">
        <f t="shared" si="16"/>
        <v>114.19586101416093</v>
      </c>
      <c r="J93" s="448">
        <f t="shared" si="17"/>
        <v>4.6581705591128746E-3</v>
      </c>
      <c r="K93" s="448">
        <f t="shared" si="18"/>
        <v>6.8560693734961813E-3</v>
      </c>
      <c r="L93" s="400">
        <v>37676</v>
      </c>
      <c r="M93" s="400">
        <v>38211</v>
      </c>
      <c r="N93" s="412">
        <v>1</v>
      </c>
      <c r="O93" s="413">
        <v>32</v>
      </c>
    </row>
    <row r="94" spans="1:15" ht="16.5">
      <c r="A94" s="397">
        <v>249</v>
      </c>
      <c r="B94" s="398" t="s">
        <v>117</v>
      </c>
      <c r="C94" s="399">
        <v>6868755.687183856</v>
      </c>
      <c r="D94" s="449">
        <v>7809856.8018625304</v>
      </c>
      <c r="E94" s="437">
        <f t="shared" si="13"/>
        <v>941101.11467867438</v>
      </c>
      <c r="F94" s="445">
        <f t="shared" si="19"/>
        <v>0.137011877774986</v>
      </c>
      <c r="G94" s="399">
        <f t="shared" si="14"/>
        <v>742.56818239825475</v>
      </c>
      <c r="H94" s="399">
        <f t="shared" si="15"/>
        <v>850.37639393102461</v>
      </c>
      <c r="I94" s="450">
        <f t="shared" si="16"/>
        <v>107.80821153276986</v>
      </c>
      <c r="J94" s="448">
        <f t="shared" si="17"/>
        <v>2.0781778134685443E-3</v>
      </c>
      <c r="K94" s="448">
        <f t="shared" si="18"/>
        <v>1.6478537888615563E-3</v>
      </c>
      <c r="L94" s="400">
        <v>9250</v>
      </c>
      <c r="M94" s="400">
        <v>9184</v>
      </c>
      <c r="N94" s="412">
        <v>13</v>
      </c>
      <c r="O94" s="412">
        <v>13</v>
      </c>
    </row>
    <row r="95" spans="1:15" ht="16.5">
      <c r="A95" s="397">
        <v>250</v>
      </c>
      <c r="B95" s="398" t="s">
        <v>118</v>
      </c>
      <c r="C95" s="399">
        <v>925550.31735037104</v>
      </c>
      <c r="D95" s="449">
        <v>1073712.4322231717</v>
      </c>
      <c r="E95" s="437">
        <f t="shared" si="13"/>
        <v>148162.11487280065</v>
      </c>
      <c r="F95" s="445">
        <f t="shared" si="19"/>
        <v>0.16008002168585855</v>
      </c>
      <c r="G95" s="399">
        <f t="shared" si="14"/>
        <v>522.61452137231572</v>
      </c>
      <c r="H95" s="399">
        <f t="shared" si="15"/>
        <v>613.90076170564419</v>
      </c>
      <c r="I95" s="450">
        <f t="shared" si="16"/>
        <v>91.286240333328465</v>
      </c>
      <c r="J95" s="448">
        <f t="shared" si="17"/>
        <v>2.8571142996621873E-4</v>
      </c>
      <c r="K95" s="448">
        <f t="shared" si="18"/>
        <v>3.1381710330126981E-4</v>
      </c>
      <c r="L95" s="400">
        <v>1771</v>
      </c>
      <c r="M95" s="400">
        <v>1749</v>
      </c>
      <c r="N95" s="412">
        <v>6</v>
      </c>
      <c r="O95" s="412">
        <v>6</v>
      </c>
    </row>
    <row r="96" spans="1:15" ht="16.5">
      <c r="A96" s="397">
        <v>256</v>
      </c>
      <c r="B96" s="398" t="s">
        <v>119</v>
      </c>
      <c r="C96" s="399">
        <v>2137782.8832698367</v>
      </c>
      <c r="D96" s="449">
        <v>2383139.4933140725</v>
      </c>
      <c r="E96" s="437">
        <f t="shared" si="13"/>
        <v>245356.61004423583</v>
      </c>
      <c r="F96" s="445">
        <f t="shared" si="19"/>
        <v>0.11477152893513287</v>
      </c>
      <c r="G96" s="399">
        <f t="shared" si="14"/>
        <v>1375.664661048801</v>
      </c>
      <c r="H96" s="399">
        <f t="shared" si="15"/>
        <v>1564.7665747301855</v>
      </c>
      <c r="I96" s="450">
        <f t="shared" si="16"/>
        <v>189.10191368138453</v>
      </c>
      <c r="J96" s="448">
        <f t="shared" si="17"/>
        <v>6.3414576567202331E-4</v>
      </c>
      <c r="K96" s="448">
        <f t="shared" si="18"/>
        <v>2.732666942983613E-4</v>
      </c>
      <c r="L96" s="400">
        <v>1554</v>
      </c>
      <c r="M96" s="400">
        <v>1523</v>
      </c>
      <c r="N96" s="412">
        <v>13</v>
      </c>
      <c r="O96" s="412">
        <v>13</v>
      </c>
    </row>
    <row r="97" spans="1:15" ht="16.5">
      <c r="A97" s="397">
        <v>257</v>
      </c>
      <c r="B97" s="398" t="s">
        <v>120</v>
      </c>
      <c r="C97" s="399">
        <v>36447463.551768824</v>
      </c>
      <c r="D97" s="449">
        <v>37186457.400044836</v>
      </c>
      <c r="E97" s="437">
        <f t="shared" si="13"/>
        <v>738993.84827601165</v>
      </c>
      <c r="F97" s="445">
        <f t="shared" si="19"/>
        <v>2.0275590569598025E-2</v>
      </c>
      <c r="G97" s="399">
        <f t="shared" si="14"/>
        <v>895.03127429322785</v>
      </c>
      <c r="H97" s="399">
        <f t="shared" si="15"/>
        <v>903.59278320563828</v>
      </c>
      <c r="I97" s="450">
        <f t="shared" si="16"/>
        <v>8.5615089124104315</v>
      </c>
      <c r="J97" s="448">
        <f t="shared" si="17"/>
        <v>9.8951968891204563E-3</v>
      </c>
      <c r="K97" s="448">
        <f t="shared" si="18"/>
        <v>7.3841218234765339E-3</v>
      </c>
      <c r="L97" s="400">
        <v>40722</v>
      </c>
      <c r="M97" s="400">
        <v>41154</v>
      </c>
      <c r="N97" s="412">
        <v>1</v>
      </c>
      <c r="O97" s="413">
        <v>33</v>
      </c>
    </row>
    <row r="98" spans="1:15" ht="16.5">
      <c r="A98" s="397">
        <v>260</v>
      </c>
      <c r="B98" s="398" t="s">
        <v>121</v>
      </c>
      <c r="C98" s="399">
        <v>12457814.368645556</v>
      </c>
      <c r="D98" s="449">
        <v>13737206.528584009</v>
      </c>
      <c r="E98" s="437">
        <f t="shared" si="13"/>
        <v>1279392.1599384528</v>
      </c>
      <c r="F98" s="445">
        <f t="shared" si="19"/>
        <v>0.10269796306794314</v>
      </c>
      <c r="G98" s="399">
        <f t="shared" si="14"/>
        <v>1280.7457971260981</v>
      </c>
      <c r="H98" s="399">
        <f t="shared" si="15"/>
        <v>1417.81468970833</v>
      </c>
      <c r="I98" s="450">
        <f t="shared" si="16"/>
        <v>137.06889258223191</v>
      </c>
      <c r="J98" s="448">
        <f t="shared" si="17"/>
        <v>3.6554265399501538E-3</v>
      </c>
      <c r="K98" s="448">
        <f t="shared" si="18"/>
        <v>1.7384642160583209E-3</v>
      </c>
      <c r="L98" s="400">
        <v>9727</v>
      </c>
      <c r="M98" s="400">
        <v>9689</v>
      </c>
      <c r="N98" s="412">
        <v>12</v>
      </c>
      <c r="O98" s="412">
        <v>12</v>
      </c>
    </row>
    <row r="99" spans="1:15" ht="16.5">
      <c r="A99" s="397">
        <v>261</v>
      </c>
      <c r="B99" s="398" t="s">
        <v>122</v>
      </c>
      <c r="C99" s="399">
        <v>11785881.064435456</v>
      </c>
      <c r="D99" s="449">
        <v>12371324.271586291</v>
      </c>
      <c r="E99" s="437">
        <f t="shared" si="13"/>
        <v>585443.20715083554</v>
      </c>
      <c r="F99" s="445">
        <f t="shared" si="19"/>
        <v>4.9673266169081125E-2</v>
      </c>
      <c r="G99" s="399">
        <f t="shared" si="14"/>
        <v>1775.7844002464149</v>
      </c>
      <c r="H99" s="399">
        <f t="shared" si="15"/>
        <v>1813.4453637622826</v>
      </c>
      <c r="I99" s="450">
        <f t="shared" si="16"/>
        <v>37.660963515867707</v>
      </c>
      <c r="J99" s="448">
        <f t="shared" si="17"/>
        <v>3.2919696579205055E-3</v>
      </c>
      <c r="K99" s="448">
        <f t="shared" si="18"/>
        <v>1.2240481868046099E-3</v>
      </c>
      <c r="L99" s="400">
        <v>6637</v>
      </c>
      <c r="M99" s="400">
        <v>6822</v>
      </c>
      <c r="N99" s="412">
        <v>19</v>
      </c>
      <c r="O99" s="412">
        <v>19</v>
      </c>
    </row>
    <row r="100" spans="1:15" ht="16.5">
      <c r="A100" s="397">
        <v>263</v>
      </c>
      <c r="B100" s="398" t="s">
        <v>123</v>
      </c>
      <c r="C100" s="399">
        <v>9204893.9789712615</v>
      </c>
      <c r="D100" s="449">
        <v>9457448.4000183195</v>
      </c>
      <c r="E100" s="437">
        <f t="shared" si="13"/>
        <v>252554.42104705796</v>
      </c>
      <c r="F100" s="445">
        <f t="shared" si="19"/>
        <v>2.7436972291481343E-2</v>
      </c>
      <c r="G100" s="399">
        <f t="shared" si="14"/>
        <v>1211.6485427104465</v>
      </c>
      <c r="H100" s="399">
        <f t="shared" si="15"/>
        <v>1265.2104882967651</v>
      </c>
      <c r="I100" s="450">
        <f t="shared" si="16"/>
        <v>53.561945586318643</v>
      </c>
      <c r="J100" s="448">
        <f t="shared" si="17"/>
        <v>2.5165966464653251E-3</v>
      </c>
      <c r="K100" s="448">
        <f t="shared" si="18"/>
        <v>1.3412137491006241E-3</v>
      </c>
      <c r="L100" s="400">
        <v>7597</v>
      </c>
      <c r="M100" s="400">
        <v>7475</v>
      </c>
      <c r="N100" s="412">
        <v>11</v>
      </c>
      <c r="O100" s="412">
        <v>11</v>
      </c>
    </row>
    <row r="101" spans="1:15" ht="16.5">
      <c r="A101" s="397">
        <v>265</v>
      </c>
      <c r="B101" s="398" t="s">
        <v>124</v>
      </c>
      <c r="C101" s="399">
        <v>1659155.1343471352</v>
      </c>
      <c r="D101" s="449">
        <v>1702145.6154094539</v>
      </c>
      <c r="E101" s="437">
        <f t="shared" si="13"/>
        <v>42990.481062318664</v>
      </c>
      <c r="F101" s="445">
        <f t="shared" si="19"/>
        <v>2.5911067731008222E-2</v>
      </c>
      <c r="G101" s="399">
        <f t="shared" si="14"/>
        <v>1559.3563292736233</v>
      </c>
      <c r="H101" s="399">
        <f t="shared" si="15"/>
        <v>1644.5851356613082</v>
      </c>
      <c r="I101" s="450">
        <f t="shared" si="16"/>
        <v>85.228806387684926</v>
      </c>
      <c r="J101" s="448">
        <f t="shared" si="17"/>
        <v>4.5293548178669324E-4</v>
      </c>
      <c r="K101" s="448">
        <f t="shared" si="18"/>
        <v>1.8570651910624028E-4</v>
      </c>
      <c r="L101" s="400">
        <v>1064</v>
      </c>
      <c r="M101" s="400">
        <v>1035</v>
      </c>
      <c r="N101" s="412">
        <v>13</v>
      </c>
      <c r="O101" s="412">
        <v>13</v>
      </c>
    </row>
    <row r="102" spans="1:15" ht="16.5">
      <c r="A102" s="397">
        <v>271</v>
      </c>
      <c r="B102" s="398" t="s">
        <v>125</v>
      </c>
      <c r="C102" s="399">
        <v>2823347.3586505656</v>
      </c>
      <c r="D102" s="449">
        <v>3280074.4344447944</v>
      </c>
      <c r="E102" s="437">
        <f t="shared" si="13"/>
        <v>456727.07579422882</v>
      </c>
      <c r="F102" s="445">
        <f t="shared" si="19"/>
        <v>0.161767936345078</v>
      </c>
      <c r="G102" s="399">
        <f t="shared" si="14"/>
        <v>409.00294924678627</v>
      </c>
      <c r="H102" s="399">
        <f t="shared" si="15"/>
        <v>484.78782655110768</v>
      </c>
      <c r="I102" s="450">
        <f t="shared" si="16"/>
        <v>75.784877304321412</v>
      </c>
      <c r="J102" s="448">
        <f t="shared" si="17"/>
        <v>8.7281727298289336E-4</v>
      </c>
      <c r="K102" s="448">
        <f t="shared" si="18"/>
        <v>1.214000297848137E-3</v>
      </c>
      <c r="L102" s="400">
        <v>6903</v>
      </c>
      <c r="M102" s="400">
        <v>6766</v>
      </c>
      <c r="N102" s="412">
        <v>4</v>
      </c>
      <c r="O102" s="412">
        <v>4</v>
      </c>
    </row>
    <row r="103" spans="1:15" ht="16.5">
      <c r="A103" s="397">
        <v>272</v>
      </c>
      <c r="B103" s="398" t="s">
        <v>126</v>
      </c>
      <c r="C103" s="399">
        <v>25796641.656811256</v>
      </c>
      <c r="D103" s="449">
        <v>28793296.94760868</v>
      </c>
      <c r="E103" s="437">
        <f t="shared" si="13"/>
        <v>2996655.2907974236</v>
      </c>
      <c r="F103" s="445">
        <f t="shared" si="19"/>
        <v>0.11616455082269196</v>
      </c>
      <c r="G103" s="399">
        <f t="shared" si="14"/>
        <v>537.36286415888128</v>
      </c>
      <c r="H103" s="399">
        <f t="shared" si="15"/>
        <v>596.19623040912472</v>
      </c>
      <c r="I103" s="450">
        <f t="shared" si="16"/>
        <v>58.833366250243444</v>
      </c>
      <c r="J103" s="448">
        <f t="shared" si="17"/>
        <v>7.6618038475252922E-3</v>
      </c>
      <c r="K103" s="448">
        <f t="shared" si="18"/>
        <v>8.665407092015338E-3</v>
      </c>
      <c r="L103" s="400">
        <v>48006</v>
      </c>
      <c r="M103" s="400">
        <v>48295</v>
      </c>
      <c r="N103" s="412">
        <v>16</v>
      </c>
      <c r="O103" s="412">
        <v>16</v>
      </c>
    </row>
    <row r="104" spans="1:15" ht="16.5">
      <c r="A104" s="397">
        <v>273</v>
      </c>
      <c r="B104" s="398" t="s">
        <v>127</v>
      </c>
      <c r="C104" s="399">
        <v>5177300.1661869856</v>
      </c>
      <c r="D104" s="449">
        <v>5165085.0911090272</v>
      </c>
      <c r="E104" s="437">
        <f t="shared" si="13"/>
        <v>-12215.075077958405</v>
      </c>
      <c r="F104" s="445">
        <f t="shared" si="19"/>
        <v>-2.3593523044569097E-3</v>
      </c>
      <c r="G104" s="399">
        <f t="shared" si="14"/>
        <v>1294.6487037226771</v>
      </c>
      <c r="H104" s="399">
        <f t="shared" si="15"/>
        <v>1287.7300152353596</v>
      </c>
      <c r="I104" s="450">
        <f t="shared" si="16"/>
        <v>-6.9186884873174677</v>
      </c>
      <c r="J104" s="448">
        <f t="shared" si="17"/>
        <v>1.3744125549728452E-3</v>
      </c>
      <c r="K104" s="448">
        <f t="shared" si="18"/>
        <v>7.1968004650737173E-4</v>
      </c>
      <c r="L104" s="400">
        <v>3999</v>
      </c>
      <c r="M104" s="400">
        <v>4011</v>
      </c>
      <c r="N104" s="412">
        <v>19</v>
      </c>
      <c r="O104" s="412">
        <v>19</v>
      </c>
    </row>
    <row r="105" spans="1:15" ht="16.5">
      <c r="A105" s="397">
        <v>275</v>
      </c>
      <c r="B105" s="398" t="s">
        <v>128</v>
      </c>
      <c r="C105" s="399">
        <v>2482666.3656848194</v>
      </c>
      <c r="D105" s="449">
        <v>2676521.3721518125</v>
      </c>
      <c r="E105" s="437">
        <f t="shared" si="13"/>
        <v>193855.00646699313</v>
      </c>
      <c r="F105" s="445">
        <f t="shared" si="19"/>
        <v>7.8083390159241192E-2</v>
      </c>
      <c r="G105" s="399">
        <f t="shared" si="14"/>
        <v>984.79427436922629</v>
      </c>
      <c r="H105" s="399">
        <f t="shared" si="15"/>
        <v>1071.0369636461835</v>
      </c>
      <c r="I105" s="450">
        <f t="shared" si="16"/>
        <v>86.242689276957208</v>
      </c>
      <c r="J105" s="448">
        <f t="shared" si="17"/>
        <v>7.1221374142913364E-4</v>
      </c>
      <c r="K105" s="448">
        <f t="shared" si="18"/>
        <v>4.4838704468260334E-4</v>
      </c>
      <c r="L105" s="400">
        <v>2521</v>
      </c>
      <c r="M105" s="400">
        <v>2499</v>
      </c>
      <c r="N105" s="412">
        <v>13</v>
      </c>
      <c r="O105" s="412">
        <v>13</v>
      </c>
    </row>
    <row r="106" spans="1:15" ht="16.5">
      <c r="A106" s="397">
        <v>276</v>
      </c>
      <c r="B106" s="398" t="s">
        <v>129</v>
      </c>
      <c r="C106" s="399">
        <v>16697536.598048076</v>
      </c>
      <c r="D106" s="449">
        <v>16878050.574138779</v>
      </c>
      <c r="E106" s="437">
        <f t="shared" si="13"/>
        <v>180513.97609070316</v>
      </c>
      <c r="F106" s="445">
        <f t="shared" si="19"/>
        <v>1.0810814818744284E-2</v>
      </c>
      <c r="G106" s="399">
        <f t="shared" si="14"/>
        <v>1101.6386222899041</v>
      </c>
      <c r="H106" s="399">
        <f t="shared" si="15"/>
        <v>1115.0931933231223</v>
      </c>
      <c r="I106" s="450">
        <f t="shared" si="16"/>
        <v>13.454571033218144</v>
      </c>
      <c r="J106" s="448">
        <f t="shared" si="17"/>
        <v>4.4911950535905147E-3</v>
      </c>
      <c r="K106" s="448">
        <f t="shared" si="18"/>
        <v>2.7158008436638193E-3</v>
      </c>
      <c r="L106" s="400">
        <v>15157</v>
      </c>
      <c r="M106" s="400">
        <v>15136</v>
      </c>
      <c r="N106" s="412">
        <v>12</v>
      </c>
      <c r="O106" s="412">
        <v>12</v>
      </c>
    </row>
    <row r="107" spans="1:15" ht="16.5">
      <c r="A107" s="397">
        <v>280</v>
      </c>
      <c r="B107" s="398" t="s">
        <v>130</v>
      </c>
      <c r="C107" s="399">
        <v>2841169.318354018</v>
      </c>
      <c r="D107" s="449">
        <v>2943249.6463239435</v>
      </c>
      <c r="E107" s="437">
        <f t="shared" si="13"/>
        <v>102080.32796992548</v>
      </c>
      <c r="F107" s="445">
        <f t="shared" si="19"/>
        <v>3.5928984348269653E-2</v>
      </c>
      <c r="G107" s="399">
        <f t="shared" si="14"/>
        <v>1403.7397817954634</v>
      </c>
      <c r="H107" s="399">
        <f t="shared" si="15"/>
        <v>1460.669799664488</v>
      </c>
      <c r="I107" s="450">
        <f t="shared" si="16"/>
        <v>56.930017869024596</v>
      </c>
      <c r="J107" s="448">
        <f t="shared" si="17"/>
        <v>7.8318927858329554E-4</v>
      </c>
      <c r="K107" s="448">
        <f t="shared" si="18"/>
        <v>3.6154457584451611E-4</v>
      </c>
      <c r="L107" s="400">
        <v>2024</v>
      </c>
      <c r="M107" s="400">
        <v>2015</v>
      </c>
      <c r="N107" s="412">
        <v>15</v>
      </c>
      <c r="O107" s="412">
        <v>15</v>
      </c>
    </row>
    <row r="108" spans="1:15" ht="16.5">
      <c r="A108" s="397">
        <v>284</v>
      </c>
      <c r="B108" s="398" t="s">
        <v>131</v>
      </c>
      <c r="C108" s="399">
        <v>3574933.2948259837</v>
      </c>
      <c r="D108" s="449">
        <v>2955200.1206509336</v>
      </c>
      <c r="E108" s="437">
        <f t="shared" si="13"/>
        <v>-619733.17417505011</v>
      </c>
      <c r="F108" s="445">
        <f t="shared" si="19"/>
        <v>-0.17335517142990964</v>
      </c>
      <c r="G108" s="399">
        <f t="shared" si="14"/>
        <v>1605.2686550633066</v>
      </c>
      <c r="H108" s="399">
        <f t="shared" si="15"/>
        <v>1339.0122884689324</v>
      </c>
      <c r="I108" s="450">
        <f t="shared" si="16"/>
        <v>-266.25636659437419</v>
      </c>
      <c r="J108" s="448">
        <f t="shared" si="17"/>
        <v>7.8636926142252673E-4</v>
      </c>
      <c r="K108" s="448">
        <f t="shared" si="18"/>
        <v>3.9599448083813747E-4</v>
      </c>
      <c r="L108" s="400">
        <v>2227</v>
      </c>
      <c r="M108" s="400">
        <v>2207</v>
      </c>
      <c r="N108" s="412">
        <v>2</v>
      </c>
      <c r="O108" s="412">
        <v>2</v>
      </c>
    </row>
    <row r="109" spans="1:15" ht="16.5">
      <c r="A109" s="397">
        <v>285</v>
      </c>
      <c r="B109" s="398" t="s">
        <v>132</v>
      </c>
      <c r="C109" s="399">
        <v>4793289.4720747303</v>
      </c>
      <c r="D109" s="449">
        <v>11439744.168768413</v>
      </c>
      <c r="E109" s="437">
        <f t="shared" si="13"/>
        <v>6646454.696693683</v>
      </c>
      <c r="F109" s="445">
        <f t="shared" si="19"/>
        <v>1.3866165887571209</v>
      </c>
      <c r="G109" s="399">
        <f t="shared" si="14"/>
        <v>94.697225676644806</v>
      </c>
      <c r="H109" s="399">
        <f t="shared" si="15"/>
        <v>226.52958750036461</v>
      </c>
      <c r="I109" s="450">
        <f t="shared" si="16"/>
        <v>131.83236182371979</v>
      </c>
      <c r="J109" s="448">
        <f t="shared" si="17"/>
        <v>3.0440791843482943E-3</v>
      </c>
      <c r="K109" s="448">
        <f t="shared" si="18"/>
        <v>9.0610427196764574E-3</v>
      </c>
      <c r="L109" s="400">
        <v>50617</v>
      </c>
      <c r="M109" s="400">
        <v>50500</v>
      </c>
      <c r="N109" s="412">
        <v>8</v>
      </c>
      <c r="O109" s="412">
        <v>8</v>
      </c>
    </row>
    <row r="110" spans="1:15" ht="16.5">
      <c r="A110" s="397">
        <v>286</v>
      </c>
      <c r="B110" s="398" t="s">
        <v>133</v>
      </c>
      <c r="C110" s="399">
        <v>-5587103.1149669383</v>
      </c>
      <c r="D110" s="449">
        <v>-1044500.4959670817</v>
      </c>
      <c r="E110" s="437">
        <f t="shared" si="13"/>
        <v>4542602.6189998565</v>
      </c>
      <c r="F110" s="445">
        <f t="shared" si="19"/>
        <v>-0.81305150907828505</v>
      </c>
      <c r="G110" s="399">
        <f t="shared" si="14"/>
        <v>-70.340846730626581</v>
      </c>
      <c r="H110" s="399">
        <f t="shared" si="15"/>
        <v>-13.241639147655702</v>
      </c>
      <c r="I110" s="450">
        <f t="shared" si="16"/>
        <v>57.099207582970877</v>
      </c>
      <c r="J110" s="448">
        <f t="shared" si="17"/>
        <v>-2.7793822754317488E-4</v>
      </c>
      <c r="K110" s="448">
        <f t="shared" si="18"/>
        <v>1.4153169301546118E-2</v>
      </c>
      <c r="L110" s="400">
        <v>79429</v>
      </c>
      <c r="M110" s="400">
        <v>78880</v>
      </c>
      <c r="N110" s="412">
        <v>8</v>
      </c>
      <c r="O110" s="412">
        <v>8</v>
      </c>
    </row>
    <row r="111" spans="1:15" ht="16.5">
      <c r="A111" s="397">
        <v>287</v>
      </c>
      <c r="B111" s="398" t="s">
        <v>134</v>
      </c>
      <c r="C111" s="399">
        <v>8507278.074581556</v>
      </c>
      <c r="D111" s="449">
        <v>8813970.8006413095</v>
      </c>
      <c r="E111" s="437">
        <f t="shared" si="13"/>
        <v>306692.72605975345</v>
      </c>
      <c r="F111" s="445">
        <f t="shared" si="19"/>
        <v>3.605062904621683E-2</v>
      </c>
      <c r="G111" s="399">
        <f t="shared" si="14"/>
        <v>1362.9090154728542</v>
      </c>
      <c r="H111" s="399">
        <f t="shared" si="15"/>
        <v>1421.8375222844506</v>
      </c>
      <c r="I111" s="450">
        <f t="shared" si="16"/>
        <v>58.928506811596435</v>
      </c>
      <c r="J111" s="448">
        <f t="shared" si="17"/>
        <v>2.3453693238119334E-3</v>
      </c>
      <c r="K111" s="448">
        <f t="shared" si="18"/>
        <v>1.1122654221638487E-3</v>
      </c>
      <c r="L111" s="400">
        <v>6242</v>
      </c>
      <c r="M111" s="400">
        <v>6199</v>
      </c>
      <c r="N111" s="412">
        <v>15</v>
      </c>
      <c r="O111" s="412">
        <v>15</v>
      </c>
    </row>
    <row r="112" spans="1:15" ht="16.5">
      <c r="A112" s="397">
        <v>288</v>
      </c>
      <c r="B112" s="398" t="s">
        <v>135</v>
      </c>
      <c r="C112" s="399">
        <v>7473946.4914541226</v>
      </c>
      <c r="D112" s="449">
        <v>7774495.8171258029</v>
      </c>
      <c r="E112" s="437">
        <f t="shared" si="13"/>
        <v>300549.32567168027</v>
      </c>
      <c r="F112" s="445">
        <f t="shared" si="19"/>
        <v>4.0212935162880159E-2</v>
      </c>
      <c r="G112" s="399">
        <f t="shared" si="14"/>
        <v>1166.8925045205499</v>
      </c>
      <c r="H112" s="399">
        <f t="shared" si="15"/>
        <v>1220.8693180159867</v>
      </c>
      <c r="I112" s="450">
        <f t="shared" si="16"/>
        <v>53.976813495436772</v>
      </c>
      <c r="J112" s="448">
        <f t="shared" si="17"/>
        <v>2.0687683689925916E-3</v>
      </c>
      <c r="K112" s="448">
        <f t="shared" si="18"/>
        <v>1.1425885156217759E-3</v>
      </c>
      <c r="L112" s="400">
        <v>6405</v>
      </c>
      <c r="M112" s="400">
        <v>6368</v>
      </c>
      <c r="N112" s="412">
        <v>15</v>
      </c>
      <c r="O112" s="412">
        <v>15</v>
      </c>
    </row>
    <row r="113" spans="1:15" ht="16.5">
      <c r="A113" s="397">
        <v>290</v>
      </c>
      <c r="B113" s="398" t="s">
        <v>136</v>
      </c>
      <c r="C113" s="399">
        <v>8269407.4262320716</v>
      </c>
      <c r="D113" s="449">
        <v>7927738.6013213117</v>
      </c>
      <c r="E113" s="437">
        <f t="shared" si="13"/>
        <v>-341668.82491075993</v>
      </c>
      <c r="F113" s="445">
        <f t="shared" si="19"/>
        <v>-4.1317207787697575E-2</v>
      </c>
      <c r="G113" s="399">
        <f t="shared" si="14"/>
        <v>1066.3323567030395</v>
      </c>
      <c r="H113" s="399">
        <f t="shared" si="15"/>
        <v>1045.5999210394766</v>
      </c>
      <c r="I113" s="450">
        <f t="shared" si="16"/>
        <v>-20.73243566356291</v>
      </c>
      <c r="J113" s="448">
        <f t="shared" si="17"/>
        <v>2.1095457817248333E-3</v>
      </c>
      <c r="K113" s="448">
        <f t="shared" si="18"/>
        <v>1.3604123940710278E-3</v>
      </c>
      <c r="L113" s="400">
        <v>7755</v>
      </c>
      <c r="M113" s="400">
        <v>7582</v>
      </c>
      <c r="N113" s="412">
        <v>18</v>
      </c>
      <c r="O113" s="412">
        <v>18</v>
      </c>
    </row>
    <row r="114" spans="1:15" ht="16.5">
      <c r="A114" s="397">
        <v>291</v>
      </c>
      <c r="B114" s="398" t="s">
        <v>137</v>
      </c>
      <c r="C114" s="399">
        <v>2488967.4361313377</v>
      </c>
      <c r="D114" s="449">
        <v>2737583.6512256032</v>
      </c>
      <c r="E114" s="437">
        <f t="shared" si="13"/>
        <v>248616.21509426553</v>
      </c>
      <c r="F114" s="445">
        <f t="shared" si="19"/>
        <v>9.9887291205663878E-2</v>
      </c>
      <c r="G114" s="399">
        <f t="shared" si="14"/>
        <v>1174.5952978439536</v>
      </c>
      <c r="H114" s="399">
        <f t="shared" si="15"/>
        <v>1308.5963915992368</v>
      </c>
      <c r="I114" s="450">
        <f t="shared" si="16"/>
        <v>134.00109375528314</v>
      </c>
      <c r="J114" s="448">
        <f t="shared" si="17"/>
        <v>7.2846221778797204E-4</v>
      </c>
      <c r="K114" s="448">
        <f t="shared" si="18"/>
        <v>3.7536042315966636E-4</v>
      </c>
      <c r="L114" s="400">
        <v>2119</v>
      </c>
      <c r="M114" s="400">
        <v>2092</v>
      </c>
      <c r="N114" s="412">
        <v>6</v>
      </c>
      <c r="O114" s="412">
        <v>6</v>
      </c>
    </row>
    <row r="115" spans="1:15" ht="16.5">
      <c r="A115" s="397">
        <v>297</v>
      </c>
      <c r="B115" s="398" t="s">
        <v>138</v>
      </c>
      <c r="C115" s="399">
        <v>33089703.224026814</v>
      </c>
      <c r="D115" s="449">
        <v>39518063.791452721</v>
      </c>
      <c r="E115" s="437">
        <f t="shared" si="13"/>
        <v>6428360.5674259067</v>
      </c>
      <c r="F115" s="445">
        <f t="shared" si="19"/>
        <v>0.19427072294677458</v>
      </c>
      <c r="G115" s="399">
        <f t="shared" si="14"/>
        <v>269.91290947376558</v>
      </c>
      <c r="H115" s="399">
        <f t="shared" si="15"/>
        <v>318.64009959162337</v>
      </c>
      <c r="I115" s="450">
        <f t="shared" si="16"/>
        <v>48.727190117857788</v>
      </c>
      <c r="J115" s="448">
        <f t="shared" si="17"/>
        <v>1.0515629861874801E-2</v>
      </c>
      <c r="K115" s="448">
        <f t="shared" si="18"/>
        <v>2.2252664933405823E-2</v>
      </c>
      <c r="L115" s="400">
        <v>122594</v>
      </c>
      <c r="M115" s="400">
        <v>124021</v>
      </c>
      <c r="N115" s="412">
        <v>11</v>
      </c>
      <c r="O115" s="412">
        <v>11</v>
      </c>
    </row>
    <row r="116" spans="1:15" ht="16.5">
      <c r="A116" s="397">
        <v>300</v>
      </c>
      <c r="B116" s="398" t="s">
        <v>139</v>
      </c>
      <c r="C116" s="399">
        <v>6715911.5887571527</v>
      </c>
      <c r="D116" s="449">
        <v>6340141.6301589403</v>
      </c>
      <c r="E116" s="437">
        <f t="shared" si="13"/>
        <v>-375769.95859821234</v>
      </c>
      <c r="F116" s="445">
        <f t="shared" si="19"/>
        <v>-5.5952189607033284E-2</v>
      </c>
      <c r="G116" s="399">
        <f t="shared" si="14"/>
        <v>1954.0039536680688</v>
      </c>
      <c r="H116" s="399">
        <f t="shared" si="15"/>
        <v>1875.2267465717066</v>
      </c>
      <c r="I116" s="450">
        <f t="shared" si="16"/>
        <v>-78.77720709636219</v>
      </c>
      <c r="J116" s="448">
        <f t="shared" si="17"/>
        <v>1.6870913262970889E-3</v>
      </c>
      <c r="K116" s="448">
        <f t="shared" si="18"/>
        <v>6.0664129574705163E-4</v>
      </c>
      <c r="L116" s="400">
        <v>3437</v>
      </c>
      <c r="M116" s="400">
        <v>3381</v>
      </c>
      <c r="N116" s="412">
        <v>14</v>
      </c>
      <c r="O116" s="412">
        <v>14</v>
      </c>
    </row>
    <row r="117" spans="1:15" ht="16.5">
      <c r="A117" s="397">
        <v>301</v>
      </c>
      <c r="B117" s="398" t="s">
        <v>140</v>
      </c>
      <c r="C117" s="399">
        <v>11758267.002021328</v>
      </c>
      <c r="D117" s="449">
        <v>12793278.182049502</v>
      </c>
      <c r="E117" s="437">
        <f t="shared" si="13"/>
        <v>1035011.1800281741</v>
      </c>
      <c r="F117" s="445">
        <f t="shared" si="19"/>
        <v>8.8024126331733107E-2</v>
      </c>
      <c r="G117" s="399">
        <f t="shared" si="14"/>
        <v>591.16475626049908</v>
      </c>
      <c r="H117" s="399">
        <f t="shared" si="15"/>
        <v>647.46587287056536</v>
      </c>
      <c r="I117" s="450">
        <f t="shared" si="16"/>
        <v>56.301116610066288</v>
      </c>
      <c r="J117" s="448">
        <f t="shared" si="17"/>
        <v>3.4042502383815725E-3</v>
      </c>
      <c r="K117" s="448">
        <f t="shared" si="18"/>
        <v>3.5452899623383593E-3</v>
      </c>
      <c r="L117" s="400">
        <v>19890</v>
      </c>
      <c r="M117" s="400">
        <v>19759</v>
      </c>
      <c r="N117" s="412">
        <v>14</v>
      </c>
      <c r="O117" s="412">
        <v>14</v>
      </c>
    </row>
    <row r="118" spans="1:15" ht="16.5">
      <c r="A118" s="397">
        <v>304</v>
      </c>
      <c r="B118" s="398" t="s">
        <v>141</v>
      </c>
      <c r="C118" s="399">
        <v>-229427.71483855337</v>
      </c>
      <c r="D118" s="449">
        <v>-159237.84245222801</v>
      </c>
      <c r="E118" s="437">
        <f t="shared" si="13"/>
        <v>70189.872386325354</v>
      </c>
      <c r="F118" s="445">
        <f t="shared" si="19"/>
        <v>-0.30593458351671882</v>
      </c>
      <c r="G118" s="399">
        <f t="shared" si="14"/>
        <v>-241.50285772479302</v>
      </c>
      <c r="H118" s="399">
        <f t="shared" si="15"/>
        <v>-167.79540827421286</v>
      </c>
      <c r="I118" s="450">
        <f t="shared" si="16"/>
        <v>73.707449450580157</v>
      </c>
      <c r="J118" s="448">
        <f t="shared" si="17"/>
        <v>-4.2372678481108556E-5</v>
      </c>
      <c r="K118" s="448">
        <f t="shared" si="18"/>
        <v>1.7027583249451403E-4</v>
      </c>
      <c r="L118" s="400">
        <v>950</v>
      </c>
      <c r="M118" s="400">
        <v>949</v>
      </c>
      <c r="N118" s="412">
        <v>2</v>
      </c>
      <c r="O118" s="412">
        <v>2</v>
      </c>
    </row>
    <row r="119" spans="1:15" ht="16.5">
      <c r="A119" s="397">
        <v>305</v>
      </c>
      <c r="B119" s="398" t="s">
        <v>142</v>
      </c>
      <c r="C119" s="399">
        <v>14796620.063790636</v>
      </c>
      <c r="D119" s="449">
        <v>14813146.827169748</v>
      </c>
      <c r="E119" s="437">
        <f t="shared" si="13"/>
        <v>16526.763379111886</v>
      </c>
      <c r="F119" s="445">
        <f t="shared" si="19"/>
        <v>1.1169282787462488E-3</v>
      </c>
      <c r="G119" s="399">
        <f t="shared" si="14"/>
        <v>976.9325276502467</v>
      </c>
      <c r="H119" s="399">
        <f t="shared" si="15"/>
        <v>986.29381631065633</v>
      </c>
      <c r="I119" s="450">
        <f t="shared" si="16"/>
        <v>9.3612886604096275</v>
      </c>
      <c r="J119" s="448">
        <f t="shared" si="17"/>
        <v>3.9417307980006162E-3</v>
      </c>
      <c r="K119" s="448">
        <f t="shared" si="18"/>
        <v>2.694807932808331E-3</v>
      </c>
      <c r="L119" s="400">
        <v>15146</v>
      </c>
      <c r="M119" s="400">
        <v>15019</v>
      </c>
      <c r="N119" s="412">
        <v>17</v>
      </c>
      <c r="O119" s="412">
        <v>17</v>
      </c>
    </row>
    <row r="120" spans="1:15" ht="16.5">
      <c r="A120" s="397">
        <v>309</v>
      </c>
      <c r="B120" s="398" t="s">
        <v>143</v>
      </c>
      <c r="C120" s="399">
        <v>2822656.8677760097</v>
      </c>
      <c r="D120" s="449">
        <v>3997592.7664159825</v>
      </c>
      <c r="E120" s="437">
        <f t="shared" si="13"/>
        <v>1174935.8986399728</v>
      </c>
      <c r="F120" s="445">
        <f t="shared" si="19"/>
        <v>0.41625176338408881</v>
      </c>
      <c r="G120" s="399">
        <f t="shared" si="14"/>
        <v>437.1467969298451</v>
      </c>
      <c r="H120" s="399">
        <f t="shared" si="15"/>
        <v>623.7467259191734</v>
      </c>
      <c r="I120" s="450">
        <f t="shared" si="16"/>
        <v>186.5999289893283</v>
      </c>
      <c r="J120" s="448">
        <f t="shared" si="17"/>
        <v>1.0637465967963426E-3</v>
      </c>
      <c r="K120" s="448">
        <f t="shared" si="18"/>
        <v>1.1499450057506221E-3</v>
      </c>
      <c r="L120" s="400">
        <v>6457</v>
      </c>
      <c r="M120" s="400">
        <v>6409</v>
      </c>
      <c r="N120" s="412">
        <v>12</v>
      </c>
      <c r="O120" s="412">
        <v>12</v>
      </c>
    </row>
    <row r="121" spans="1:15" ht="16.5">
      <c r="A121" s="397">
        <v>312</v>
      </c>
      <c r="B121" s="398" t="s">
        <v>144</v>
      </c>
      <c r="C121" s="399">
        <v>553419.30932300235</v>
      </c>
      <c r="D121" s="449">
        <v>924107.24474007869</v>
      </c>
      <c r="E121" s="437">
        <f t="shared" si="13"/>
        <v>370687.93541707634</v>
      </c>
      <c r="F121" s="445">
        <f t="shared" si="19"/>
        <v>0.66981388103450668</v>
      </c>
      <c r="G121" s="399">
        <f t="shared" si="14"/>
        <v>462.72517501923272</v>
      </c>
      <c r="H121" s="399">
        <f t="shared" si="15"/>
        <v>787.14416076667692</v>
      </c>
      <c r="I121" s="450">
        <f t="shared" si="16"/>
        <v>324.4189857474442</v>
      </c>
      <c r="J121" s="448">
        <f t="shared" si="17"/>
        <v>2.4590197003693812E-4</v>
      </c>
      <c r="K121" s="448">
        <f t="shared" si="18"/>
        <v>2.106468149089141E-4</v>
      </c>
      <c r="L121" s="400">
        <v>1196</v>
      </c>
      <c r="M121" s="400">
        <v>1174</v>
      </c>
      <c r="N121" s="412">
        <v>13</v>
      </c>
      <c r="O121" s="412">
        <v>13</v>
      </c>
    </row>
    <row r="122" spans="1:15" ht="16.5">
      <c r="A122" s="397">
        <v>316</v>
      </c>
      <c r="B122" s="398" t="s">
        <v>145</v>
      </c>
      <c r="C122" s="399">
        <v>1207438.3453906588</v>
      </c>
      <c r="D122" s="449">
        <v>814685.74201585585</v>
      </c>
      <c r="E122" s="437">
        <f t="shared" si="13"/>
        <v>-392752.60337480297</v>
      </c>
      <c r="F122" s="445">
        <f t="shared" si="19"/>
        <v>-0.32527756375645867</v>
      </c>
      <c r="G122" s="399">
        <f t="shared" si="14"/>
        <v>287.62228332316789</v>
      </c>
      <c r="H122" s="399">
        <f t="shared" si="15"/>
        <v>198.02764754882253</v>
      </c>
      <c r="I122" s="450">
        <f t="shared" si="16"/>
        <v>-89.594635774345363</v>
      </c>
      <c r="J122" s="448">
        <f t="shared" si="17"/>
        <v>2.1678525957130745E-4</v>
      </c>
      <c r="K122" s="448">
        <f t="shared" si="18"/>
        <v>7.3816098512374155E-4</v>
      </c>
      <c r="L122" s="400">
        <v>4198</v>
      </c>
      <c r="M122" s="400">
        <v>4114</v>
      </c>
      <c r="N122" s="412">
        <v>7</v>
      </c>
      <c r="O122" s="412">
        <v>7</v>
      </c>
    </row>
    <row r="123" spans="1:15" ht="16.5">
      <c r="A123" s="397">
        <v>317</v>
      </c>
      <c r="B123" s="398" t="s">
        <v>146</v>
      </c>
      <c r="C123" s="399">
        <v>4674977.5683348328</v>
      </c>
      <c r="D123" s="449">
        <v>4773525.508824518</v>
      </c>
      <c r="E123" s="437">
        <f t="shared" si="13"/>
        <v>98547.940489685163</v>
      </c>
      <c r="F123" s="445">
        <f t="shared" si="19"/>
        <v>2.1079874512592939E-2</v>
      </c>
      <c r="G123" s="399">
        <f t="shared" si="14"/>
        <v>1889.6433178394636</v>
      </c>
      <c r="H123" s="399">
        <f t="shared" si="15"/>
        <v>1956.3629134526714</v>
      </c>
      <c r="I123" s="450">
        <f t="shared" si="16"/>
        <v>66.71959561320773</v>
      </c>
      <c r="J123" s="448">
        <f t="shared" si="17"/>
        <v>1.2702198076281544E-3</v>
      </c>
      <c r="K123" s="448">
        <f t="shared" si="18"/>
        <v>4.3780087596060512E-4</v>
      </c>
      <c r="L123" s="400">
        <v>2474</v>
      </c>
      <c r="M123" s="400">
        <v>2440</v>
      </c>
      <c r="N123" s="412">
        <v>17</v>
      </c>
      <c r="O123" s="412">
        <v>17</v>
      </c>
    </row>
    <row r="124" spans="1:15" ht="16.5">
      <c r="A124" s="397">
        <v>320</v>
      </c>
      <c r="B124" s="398" t="s">
        <v>147</v>
      </c>
      <c r="C124" s="399">
        <v>6627914.7869716631</v>
      </c>
      <c r="D124" s="449">
        <v>7596892.1797199668</v>
      </c>
      <c r="E124" s="437">
        <f t="shared" si="13"/>
        <v>968977.39274830371</v>
      </c>
      <c r="F124" s="445">
        <f t="shared" si="19"/>
        <v>0.14619641680562942</v>
      </c>
      <c r="G124" s="399">
        <f t="shared" si="14"/>
        <v>947.38633318634402</v>
      </c>
      <c r="H124" s="399">
        <f t="shared" si="15"/>
        <v>1080.639001382641</v>
      </c>
      <c r="I124" s="450">
        <f t="shared" si="16"/>
        <v>133.25266819629701</v>
      </c>
      <c r="J124" s="448">
        <f t="shared" si="17"/>
        <v>2.0215086114564358E-3</v>
      </c>
      <c r="K124" s="448">
        <f t="shared" si="18"/>
        <v>1.2613689172143664E-3</v>
      </c>
      <c r="L124" s="400">
        <v>6996</v>
      </c>
      <c r="M124" s="400">
        <v>7030</v>
      </c>
      <c r="N124" s="412">
        <v>19</v>
      </c>
      <c r="O124" s="412">
        <v>19</v>
      </c>
    </row>
    <row r="125" spans="1:15" ht="16.5">
      <c r="A125" s="397">
        <v>322</v>
      </c>
      <c r="B125" s="398" t="s">
        <v>148</v>
      </c>
      <c r="C125" s="399">
        <v>9320080.0618262645</v>
      </c>
      <c r="D125" s="449">
        <v>9338845.3088663388</v>
      </c>
      <c r="E125" s="437">
        <f t="shared" si="13"/>
        <v>18765.247040074319</v>
      </c>
      <c r="F125" s="445">
        <f t="shared" si="19"/>
        <v>2.0134212276710075E-3</v>
      </c>
      <c r="G125" s="399">
        <f t="shared" si="14"/>
        <v>1423.1302583335264</v>
      </c>
      <c r="H125" s="399">
        <f t="shared" si="15"/>
        <v>1445.1942601154965</v>
      </c>
      <c r="I125" s="450">
        <f t="shared" si="16"/>
        <v>22.064001781970092</v>
      </c>
      <c r="J125" s="448">
        <f t="shared" si="17"/>
        <v>2.4850367448059178E-3</v>
      </c>
      <c r="K125" s="448">
        <f t="shared" si="18"/>
        <v>1.1594546149415698E-3</v>
      </c>
      <c r="L125" s="400">
        <v>6549</v>
      </c>
      <c r="M125" s="400">
        <v>6462</v>
      </c>
      <c r="N125" s="412">
        <v>2</v>
      </c>
      <c r="O125" s="412">
        <v>2</v>
      </c>
    </row>
    <row r="126" spans="1:15" ht="16.5">
      <c r="A126" s="397">
        <v>398</v>
      </c>
      <c r="B126" s="398" t="s">
        <v>149</v>
      </c>
      <c r="C126" s="399">
        <v>76602254.072456211</v>
      </c>
      <c r="D126" s="449">
        <v>84115099.857892945</v>
      </c>
      <c r="E126" s="437">
        <f t="shared" si="13"/>
        <v>7512845.7854367346</v>
      </c>
      <c r="F126" s="445">
        <f t="shared" si="19"/>
        <v>9.8076040664945921E-2</v>
      </c>
      <c r="G126" s="399">
        <f t="shared" si="14"/>
        <v>637.42254272898867</v>
      </c>
      <c r="H126" s="399">
        <f t="shared" si="15"/>
        <v>696.93436949858688</v>
      </c>
      <c r="I126" s="450">
        <f t="shared" si="16"/>
        <v>59.511826769598201</v>
      </c>
      <c r="J126" s="448">
        <f t="shared" si="17"/>
        <v>2.2382757934905496E-2</v>
      </c>
      <c r="K126" s="448">
        <f t="shared" si="18"/>
        <v>2.1655533246849719E-2</v>
      </c>
      <c r="L126" s="400">
        <v>120175</v>
      </c>
      <c r="M126" s="400">
        <v>120693</v>
      </c>
      <c r="N126" s="412">
        <v>7</v>
      </c>
      <c r="O126" s="412">
        <v>7</v>
      </c>
    </row>
    <row r="127" spans="1:15" ht="16.5">
      <c r="A127" s="397">
        <v>399</v>
      </c>
      <c r="B127" s="398" t="s">
        <v>150</v>
      </c>
      <c r="C127" s="399">
        <v>4338588.2769264383</v>
      </c>
      <c r="D127" s="449">
        <v>4252301.4570145337</v>
      </c>
      <c r="E127" s="437">
        <f t="shared" si="13"/>
        <v>-86286.819911904633</v>
      </c>
      <c r="F127" s="445">
        <f t="shared" si="19"/>
        <v>-1.9888225017984956E-2</v>
      </c>
      <c r="G127" s="399">
        <f t="shared" si="14"/>
        <v>555.01960815228836</v>
      </c>
      <c r="H127" s="399">
        <f t="shared" si="15"/>
        <v>553.54093426380291</v>
      </c>
      <c r="I127" s="450">
        <f t="shared" si="16"/>
        <v>-1.4786738884854458</v>
      </c>
      <c r="J127" s="448">
        <f t="shared" si="17"/>
        <v>1.1315237613627013E-3</v>
      </c>
      <c r="K127" s="448">
        <f t="shared" si="18"/>
        <v>1.3783550529218723E-3</v>
      </c>
      <c r="L127" s="400">
        <v>7817</v>
      </c>
      <c r="M127" s="400">
        <v>7682</v>
      </c>
      <c r="N127" s="412">
        <v>15</v>
      </c>
      <c r="O127" s="412">
        <v>15</v>
      </c>
    </row>
    <row r="128" spans="1:15" ht="16.5">
      <c r="A128" s="397">
        <v>400</v>
      </c>
      <c r="B128" s="398" t="s">
        <v>151</v>
      </c>
      <c r="C128" s="399">
        <v>12477189.815168491</v>
      </c>
      <c r="D128" s="449">
        <v>13193552.365104536</v>
      </c>
      <c r="E128" s="437">
        <f t="shared" si="13"/>
        <v>716362.54993604496</v>
      </c>
      <c r="F128" s="445">
        <f t="shared" si="19"/>
        <v>5.7413773497712178E-2</v>
      </c>
      <c r="G128" s="399">
        <f t="shared" si="14"/>
        <v>1491.4164254325233</v>
      </c>
      <c r="H128" s="399">
        <f t="shared" si="15"/>
        <v>1563.0319115157606</v>
      </c>
      <c r="I128" s="450">
        <f t="shared" si="16"/>
        <v>71.615486083237329</v>
      </c>
      <c r="J128" s="448">
        <f t="shared" si="17"/>
        <v>3.5107619130041899E-3</v>
      </c>
      <c r="K128" s="448">
        <f t="shared" si="18"/>
        <v>1.5145398335997817E-3</v>
      </c>
      <c r="L128" s="400">
        <v>8366</v>
      </c>
      <c r="M128" s="400">
        <v>8441</v>
      </c>
      <c r="N128" s="412">
        <v>2</v>
      </c>
      <c r="O128" s="412">
        <v>2</v>
      </c>
    </row>
    <row r="129" spans="1:15" ht="16.5">
      <c r="A129" s="397">
        <v>402</v>
      </c>
      <c r="B129" s="398" t="s">
        <v>152</v>
      </c>
      <c r="C129" s="399">
        <v>4917942.6505048722</v>
      </c>
      <c r="D129" s="449">
        <v>5576774.2587192226</v>
      </c>
      <c r="E129" s="437">
        <f t="shared" si="13"/>
        <v>658831.60821435042</v>
      </c>
      <c r="F129" s="445">
        <f t="shared" si="19"/>
        <v>0.13396488227586698</v>
      </c>
      <c r="G129" s="399">
        <f t="shared" si="14"/>
        <v>540.49265309428199</v>
      </c>
      <c r="H129" s="399">
        <f t="shared" si="15"/>
        <v>621.36760542832565</v>
      </c>
      <c r="I129" s="450">
        <f t="shared" si="16"/>
        <v>80.874952334043655</v>
      </c>
      <c r="J129" s="448">
        <f t="shared" si="17"/>
        <v>1.4839617203261462E-3</v>
      </c>
      <c r="K129" s="448">
        <f t="shared" si="18"/>
        <v>1.6103536318632912E-3</v>
      </c>
      <c r="L129" s="400">
        <v>9099</v>
      </c>
      <c r="M129" s="400">
        <v>8975</v>
      </c>
      <c r="N129" s="412">
        <v>11</v>
      </c>
      <c r="O129" s="412">
        <v>11</v>
      </c>
    </row>
    <row r="130" spans="1:15" ht="16.5">
      <c r="A130" s="397">
        <v>403</v>
      </c>
      <c r="B130" s="398" t="s">
        <v>153</v>
      </c>
      <c r="C130" s="399">
        <v>3200142.5535027226</v>
      </c>
      <c r="D130" s="449">
        <v>3217088.7434595195</v>
      </c>
      <c r="E130" s="437">
        <f t="shared" si="13"/>
        <v>16946.189956796821</v>
      </c>
      <c r="F130" s="445">
        <f t="shared" si="19"/>
        <v>5.295448460021987E-3</v>
      </c>
      <c r="G130" s="399">
        <f t="shared" si="14"/>
        <v>1134.8023239371357</v>
      </c>
      <c r="H130" s="399">
        <f t="shared" si="15"/>
        <v>1153.4918406093652</v>
      </c>
      <c r="I130" s="450">
        <f t="shared" si="16"/>
        <v>18.689516672229502</v>
      </c>
      <c r="J130" s="448">
        <f t="shared" si="17"/>
        <v>8.5605698289148381E-4</v>
      </c>
      <c r="K130" s="448">
        <f t="shared" si="18"/>
        <v>5.0042075535005226E-4</v>
      </c>
      <c r="L130" s="400">
        <v>2820</v>
      </c>
      <c r="M130" s="400">
        <v>2789</v>
      </c>
      <c r="N130" s="412">
        <v>14</v>
      </c>
      <c r="O130" s="412">
        <v>14</v>
      </c>
    </row>
    <row r="131" spans="1:15" ht="16.5">
      <c r="A131" s="397">
        <v>405</v>
      </c>
      <c r="B131" s="398" t="s">
        <v>154</v>
      </c>
      <c r="C131" s="399">
        <v>22616995.447759099</v>
      </c>
      <c r="D131" s="449">
        <v>26267060.768602341</v>
      </c>
      <c r="E131" s="437">
        <f t="shared" si="13"/>
        <v>3650065.3208432421</v>
      </c>
      <c r="F131" s="445">
        <f t="shared" si="19"/>
        <v>0.16138595107710879</v>
      </c>
      <c r="G131" s="399">
        <f t="shared" si="14"/>
        <v>311.31445901939571</v>
      </c>
      <c r="H131" s="399">
        <f t="shared" si="15"/>
        <v>359.88190892478684</v>
      </c>
      <c r="I131" s="450">
        <f t="shared" si="16"/>
        <v>48.567449905391129</v>
      </c>
      <c r="J131" s="448">
        <f t="shared" si="17"/>
        <v>6.9895805133483478E-3</v>
      </c>
      <c r="K131" s="448">
        <f t="shared" si="18"/>
        <v>1.3095987842054362E-2</v>
      </c>
      <c r="L131" s="400">
        <v>72650</v>
      </c>
      <c r="M131" s="400">
        <v>72988</v>
      </c>
      <c r="N131" s="412">
        <v>9</v>
      </c>
      <c r="O131" s="412">
        <v>9</v>
      </c>
    </row>
    <row r="132" spans="1:15" ht="16.5">
      <c r="A132" s="397">
        <v>407</v>
      </c>
      <c r="B132" s="398" t="s">
        <v>155</v>
      </c>
      <c r="C132" s="399">
        <v>2650253.5352641372</v>
      </c>
      <c r="D132" s="449">
        <v>2333414.5953258993</v>
      </c>
      <c r="E132" s="437">
        <f t="shared" si="13"/>
        <v>-316838.93993823789</v>
      </c>
      <c r="F132" s="445">
        <f t="shared" si="19"/>
        <v>-0.1195504262978599</v>
      </c>
      <c r="G132" s="399">
        <f t="shared" si="14"/>
        <v>1052.5232467292046</v>
      </c>
      <c r="H132" s="399">
        <f t="shared" si="15"/>
        <v>952.80301973291114</v>
      </c>
      <c r="I132" s="450">
        <f t="shared" si="16"/>
        <v>-99.720226996293491</v>
      </c>
      <c r="J132" s="448">
        <f t="shared" si="17"/>
        <v>6.209141300098478E-4</v>
      </c>
      <c r="K132" s="448">
        <f t="shared" si="18"/>
        <v>4.3941571525718109E-4</v>
      </c>
      <c r="L132" s="400">
        <v>2518</v>
      </c>
      <c r="M132" s="400">
        <v>2449</v>
      </c>
      <c r="N132" s="412">
        <v>1</v>
      </c>
      <c r="O132" s="413">
        <v>34</v>
      </c>
    </row>
    <row r="133" spans="1:15" ht="16.5">
      <c r="A133" s="397">
        <v>408</v>
      </c>
      <c r="B133" s="398" t="s">
        <v>156</v>
      </c>
      <c r="C133" s="399">
        <v>13818328.001778839</v>
      </c>
      <c r="D133" s="449">
        <v>13986034.246900825</v>
      </c>
      <c r="E133" s="437">
        <f t="shared" si="13"/>
        <v>167706.24512198567</v>
      </c>
      <c r="F133" s="445">
        <f t="shared" si="19"/>
        <v>1.2136507767104442E-2</v>
      </c>
      <c r="G133" s="399">
        <f t="shared" si="14"/>
        <v>980.09277266322715</v>
      </c>
      <c r="H133" s="399">
        <f t="shared" si="15"/>
        <v>997.29280140479352</v>
      </c>
      <c r="I133" s="450">
        <f t="shared" si="16"/>
        <v>17.200028741566371</v>
      </c>
      <c r="J133" s="448">
        <f t="shared" si="17"/>
        <v>3.7216387966791998E-3</v>
      </c>
      <c r="K133" s="448">
        <f t="shared" si="18"/>
        <v>2.5162784772424286E-3</v>
      </c>
      <c r="L133" s="400">
        <v>14099</v>
      </c>
      <c r="M133" s="400">
        <v>14024</v>
      </c>
      <c r="N133" s="412">
        <v>14</v>
      </c>
      <c r="O133" s="412">
        <v>14</v>
      </c>
    </row>
    <row r="134" spans="1:15" ht="16.5">
      <c r="A134" s="397">
        <v>410</v>
      </c>
      <c r="B134" s="398" t="s">
        <v>157</v>
      </c>
      <c r="C134" s="399">
        <v>15483129.058134858</v>
      </c>
      <c r="D134" s="449">
        <v>17001147.469511788</v>
      </c>
      <c r="E134" s="437">
        <f t="shared" si="13"/>
        <v>1518018.4113769308</v>
      </c>
      <c r="F134" s="445">
        <f t="shared" si="19"/>
        <v>9.8043386816527356E-2</v>
      </c>
      <c r="G134" s="399">
        <f t="shared" si="14"/>
        <v>824.66732666497239</v>
      </c>
      <c r="H134" s="399">
        <f t="shared" si="15"/>
        <v>906.14793036519495</v>
      </c>
      <c r="I134" s="450">
        <f t="shared" si="16"/>
        <v>81.480603700222559</v>
      </c>
      <c r="J134" s="448">
        <f t="shared" si="17"/>
        <v>4.5239507421211984E-3</v>
      </c>
      <c r="K134" s="448">
        <f t="shared" si="18"/>
        <v>3.3664016535954397E-3</v>
      </c>
      <c r="L134" s="400">
        <v>18775</v>
      </c>
      <c r="M134" s="400">
        <v>18762</v>
      </c>
      <c r="N134" s="412">
        <v>13</v>
      </c>
      <c r="O134" s="412">
        <v>13</v>
      </c>
    </row>
    <row r="135" spans="1:15" ht="16.5">
      <c r="A135" s="397">
        <v>416</v>
      </c>
      <c r="B135" s="398" t="s">
        <v>158</v>
      </c>
      <c r="C135" s="399">
        <v>1389407.8321042934</v>
      </c>
      <c r="D135" s="449">
        <v>1361414.0595598882</v>
      </c>
      <c r="E135" s="437">
        <f t="shared" si="13"/>
        <v>-27993.77254440519</v>
      </c>
      <c r="F135" s="445">
        <f t="shared" si="19"/>
        <v>-2.0147988155506443E-2</v>
      </c>
      <c r="G135" s="399">
        <f t="shared" si="14"/>
        <v>481.43029525443291</v>
      </c>
      <c r="H135" s="399">
        <f t="shared" si="15"/>
        <v>475.68625421379744</v>
      </c>
      <c r="I135" s="450">
        <f t="shared" si="16"/>
        <v>-5.7440410406354658</v>
      </c>
      <c r="J135" s="448">
        <f t="shared" si="17"/>
        <v>3.6226790904114498E-4</v>
      </c>
      <c r="K135" s="448">
        <f t="shared" si="18"/>
        <v>5.1351889631116876E-4</v>
      </c>
      <c r="L135" s="400">
        <v>2886</v>
      </c>
      <c r="M135" s="400">
        <v>2862</v>
      </c>
      <c r="N135" s="412">
        <v>9</v>
      </c>
      <c r="O135" s="412">
        <v>9</v>
      </c>
    </row>
    <row r="136" spans="1:15" ht="16.5">
      <c r="A136" s="397">
        <v>418</v>
      </c>
      <c r="B136" s="398" t="s">
        <v>159</v>
      </c>
      <c r="C136" s="399">
        <v>19294349.33760345</v>
      </c>
      <c r="D136" s="449">
        <v>18506895.541966934</v>
      </c>
      <c r="E136" s="437">
        <f t="shared" si="13"/>
        <v>-787453.79563651606</v>
      </c>
      <c r="F136" s="445">
        <f t="shared" si="19"/>
        <v>-4.0812663949326297E-2</v>
      </c>
      <c r="G136" s="399">
        <f t="shared" si="14"/>
        <v>784.96132374302078</v>
      </c>
      <c r="H136" s="399">
        <f t="shared" si="15"/>
        <v>748.93349285609384</v>
      </c>
      <c r="I136" s="450">
        <f t="shared" si="16"/>
        <v>-36.027830886926949</v>
      </c>
      <c r="J136" s="448">
        <f t="shared" si="17"/>
        <v>4.9246254684622804E-3</v>
      </c>
      <c r="K136" s="448">
        <f t="shared" si="18"/>
        <v>4.4338104286321773E-3</v>
      </c>
      <c r="L136" s="400">
        <v>24580</v>
      </c>
      <c r="M136" s="400">
        <v>24711</v>
      </c>
      <c r="N136" s="412">
        <v>6</v>
      </c>
      <c r="O136" s="412">
        <v>6</v>
      </c>
    </row>
    <row r="137" spans="1:15" ht="16.5">
      <c r="A137" s="397">
        <v>420</v>
      </c>
      <c r="B137" s="398" t="s">
        <v>160</v>
      </c>
      <c r="C137" s="399">
        <v>4654307.2419130672</v>
      </c>
      <c r="D137" s="449">
        <v>4954774.3343935218</v>
      </c>
      <c r="E137" s="437">
        <f t="shared" si="13"/>
        <v>300467.09248045459</v>
      </c>
      <c r="F137" s="445">
        <f t="shared" si="19"/>
        <v>6.4556780818997489E-2</v>
      </c>
      <c r="G137" s="399">
        <f t="shared" si="14"/>
        <v>507.17088829825292</v>
      </c>
      <c r="H137" s="399">
        <f t="shared" si="15"/>
        <v>547.54937942242475</v>
      </c>
      <c r="I137" s="450">
        <f t="shared" si="16"/>
        <v>40.378491124171831</v>
      </c>
      <c r="J137" s="448">
        <f t="shared" si="17"/>
        <v>1.3184495380279364E-3</v>
      </c>
      <c r="K137" s="448">
        <f t="shared" si="18"/>
        <v>1.6236311994129162E-3</v>
      </c>
      <c r="L137" s="400">
        <v>9177</v>
      </c>
      <c r="M137" s="400">
        <v>9049</v>
      </c>
      <c r="N137" s="412">
        <v>11</v>
      </c>
      <c r="O137" s="412">
        <v>11</v>
      </c>
    </row>
    <row r="138" spans="1:15" ht="16.5">
      <c r="A138" s="397">
        <v>421</v>
      </c>
      <c r="B138" s="398" t="s">
        <v>161</v>
      </c>
      <c r="C138" s="399">
        <v>1362215.9991582935</v>
      </c>
      <c r="D138" s="449">
        <v>1358189.8827920929</v>
      </c>
      <c r="E138" s="437">
        <f t="shared" si="13"/>
        <v>-4026.1163662006147</v>
      </c>
      <c r="F138" s="445">
        <f t="shared" si="19"/>
        <v>-2.9555638523467145E-3</v>
      </c>
      <c r="G138" s="399">
        <f t="shared" si="14"/>
        <v>1960.0230203716453</v>
      </c>
      <c r="H138" s="399">
        <f t="shared" si="15"/>
        <v>1991.480766557321</v>
      </c>
      <c r="I138" s="450">
        <f t="shared" si="16"/>
        <v>31.45774618567566</v>
      </c>
      <c r="J138" s="448">
        <f t="shared" si="17"/>
        <v>3.6140996595774108E-4</v>
      </c>
      <c r="K138" s="448">
        <f t="shared" si="18"/>
        <v>1.2236893336275929E-4</v>
      </c>
      <c r="L138" s="400">
        <v>695</v>
      </c>
      <c r="M138" s="400">
        <v>682</v>
      </c>
      <c r="N138" s="412">
        <v>16</v>
      </c>
      <c r="O138" s="412">
        <v>16</v>
      </c>
    </row>
    <row r="139" spans="1:15" ht="16.5">
      <c r="A139" s="397">
        <v>422</v>
      </c>
      <c r="B139" s="398" t="s">
        <v>162</v>
      </c>
      <c r="C139" s="399">
        <v>5995653.633227475</v>
      </c>
      <c r="D139" s="449">
        <v>7627448.1733946074</v>
      </c>
      <c r="E139" s="437">
        <f t="shared" ref="E139:E202" si="20">D139-C139</f>
        <v>1631794.5401671324</v>
      </c>
      <c r="F139" s="445">
        <f t="shared" si="19"/>
        <v>0.2721629099993112</v>
      </c>
      <c r="G139" s="399">
        <f t="shared" ref="G139:G202" si="21">C139/L139</f>
        <v>578.06147640064353</v>
      </c>
      <c r="H139" s="399">
        <f t="shared" ref="H139:H202" si="22">D139/M139</f>
        <v>745.74190197444341</v>
      </c>
      <c r="I139" s="450">
        <f t="shared" ref="I139:I202" si="23">H139-G139</f>
        <v>167.68042557379988</v>
      </c>
      <c r="J139" s="448">
        <f t="shared" ref="J139:J202" si="24">D139/$D$10</f>
        <v>2.0296394632420894E-3</v>
      </c>
      <c r="K139" s="448">
        <f t="shared" ref="K139:K202" si="25">M139/$M$10</f>
        <v>1.8351751472643724E-3</v>
      </c>
      <c r="L139" s="400">
        <v>10372</v>
      </c>
      <c r="M139" s="400">
        <v>10228</v>
      </c>
      <c r="N139" s="412">
        <v>12</v>
      </c>
      <c r="O139" s="412">
        <v>12</v>
      </c>
    </row>
    <row r="140" spans="1:15" ht="16.5">
      <c r="A140" s="397">
        <v>423</v>
      </c>
      <c r="B140" s="398" t="s">
        <v>163</v>
      </c>
      <c r="C140" s="399">
        <v>15961296.133962832</v>
      </c>
      <c r="D140" s="449">
        <v>15507753.817357447</v>
      </c>
      <c r="E140" s="437">
        <f t="shared" si="20"/>
        <v>-453542.31660538539</v>
      </c>
      <c r="F140" s="445">
        <f t="shared" ref="F140:F203" si="26">E140/C140</f>
        <v>-2.8415130751213061E-2</v>
      </c>
      <c r="G140" s="399">
        <f t="shared" si="21"/>
        <v>778.7137695254346</v>
      </c>
      <c r="H140" s="399">
        <f t="shared" si="22"/>
        <v>751.45388464202392</v>
      </c>
      <c r="I140" s="450">
        <f t="shared" si="23"/>
        <v>-27.259884883410678</v>
      </c>
      <c r="J140" s="448">
        <f t="shared" si="24"/>
        <v>4.1265634873456983E-3</v>
      </c>
      <c r="K140" s="448">
        <f t="shared" si="25"/>
        <v>3.7028265070487734E-3</v>
      </c>
      <c r="L140" s="400">
        <v>20497</v>
      </c>
      <c r="M140" s="400">
        <v>20637</v>
      </c>
      <c r="N140" s="412">
        <v>2</v>
      </c>
      <c r="O140" s="412">
        <v>2</v>
      </c>
    </row>
    <row r="141" spans="1:15" ht="16.5">
      <c r="A141" s="397">
        <v>425</v>
      </c>
      <c r="B141" s="398" t="s">
        <v>164</v>
      </c>
      <c r="C141" s="399">
        <v>20905477.269069783</v>
      </c>
      <c r="D141" s="449">
        <v>20691147.661347918</v>
      </c>
      <c r="E141" s="437">
        <f t="shared" si="20"/>
        <v>-214329.60772186518</v>
      </c>
      <c r="F141" s="445">
        <f t="shared" si="26"/>
        <v>-1.0252318326115022E-2</v>
      </c>
      <c r="G141" s="399">
        <f t="shared" si="21"/>
        <v>2037.9681486712598</v>
      </c>
      <c r="H141" s="399">
        <f t="shared" si="22"/>
        <v>2017.4675956852495</v>
      </c>
      <c r="I141" s="450">
        <f t="shared" si="23"/>
        <v>-20.500552986010234</v>
      </c>
      <c r="J141" s="448">
        <f t="shared" si="24"/>
        <v>5.5058479426613799E-3</v>
      </c>
      <c r="K141" s="448">
        <f t="shared" si="25"/>
        <v>1.840199091742609E-3</v>
      </c>
      <c r="L141" s="400">
        <v>10258</v>
      </c>
      <c r="M141" s="400">
        <v>10256</v>
      </c>
      <c r="N141" s="412">
        <v>17</v>
      </c>
      <c r="O141" s="412">
        <v>17</v>
      </c>
    </row>
    <row r="142" spans="1:15" ht="16.5">
      <c r="A142" s="397">
        <v>426</v>
      </c>
      <c r="B142" s="398" t="s">
        <v>165</v>
      </c>
      <c r="C142" s="399">
        <v>7847210.5666684657</v>
      </c>
      <c r="D142" s="449">
        <v>8484763.8412110526</v>
      </c>
      <c r="E142" s="437">
        <f t="shared" si="20"/>
        <v>637553.27454258688</v>
      </c>
      <c r="F142" s="445">
        <f t="shared" si="26"/>
        <v>8.1245847696586049E-2</v>
      </c>
      <c r="G142" s="399">
        <f t="shared" si="21"/>
        <v>656.01158390473711</v>
      </c>
      <c r="H142" s="399">
        <f t="shared" si="22"/>
        <v>708.89496542827749</v>
      </c>
      <c r="I142" s="450">
        <f t="shared" si="23"/>
        <v>52.883381523540379</v>
      </c>
      <c r="J142" s="448">
        <f t="shared" si="24"/>
        <v>2.2577684091620973E-3</v>
      </c>
      <c r="K142" s="448">
        <f t="shared" si="25"/>
        <v>2.1475568378575747E-3</v>
      </c>
      <c r="L142" s="400">
        <v>11962</v>
      </c>
      <c r="M142" s="400">
        <v>11969</v>
      </c>
      <c r="N142" s="412">
        <v>12</v>
      </c>
      <c r="O142" s="412">
        <v>12</v>
      </c>
    </row>
    <row r="143" spans="1:15" ht="16.5">
      <c r="A143" s="397">
        <v>430</v>
      </c>
      <c r="B143" s="398" t="s">
        <v>166</v>
      </c>
      <c r="C143" s="399">
        <v>9600594.9163140487</v>
      </c>
      <c r="D143" s="449">
        <v>10597066.436927004</v>
      </c>
      <c r="E143" s="437">
        <f t="shared" si="20"/>
        <v>996471.52061295509</v>
      </c>
      <c r="F143" s="445">
        <f t="shared" si="26"/>
        <v>0.10379268465120596</v>
      </c>
      <c r="G143" s="399">
        <f t="shared" si="21"/>
        <v>623.73927470855301</v>
      </c>
      <c r="H143" s="399">
        <f t="shared" si="22"/>
        <v>687.22869240771752</v>
      </c>
      <c r="I143" s="450">
        <f t="shared" si="23"/>
        <v>63.489417699164505</v>
      </c>
      <c r="J143" s="448">
        <f t="shared" si="24"/>
        <v>2.819845346181227E-3</v>
      </c>
      <c r="K143" s="448">
        <f t="shared" si="25"/>
        <v>2.7667579948002174E-3</v>
      </c>
      <c r="L143" s="400">
        <v>15392</v>
      </c>
      <c r="M143" s="400">
        <v>15420</v>
      </c>
      <c r="N143" s="412">
        <v>2</v>
      </c>
      <c r="O143" s="412">
        <v>2</v>
      </c>
    </row>
    <row r="144" spans="1:15" ht="16.5">
      <c r="A144" s="397">
        <v>433</v>
      </c>
      <c r="B144" s="398" t="s">
        <v>167</v>
      </c>
      <c r="C144" s="399">
        <v>4945978.6427662717</v>
      </c>
      <c r="D144" s="449">
        <v>4604213.4398014899</v>
      </c>
      <c r="E144" s="437">
        <f t="shared" si="20"/>
        <v>-341765.20296478178</v>
      </c>
      <c r="F144" s="445">
        <f t="shared" si="26"/>
        <v>-6.9099611553040077E-2</v>
      </c>
      <c r="G144" s="399">
        <f t="shared" si="21"/>
        <v>638.27315044086617</v>
      </c>
      <c r="H144" s="399">
        <f t="shared" si="22"/>
        <v>598.57169004179536</v>
      </c>
      <c r="I144" s="450">
        <f t="shared" si="23"/>
        <v>-39.701460399070811</v>
      </c>
      <c r="J144" s="448">
        <f t="shared" si="24"/>
        <v>1.2251664098101307E-3</v>
      </c>
      <c r="K144" s="448">
        <f t="shared" si="25"/>
        <v>1.3801493188069567E-3</v>
      </c>
      <c r="L144" s="400">
        <v>7749</v>
      </c>
      <c r="M144" s="400">
        <v>7692</v>
      </c>
      <c r="N144" s="412">
        <v>5</v>
      </c>
      <c r="O144" s="412">
        <v>5</v>
      </c>
    </row>
    <row r="145" spans="1:15" ht="16.5">
      <c r="A145" s="397">
        <v>434</v>
      </c>
      <c r="B145" s="398" t="s">
        <v>168</v>
      </c>
      <c r="C145" s="399">
        <v>8610674.0919400584</v>
      </c>
      <c r="D145" s="449">
        <v>8019821.4990377836</v>
      </c>
      <c r="E145" s="437">
        <f t="shared" si="20"/>
        <v>-590852.5929022748</v>
      </c>
      <c r="F145" s="445">
        <f t="shared" si="26"/>
        <v>-6.861862225808045E-2</v>
      </c>
      <c r="G145" s="399">
        <f t="shared" si="21"/>
        <v>591.06768890307922</v>
      </c>
      <c r="H145" s="399">
        <f t="shared" si="22"/>
        <v>554.69784887520984</v>
      </c>
      <c r="I145" s="450">
        <f t="shared" si="23"/>
        <v>-36.369840027869373</v>
      </c>
      <c r="J145" s="448">
        <f t="shared" si="24"/>
        <v>2.1340487450811686E-3</v>
      </c>
      <c r="K145" s="448">
        <f t="shared" si="25"/>
        <v>2.5941496166550938E-3</v>
      </c>
      <c r="L145" s="400">
        <v>14568</v>
      </c>
      <c r="M145" s="400">
        <v>14458</v>
      </c>
      <c r="N145" s="412">
        <v>1</v>
      </c>
      <c r="O145" s="413">
        <v>34</v>
      </c>
    </row>
    <row r="146" spans="1:15" ht="16.5">
      <c r="A146" s="397">
        <v>435</v>
      </c>
      <c r="B146" s="398" t="s">
        <v>169</v>
      </c>
      <c r="C146" s="399">
        <v>807125.62760078686</v>
      </c>
      <c r="D146" s="449">
        <v>966293.21844596998</v>
      </c>
      <c r="E146" s="437">
        <f t="shared" si="20"/>
        <v>159167.59084518312</v>
      </c>
      <c r="F146" s="445">
        <f t="shared" si="26"/>
        <v>0.19720299467917421</v>
      </c>
      <c r="G146" s="399">
        <f t="shared" si="21"/>
        <v>1166.3665138739696</v>
      </c>
      <c r="H146" s="399">
        <f t="shared" si="22"/>
        <v>1376.4860661623504</v>
      </c>
      <c r="I146" s="450">
        <f t="shared" si="23"/>
        <v>210.11955228838087</v>
      </c>
      <c r="J146" s="448">
        <f t="shared" si="24"/>
        <v>2.5712752215900045E-4</v>
      </c>
      <c r="K146" s="448">
        <f t="shared" si="25"/>
        <v>1.2595746513292819E-4</v>
      </c>
      <c r="L146" s="400">
        <v>692</v>
      </c>
      <c r="M146" s="400">
        <v>702</v>
      </c>
      <c r="N146" s="412">
        <v>13</v>
      </c>
      <c r="O146" s="412">
        <v>13</v>
      </c>
    </row>
    <row r="147" spans="1:15" ht="16.5">
      <c r="A147" s="397">
        <v>436</v>
      </c>
      <c r="B147" s="398" t="s">
        <v>170</v>
      </c>
      <c r="C147" s="399">
        <v>3236538.1856433162</v>
      </c>
      <c r="D147" s="449">
        <v>3307966.3862573532</v>
      </c>
      <c r="E147" s="437">
        <f t="shared" si="20"/>
        <v>71428.200614036992</v>
      </c>
      <c r="F147" s="445">
        <f t="shared" si="26"/>
        <v>2.206932114407896E-2</v>
      </c>
      <c r="G147" s="399">
        <f t="shared" si="21"/>
        <v>1628.03731672199</v>
      </c>
      <c r="H147" s="399">
        <f t="shared" si="22"/>
        <v>1627.1354580705131</v>
      </c>
      <c r="I147" s="450">
        <f t="shared" si="23"/>
        <v>-0.90185865147691402</v>
      </c>
      <c r="J147" s="448">
        <f t="shared" si="24"/>
        <v>8.8023923178466926E-4</v>
      </c>
      <c r="K147" s="448">
        <f t="shared" si="25"/>
        <v>3.6477425443766809E-4</v>
      </c>
      <c r="L147" s="400">
        <v>1988</v>
      </c>
      <c r="M147" s="400">
        <v>2033</v>
      </c>
      <c r="N147" s="412">
        <v>17</v>
      </c>
      <c r="O147" s="412">
        <v>17</v>
      </c>
    </row>
    <row r="148" spans="1:15" ht="16.5">
      <c r="A148" s="397">
        <v>440</v>
      </c>
      <c r="B148" s="398" t="s">
        <v>171</v>
      </c>
      <c r="C148" s="399">
        <v>10271406.481168352</v>
      </c>
      <c r="D148" s="449">
        <v>10557704.402675489</v>
      </c>
      <c r="E148" s="437">
        <f t="shared" si="20"/>
        <v>286297.9215071369</v>
      </c>
      <c r="F148" s="445">
        <f t="shared" si="26"/>
        <v>2.7873292915827734E-2</v>
      </c>
      <c r="G148" s="399">
        <f t="shared" si="21"/>
        <v>1791.9411167425596</v>
      </c>
      <c r="H148" s="399">
        <f t="shared" si="22"/>
        <v>1806.897895374891</v>
      </c>
      <c r="I148" s="450">
        <f t="shared" si="23"/>
        <v>14.956778632331407</v>
      </c>
      <c r="J148" s="448">
        <f t="shared" si="24"/>
        <v>2.8093712352788378E-3</v>
      </c>
      <c r="K148" s="448">
        <f t="shared" si="25"/>
        <v>1.0483895566548425E-3</v>
      </c>
      <c r="L148" s="400">
        <v>5732</v>
      </c>
      <c r="M148" s="400">
        <v>5843</v>
      </c>
      <c r="N148" s="412">
        <v>15</v>
      </c>
      <c r="O148" s="412">
        <v>15</v>
      </c>
    </row>
    <row r="149" spans="1:15" ht="16.5">
      <c r="A149" s="397">
        <v>441</v>
      </c>
      <c r="B149" s="398" t="s">
        <v>172</v>
      </c>
      <c r="C149" s="399">
        <v>799034.64159944886</v>
      </c>
      <c r="D149" s="449">
        <v>1343982.3575884011</v>
      </c>
      <c r="E149" s="437">
        <f t="shared" si="20"/>
        <v>544947.7159889522</v>
      </c>
      <c r="F149" s="445">
        <f t="shared" si="26"/>
        <v>0.68200762222037814</v>
      </c>
      <c r="G149" s="399">
        <f t="shared" si="21"/>
        <v>180.73617769722887</v>
      </c>
      <c r="H149" s="399">
        <f t="shared" si="22"/>
        <v>305.72847078899025</v>
      </c>
      <c r="I149" s="450">
        <f t="shared" si="23"/>
        <v>124.99229309176138</v>
      </c>
      <c r="J149" s="448">
        <f t="shared" si="24"/>
        <v>3.576293891287823E-4</v>
      </c>
      <c r="K149" s="448">
        <f t="shared" si="25"/>
        <v>7.887592830831229E-4</v>
      </c>
      <c r="L149" s="400">
        <v>4421</v>
      </c>
      <c r="M149" s="400">
        <v>4396</v>
      </c>
      <c r="N149" s="412">
        <v>9</v>
      </c>
      <c r="O149" s="412">
        <v>9</v>
      </c>
    </row>
    <row r="150" spans="1:15" ht="16.5">
      <c r="A150" s="397">
        <v>444</v>
      </c>
      <c r="B150" s="398" t="s">
        <v>173</v>
      </c>
      <c r="C150" s="399">
        <v>28446638.897774119</v>
      </c>
      <c r="D150" s="449">
        <v>28973251.752046935</v>
      </c>
      <c r="E150" s="437">
        <f t="shared" si="20"/>
        <v>526612.85427281633</v>
      </c>
      <c r="F150" s="445">
        <f t="shared" si="26"/>
        <v>1.8512304956844042E-2</v>
      </c>
      <c r="G150" s="399">
        <f t="shared" si="21"/>
        <v>620.95651476226499</v>
      </c>
      <c r="H150" s="399">
        <f t="shared" si="22"/>
        <v>634.75192796685144</v>
      </c>
      <c r="I150" s="450">
        <f t="shared" si="23"/>
        <v>13.795413204586453</v>
      </c>
      <c r="J150" s="448">
        <f t="shared" si="24"/>
        <v>7.7096892430579562E-3</v>
      </c>
      <c r="K150" s="448">
        <f t="shared" si="25"/>
        <v>8.1899266324679584E-3</v>
      </c>
      <c r="L150" s="400">
        <v>45811</v>
      </c>
      <c r="M150" s="400">
        <v>45645</v>
      </c>
      <c r="N150" s="412">
        <v>1</v>
      </c>
      <c r="O150" s="413">
        <v>33</v>
      </c>
    </row>
    <row r="151" spans="1:15" ht="16.5">
      <c r="A151" s="397">
        <v>445</v>
      </c>
      <c r="B151" s="398" t="s">
        <v>174</v>
      </c>
      <c r="C151" s="399">
        <v>8203467.1429819157</v>
      </c>
      <c r="D151" s="449">
        <v>8626658.6453438438</v>
      </c>
      <c r="E151" s="437">
        <f t="shared" si="20"/>
        <v>423191.50236192811</v>
      </c>
      <c r="F151" s="445">
        <f t="shared" si="26"/>
        <v>5.1586907704502645E-2</v>
      </c>
      <c r="G151" s="399">
        <f t="shared" si="21"/>
        <v>547.22614521925925</v>
      </c>
      <c r="H151" s="399">
        <f t="shared" si="22"/>
        <v>575.14891961756405</v>
      </c>
      <c r="I151" s="450">
        <f t="shared" si="23"/>
        <v>27.922774398304796</v>
      </c>
      <c r="J151" s="448">
        <f t="shared" si="24"/>
        <v>2.2955261608439089E-3</v>
      </c>
      <c r="K151" s="448">
        <f t="shared" si="25"/>
        <v>2.6912194010381622E-3</v>
      </c>
      <c r="L151" s="400">
        <v>14991</v>
      </c>
      <c r="M151" s="400">
        <v>14999</v>
      </c>
      <c r="N151" s="412">
        <v>2</v>
      </c>
      <c r="O151" s="412">
        <v>2</v>
      </c>
    </row>
    <row r="152" spans="1:15" ht="16.5">
      <c r="A152" s="397">
        <v>475</v>
      </c>
      <c r="B152" s="398" t="s">
        <v>175</v>
      </c>
      <c r="C152" s="399">
        <v>5501354.1248597447</v>
      </c>
      <c r="D152" s="449">
        <v>5610294.8265389893</v>
      </c>
      <c r="E152" s="437">
        <f t="shared" si="20"/>
        <v>108940.70167924464</v>
      </c>
      <c r="F152" s="445">
        <f t="shared" si="26"/>
        <v>1.9802524834196533E-2</v>
      </c>
      <c r="G152" s="399">
        <f t="shared" si="21"/>
        <v>1004.079964383965</v>
      </c>
      <c r="H152" s="399">
        <f t="shared" si="22"/>
        <v>1028.2798435738616</v>
      </c>
      <c r="I152" s="450">
        <f t="shared" si="23"/>
        <v>24.199879189896592</v>
      </c>
      <c r="J152" s="448">
        <f t="shared" si="24"/>
        <v>1.4928814357710303E-3</v>
      </c>
      <c r="K152" s="448">
        <f t="shared" si="25"/>
        <v>9.7895146690207433E-4</v>
      </c>
      <c r="L152" s="400">
        <v>5479</v>
      </c>
      <c r="M152" s="400">
        <v>5456</v>
      </c>
      <c r="N152" s="412">
        <v>15</v>
      </c>
      <c r="O152" s="412">
        <v>15</v>
      </c>
    </row>
    <row r="153" spans="1:15" ht="16.5">
      <c r="A153" s="397">
        <v>480</v>
      </c>
      <c r="B153" s="398" t="s">
        <v>176</v>
      </c>
      <c r="C153" s="399">
        <v>1665280.9633392645</v>
      </c>
      <c r="D153" s="449">
        <v>1660809.3297336185</v>
      </c>
      <c r="E153" s="437">
        <f t="shared" si="20"/>
        <v>-4471.6336056459695</v>
      </c>
      <c r="F153" s="445">
        <f t="shared" si="26"/>
        <v>-2.6852127082983845E-3</v>
      </c>
      <c r="G153" s="399">
        <f t="shared" si="21"/>
        <v>841.90139703703971</v>
      </c>
      <c r="H153" s="399">
        <f t="shared" si="22"/>
        <v>860.52296877389563</v>
      </c>
      <c r="I153" s="450">
        <f t="shared" si="23"/>
        <v>18.621571736855913</v>
      </c>
      <c r="J153" s="448">
        <f t="shared" si="24"/>
        <v>4.4193602892063914E-4</v>
      </c>
      <c r="K153" s="448">
        <f t="shared" si="25"/>
        <v>3.4629331582129827E-4</v>
      </c>
      <c r="L153" s="400">
        <v>1978</v>
      </c>
      <c r="M153" s="400">
        <v>1930</v>
      </c>
      <c r="N153" s="412">
        <v>2</v>
      </c>
      <c r="O153" s="412">
        <v>2</v>
      </c>
    </row>
    <row r="154" spans="1:15" ht="16.5">
      <c r="A154" s="397">
        <v>481</v>
      </c>
      <c r="B154" s="398" t="s">
        <v>177</v>
      </c>
      <c r="C154" s="399">
        <v>5152509.4928717148</v>
      </c>
      <c r="D154" s="449">
        <v>4663132.3323923368</v>
      </c>
      <c r="E154" s="437">
        <f t="shared" si="20"/>
        <v>-489377.16047937796</v>
      </c>
      <c r="F154" s="445">
        <f t="shared" si="26"/>
        <v>-9.4978410259391299E-2</v>
      </c>
      <c r="G154" s="399">
        <f t="shared" si="21"/>
        <v>534.38181838536764</v>
      </c>
      <c r="H154" s="399">
        <f t="shared" si="22"/>
        <v>484.78348397882701</v>
      </c>
      <c r="I154" s="450">
        <f t="shared" si="23"/>
        <v>-49.59833440654063</v>
      </c>
      <c r="J154" s="448">
        <f t="shared" si="24"/>
        <v>1.2408445379093851E-3</v>
      </c>
      <c r="K154" s="448">
        <f t="shared" si="25"/>
        <v>1.7259043548627296E-3</v>
      </c>
      <c r="L154" s="400">
        <v>9642</v>
      </c>
      <c r="M154" s="400">
        <v>9619</v>
      </c>
      <c r="N154" s="412">
        <v>2</v>
      </c>
      <c r="O154" s="412">
        <v>2</v>
      </c>
    </row>
    <row r="155" spans="1:15" ht="16.5">
      <c r="A155" s="397">
        <v>483</v>
      </c>
      <c r="B155" s="398" t="s">
        <v>178</v>
      </c>
      <c r="C155" s="399">
        <v>1555955.8608974582</v>
      </c>
      <c r="D155" s="449">
        <v>1679632.6870806494</v>
      </c>
      <c r="E155" s="437">
        <f t="shared" si="20"/>
        <v>123676.82618319127</v>
      </c>
      <c r="F155" s="445">
        <f t="shared" si="26"/>
        <v>7.9486076238599629E-2</v>
      </c>
      <c r="G155" s="399">
        <f t="shared" si="21"/>
        <v>1458.2529155552561</v>
      </c>
      <c r="H155" s="399">
        <f t="shared" si="22"/>
        <v>1592.0688977067766</v>
      </c>
      <c r="I155" s="450">
        <f t="shared" si="23"/>
        <v>133.81598215152053</v>
      </c>
      <c r="J155" s="448">
        <f t="shared" si="24"/>
        <v>4.4694486385910573E-4</v>
      </c>
      <c r="K155" s="448">
        <f t="shared" si="25"/>
        <v>1.8929505087640917E-4</v>
      </c>
      <c r="L155" s="400">
        <v>1067</v>
      </c>
      <c r="M155" s="400">
        <v>1055</v>
      </c>
      <c r="N155" s="412">
        <v>17</v>
      </c>
      <c r="O155" s="412">
        <v>17</v>
      </c>
    </row>
    <row r="156" spans="1:15" ht="16.5">
      <c r="A156" s="397">
        <v>484</v>
      </c>
      <c r="B156" s="398" t="s">
        <v>179</v>
      </c>
      <c r="C156" s="399">
        <v>2256414.5152411391</v>
      </c>
      <c r="D156" s="449">
        <v>1955264.3631890328</v>
      </c>
      <c r="E156" s="437">
        <f t="shared" si="20"/>
        <v>-301150.15205210634</v>
      </c>
      <c r="F156" s="445">
        <f t="shared" si="26"/>
        <v>-0.13346402002733215</v>
      </c>
      <c r="G156" s="399">
        <f t="shared" si="21"/>
        <v>760.50371258548671</v>
      </c>
      <c r="H156" s="399">
        <f t="shared" si="22"/>
        <v>659.22601590999079</v>
      </c>
      <c r="I156" s="450">
        <f t="shared" si="23"/>
        <v>-101.27769667549592</v>
      </c>
      <c r="J156" s="448">
        <f t="shared" si="24"/>
        <v>5.2028956767505579E-4</v>
      </c>
      <c r="K156" s="448">
        <f t="shared" si="25"/>
        <v>5.3217926151604702E-4</v>
      </c>
      <c r="L156" s="400">
        <v>2967</v>
      </c>
      <c r="M156" s="400">
        <v>2966</v>
      </c>
      <c r="N156" s="412">
        <v>4</v>
      </c>
      <c r="O156" s="412">
        <v>4</v>
      </c>
    </row>
    <row r="157" spans="1:15" ht="16.5">
      <c r="A157" s="397">
        <v>489</v>
      </c>
      <c r="B157" s="398" t="s">
        <v>180</v>
      </c>
      <c r="C157" s="399">
        <v>1726525.5516495095</v>
      </c>
      <c r="D157" s="449">
        <v>1922348.6151182642</v>
      </c>
      <c r="E157" s="437">
        <f t="shared" si="20"/>
        <v>195823.06346875476</v>
      </c>
      <c r="F157" s="445">
        <f t="shared" si="26"/>
        <v>0.11342031010295034</v>
      </c>
      <c r="G157" s="399">
        <f t="shared" si="21"/>
        <v>964.00086635930177</v>
      </c>
      <c r="H157" s="399">
        <f t="shared" si="22"/>
        <v>1097.2309447022055</v>
      </c>
      <c r="I157" s="450">
        <f t="shared" si="23"/>
        <v>133.23007834290377</v>
      </c>
      <c r="J157" s="448">
        <f t="shared" si="24"/>
        <v>5.1153079282298961E-4</v>
      </c>
      <c r="K157" s="448">
        <f t="shared" si="25"/>
        <v>3.1435538306679513E-4</v>
      </c>
      <c r="L157" s="400">
        <v>1791</v>
      </c>
      <c r="M157" s="400">
        <v>1752</v>
      </c>
      <c r="N157" s="412">
        <v>8</v>
      </c>
      <c r="O157" s="412">
        <v>8</v>
      </c>
    </row>
    <row r="158" spans="1:15" ht="16.5">
      <c r="A158" s="397">
        <v>491</v>
      </c>
      <c r="B158" s="398" t="s">
        <v>181</v>
      </c>
      <c r="C158" s="399">
        <v>6418297.9641006179</v>
      </c>
      <c r="D158" s="449">
        <v>11899738.434537673</v>
      </c>
      <c r="E158" s="437">
        <f t="shared" si="20"/>
        <v>5481440.4704370555</v>
      </c>
      <c r="F158" s="445">
        <f t="shared" si="26"/>
        <v>0.85403334358989325</v>
      </c>
      <c r="G158" s="399">
        <f t="shared" si="21"/>
        <v>123.47629788573717</v>
      </c>
      <c r="H158" s="399">
        <f t="shared" si="22"/>
        <v>229.19814392684131</v>
      </c>
      <c r="I158" s="450">
        <f t="shared" si="23"/>
        <v>105.72184604110414</v>
      </c>
      <c r="J158" s="448">
        <f t="shared" si="24"/>
        <v>3.1664821811889596E-3</v>
      </c>
      <c r="K158" s="448">
        <f t="shared" si="25"/>
        <v>9.3156490487699417E-3</v>
      </c>
      <c r="L158" s="400">
        <v>51980</v>
      </c>
      <c r="M158" s="400">
        <v>51919</v>
      </c>
      <c r="N158" s="412">
        <v>10</v>
      </c>
      <c r="O158" s="412">
        <v>10</v>
      </c>
    </row>
    <row r="159" spans="1:15" ht="16.5">
      <c r="A159" s="397">
        <v>494</v>
      </c>
      <c r="B159" s="398" t="s">
        <v>182</v>
      </c>
      <c r="C159" s="399">
        <v>10136104.111556677</v>
      </c>
      <c r="D159" s="449">
        <v>10182531.055801157</v>
      </c>
      <c r="E159" s="437">
        <f t="shared" si="20"/>
        <v>46426.944244479761</v>
      </c>
      <c r="F159" s="445">
        <f t="shared" si="26"/>
        <v>4.5803539242997796E-3</v>
      </c>
      <c r="G159" s="399">
        <f t="shared" si="21"/>
        <v>1141.1961395582839</v>
      </c>
      <c r="H159" s="399">
        <f t="shared" si="22"/>
        <v>1153.5664501870576</v>
      </c>
      <c r="I159" s="450">
        <f t="shared" si="23"/>
        <v>12.370310628773723</v>
      </c>
      <c r="J159" s="448">
        <f t="shared" si="24"/>
        <v>2.7095388125520812E-3</v>
      </c>
      <c r="K159" s="448">
        <f t="shared" si="25"/>
        <v>1.5837984967640416E-3</v>
      </c>
      <c r="L159" s="400">
        <v>8882</v>
      </c>
      <c r="M159" s="400">
        <v>8827</v>
      </c>
      <c r="N159" s="412">
        <v>17</v>
      </c>
      <c r="O159" s="412">
        <v>17</v>
      </c>
    </row>
    <row r="160" spans="1:15" ht="16.5">
      <c r="A160" s="397">
        <v>495</v>
      </c>
      <c r="B160" s="398" t="s">
        <v>183</v>
      </c>
      <c r="C160" s="399">
        <v>797598.41600018716</v>
      </c>
      <c r="D160" s="449">
        <v>1078428.2973828381</v>
      </c>
      <c r="E160" s="437">
        <f t="shared" si="20"/>
        <v>280829.88138265093</v>
      </c>
      <c r="F160" s="445">
        <f t="shared" si="26"/>
        <v>0.35209433187062023</v>
      </c>
      <c r="G160" s="399">
        <f t="shared" si="21"/>
        <v>540.01246851739143</v>
      </c>
      <c r="H160" s="399">
        <f t="shared" si="22"/>
        <v>754.14566250548114</v>
      </c>
      <c r="I160" s="450">
        <f t="shared" si="23"/>
        <v>214.13319398808972</v>
      </c>
      <c r="J160" s="448">
        <f t="shared" si="24"/>
        <v>2.8696630654011322E-4</v>
      </c>
      <c r="K160" s="448">
        <f t="shared" si="25"/>
        <v>2.5658002156707594E-4</v>
      </c>
      <c r="L160" s="400">
        <v>1477</v>
      </c>
      <c r="M160" s="400">
        <v>1430</v>
      </c>
      <c r="N160" s="412">
        <v>13</v>
      </c>
      <c r="O160" s="412">
        <v>13</v>
      </c>
    </row>
    <row r="161" spans="1:15" ht="16.5">
      <c r="A161" s="397">
        <v>498</v>
      </c>
      <c r="B161" s="398" t="s">
        <v>184</v>
      </c>
      <c r="C161" s="399">
        <v>3833758.5615499257</v>
      </c>
      <c r="D161" s="449">
        <v>4395331.9731232394</v>
      </c>
      <c r="E161" s="437">
        <f t="shared" si="20"/>
        <v>561573.41157331364</v>
      </c>
      <c r="F161" s="445">
        <f t="shared" si="26"/>
        <v>0.14648116269123601</v>
      </c>
      <c r="G161" s="399">
        <f t="shared" si="21"/>
        <v>1680.7358884480166</v>
      </c>
      <c r="H161" s="399">
        <f t="shared" si="22"/>
        <v>1890.465364784189</v>
      </c>
      <c r="I161" s="450">
        <f t="shared" si="23"/>
        <v>209.72947633617241</v>
      </c>
      <c r="J161" s="448">
        <f t="shared" si="24"/>
        <v>1.1695837223539426E-3</v>
      </c>
      <c r="K161" s="448">
        <f t="shared" si="25"/>
        <v>4.1716681828213396E-4</v>
      </c>
      <c r="L161" s="400">
        <v>2281</v>
      </c>
      <c r="M161" s="400">
        <v>2325</v>
      </c>
      <c r="N161" s="412">
        <v>19</v>
      </c>
      <c r="O161" s="412">
        <v>19</v>
      </c>
    </row>
    <row r="162" spans="1:15" ht="16.5">
      <c r="A162" s="397">
        <v>499</v>
      </c>
      <c r="B162" s="398" t="s">
        <v>185</v>
      </c>
      <c r="C162" s="399">
        <v>21163594.624968562</v>
      </c>
      <c r="D162" s="449">
        <v>20807935.393823463</v>
      </c>
      <c r="E162" s="437">
        <f t="shared" si="20"/>
        <v>-355659.23114509881</v>
      </c>
      <c r="F162" s="445">
        <f t="shared" si="26"/>
        <v>-1.6805237363859551E-2</v>
      </c>
      <c r="G162" s="399">
        <f t="shared" si="21"/>
        <v>1076.3703908538582</v>
      </c>
      <c r="H162" s="399">
        <f t="shared" si="22"/>
        <v>1052.8733185155829</v>
      </c>
      <c r="I162" s="450">
        <f t="shared" si="23"/>
        <v>-23.497072338275302</v>
      </c>
      <c r="J162" s="448">
        <f t="shared" si="24"/>
        <v>5.5369247832070473E-3</v>
      </c>
      <c r="K162" s="448">
        <f t="shared" si="25"/>
        <v>3.546007668692393E-3</v>
      </c>
      <c r="L162" s="400">
        <v>19662</v>
      </c>
      <c r="M162" s="400">
        <v>19763</v>
      </c>
      <c r="N162" s="412">
        <v>15</v>
      </c>
      <c r="O162" s="412">
        <v>15</v>
      </c>
    </row>
    <row r="163" spans="1:15" ht="16.5">
      <c r="A163" s="397">
        <v>500</v>
      </c>
      <c r="B163" s="398" t="s">
        <v>186</v>
      </c>
      <c r="C163" s="399">
        <v>12408277.573702114</v>
      </c>
      <c r="D163" s="449">
        <v>12248681.214052986</v>
      </c>
      <c r="E163" s="437">
        <f t="shared" si="20"/>
        <v>-159596.35964912735</v>
      </c>
      <c r="F163" s="445">
        <f t="shared" si="26"/>
        <v>-1.2862088126346647E-2</v>
      </c>
      <c r="G163" s="399">
        <f t="shared" si="21"/>
        <v>1183.3184792773329</v>
      </c>
      <c r="H163" s="399">
        <f t="shared" si="22"/>
        <v>1160.9023992088889</v>
      </c>
      <c r="I163" s="450">
        <f t="shared" si="23"/>
        <v>-22.416080068443989</v>
      </c>
      <c r="J163" s="448">
        <f t="shared" si="24"/>
        <v>3.2593347341814587E-3</v>
      </c>
      <c r="K163" s="448">
        <f t="shared" si="25"/>
        <v>1.8931299353526002E-3</v>
      </c>
      <c r="L163" s="400">
        <v>10486</v>
      </c>
      <c r="M163" s="400">
        <v>10551</v>
      </c>
      <c r="N163" s="412">
        <v>13</v>
      </c>
      <c r="O163" s="412">
        <v>13</v>
      </c>
    </row>
    <row r="164" spans="1:15" ht="16.5">
      <c r="A164" s="397">
        <v>503</v>
      </c>
      <c r="B164" s="398" t="s">
        <v>187</v>
      </c>
      <c r="C164" s="399">
        <v>3853260.3091857634</v>
      </c>
      <c r="D164" s="449">
        <v>4258910.0881320257</v>
      </c>
      <c r="E164" s="437">
        <f t="shared" si="20"/>
        <v>405649.77894626232</v>
      </c>
      <c r="F164" s="445">
        <f t="shared" si="26"/>
        <v>0.10527442902812362</v>
      </c>
      <c r="G164" s="399">
        <f t="shared" si="21"/>
        <v>511.11026783204181</v>
      </c>
      <c r="H164" s="399">
        <f t="shared" si="22"/>
        <v>566.72123594571201</v>
      </c>
      <c r="I164" s="450">
        <f t="shared" si="23"/>
        <v>55.610968113670197</v>
      </c>
      <c r="J164" s="448">
        <f t="shared" si="24"/>
        <v>1.1332822968793187E-3</v>
      </c>
      <c r="K164" s="448">
        <f t="shared" si="25"/>
        <v>1.348390812640962E-3</v>
      </c>
      <c r="L164" s="400">
        <v>7539</v>
      </c>
      <c r="M164" s="400">
        <v>7515</v>
      </c>
      <c r="N164" s="412">
        <v>2</v>
      </c>
      <c r="O164" s="412">
        <v>2</v>
      </c>
    </row>
    <row r="165" spans="1:15" ht="16.5">
      <c r="A165" s="397">
        <v>504</v>
      </c>
      <c r="B165" s="398" t="s">
        <v>188</v>
      </c>
      <c r="C165" s="399">
        <v>453172.24521515646</v>
      </c>
      <c r="D165" s="449">
        <v>503854.3844787667</v>
      </c>
      <c r="E165" s="437">
        <f t="shared" si="20"/>
        <v>50682.139263610239</v>
      </c>
      <c r="F165" s="445">
        <f t="shared" si="26"/>
        <v>0.11183857749176021</v>
      </c>
      <c r="G165" s="399">
        <f t="shared" si="21"/>
        <v>256.90036576822928</v>
      </c>
      <c r="H165" s="399">
        <f t="shared" si="22"/>
        <v>293.79264401094269</v>
      </c>
      <c r="I165" s="450">
        <f t="shared" si="23"/>
        <v>36.892278242713417</v>
      </c>
      <c r="J165" s="448">
        <f t="shared" si="24"/>
        <v>1.3407403357164059E-4</v>
      </c>
      <c r="K165" s="448">
        <f t="shared" si="25"/>
        <v>3.0771659929198266E-4</v>
      </c>
      <c r="L165" s="400">
        <v>1764</v>
      </c>
      <c r="M165" s="400">
        <v>1715</v>
      </c>
      <c r="N165" s="412">
        <v>1</v>
      </c>
      <c r="O165" s="413">
        <v>34</v>
      </c>
    </row>
    <row r="166" spans="1:15" ht="16.5">
      <c r="A166" s="397">
        <v>505</v>
      </c>
      <c r="B166" s="398" t="s">
        <v>189</v>
      </c>
      <c r="C166" s="399">
        <v>14358979.929986311</v>
      </c>
      <c r="D166" s="449">
        <v>14140480.925366852</v>
      </c>
      <c r="E166" s="437">
        <f t="shared" si="20"/>
        <v>-218499.00461945869</v>
      </c>
      <c r="F166" s="445">
        <f t="shared" si="26"/>
        <v>-1.5216889060702727E-2</v>
      </c>
      <c r="G166" s="399">
        <f t="shared" si="21"/>
        <v>686.63829045458647</v>
      </c>
      <c r="H166" s="399">
        <f t="shared" si="22"/>
        <v>674.73784059583204</v>
      </c>
      <c r="I166" s="450">
        <f t="shared" si="23"/>
        <v>-11.900449858754428</v>
      </c>
      <c r="J166" s="448">
        <f t="shared" si="24"/>
        <v>3.762736561810497E-3</v>
      </c>
      <c r="K166" s="448">
        <f t="shared" si="25"/>
        <v>3.7602430153714757E-3</v>
      </c>
      <c r="L166" s="400">
        <v>20912</v>
      </c>
      <c r="M166" s="400">
        <v>20957</v>
      </c>
      <c r="N166" s="412">
        <v>1</v>
      </c>
      <c r="O166" s="413">
        <v>35</v>
      </c>
    </row>
    <row r="167" spans="1:15" ht="16.5">
      <c r="A167" s="397">
        <v>507</v>
      </c>
      <c r="B167" s="398" t="s">
        <v>190</v>
      </c>
      <c r="C167" s="399">
        <v>930933.00174110499</v>
      </c>
      <c r="D167" s="449">
        <v>1069116.6298201203</v>
      </c>
      <c r="E167" s="437">
        <f t="shared" si="20"/>
        <v>138183.6280790153</v>
      </c>
      <c r="F167" s="445">
        <f t="shared" si="26"/>
        <v>0.14843563158742173</v>
      </c>
      <c r="G167" s="399">
        <f t="shared" si="21"/>
        <v>167.3136236055185</v>
      </c>
      <c r="H167" s="399">
        <f t="shared" si="22"/>
        <v>193.61040018473747</v>
      </c>
      <c r="I167" s="450">
        <f t="shared" si="23"/>
        <v>26.296776579218971</v>
      </c>
      <c r="J167" s="448">
        <f t="shared" si="24"/>
        <v>2.844885017062756E-4</v>
      </c>
      <c r="K167" s="448">
        <f t="shared" si="25"/>
        <v>9.9079362174363163E-4</v>
      </c>
      <c r="L167" s="400">
        <v>5564</v>
      </c>
      <c r="M167" s="400">
        <v>5522</v>
      </c>
      <c r="N167" s="412">
        <v>10</v>
      </c>
      <c r="O167" s="412">
        <v>10</v>
      </c>
    </row>
    <row r="168" spans="1:15" ht="16.5">
      <c r="A168" s="397">
        <v>508</v>
      </c>
      <c r="B168" s="398" t="s">
        <v>191</v>
      </c>
      <c r="C168" s="399">
        <v>685972.11926128133</v>
      </c>
      <c r="D168" s="449">
        <v>1008314.1222446747</v>
      </c>
      <c r="E168" s="437">
        <f t="shared" si="20"/>
        <v>322342.00298339338</v>
      </c>
      <c r="F168" s="445">
        <f t="shared" si="26"/>
        <v>0.46990539984412377</v>
      </c>
      <c r="G168" s="399">
        <f t="shared" si="21"/>
        <v>73.287619579196729</v>
      </c>
      <c r="H168" s="399">
        <f t="shared" si="22"/>
        <v>108.76001750023457</v>
      </c>
      <c r="I168" s="450">
        <f t="shared" si="23"/>
        <v>35.472397921037839</v>
      </c>
      <c r="J168" s="448">
        <f t="shared" si="24"/>
        <v>2.6830914970888564E-4</v>
      </c>
      <c r="K168" s="448">
        <f t="shared" si="25"/>
        <v>1.6634639020617909E-3</v>
      </c>
      <c r="L168" s="400">
        <v>9360</v>
      </c>
      <c r="M168" s="400">
        <v>9271</v>
      </c>
      <c r="N168" s="412">
        <v>6</v>
      </c>
      <c r="O168" s="412">
        <v>6</v>
      </c>
    </row>
    <row r="169" spans="1:15" ht="16.5">
      <c r="A169" s="397">
        <v>529</v>
      </c>
      <c r="B169" s="398" t="s">
        <v>192</v>
      </c>
      <c r="C169" s="399">
        <v>9518817.2153667286</v>
      </c>
      <c r="D169" s="449">
        <v>10669852.182506012</v>
      </c>
      <c r="E169" s="437">
        <f t="shared" si="20"/>
        <v>1151034.9671392832</v>
      </c>
      <c r="F169" s="445">
        <f t="shared" si="26"/>
        <v>0.12092205797177266</v>
      </c>
      <c r="G169" s="399">
        <f t="shared" si="21"/>
        <v>479.53739120235406</v>
      </c>
      <c r="H169" s="399">
        <f t="shared" si="22"/>
        <v>533.51928508955507</v>
      </c>
      <c r="I169" s="450">
        <f t="shared" si="23"/>
        <v>53.981893887201011</v>
      </c>
      <c r="J169" s="448">
        <f t="shared" si="24"/>
        <v>2.8392133993269627E-3</v>
      </c>
      <c r="K169" s="448">
        <f t="shared" si="25"/>
        <v>3.5883523435803859E-3</v>
      </c>
      <c r="L169" s="400">
        <v>19850</v>
      </c>
      <c r="M169" s="400">
        <v>19999</v>
      </c>
      <c r="N169" s="412">
        <v>2</v>
      </c>
      <c r="O169" s="412">
        <v>2</v>
      </c>
    </row>
    <row r="170" spans="1:15" ht="16.5">
      <c r="A170" s="397">
        <v>531</v>
      </c>
      <c r="B170" s="398" t="s">
        <v>193</v>
      </c>
      <c r="C170" s="399">
        <v>806438.37199207675</v>
      </c>
      <c r="D170" s="449">
        <v>1188331.4710943711</v>
      </c>
      <c r="E170" s="437">
        <f t="shared" si="20"/>
        <v>381893.09910229431</v>
      </c>
      <c r="F170" s="445">
        <f t="shared" si="26"/>
        <v>0.47355521806202744</v>
      </c>
      <c r="G170" s="399">
        <f t="shared" si="21"/>
        <v>158.99810173345361</v>
      </c>
      <c r="H170" s="399">
        <f t="shared" si="22"/>
        <v>239.29348995053786</v>
      </c>
      <c r="I170" s="450">
        <f t="shared" si="23"/>
        <v>80.295388217084252</v>
      </c>
      <c r="J170" s="448">
        <f t="shared" si="24"/>
        <v>3.1621118810857142E-4</v>
      </c>
      <c r="K170" s="448">
        <f t="shared" si="25"/>
        <v>8.9103243853293646E-4</v>
      </c>
      <c r="L170" s="400">
        <v>5072</v>
      </c>
      <c r="M170" s="400">
        <v>4966</v>
      </c>
      <c r="N170" s="412">
        <v>4</v>
      </c>
      <c r="O170" s="412">
        <v>4</v>
      </c>
    </row>
    <row r="171" spans="1:15" ht="16.5">
      <c r="A171" s="397">
        <v>535</v>
      </c>
      <c r="B171" s="398" t="s">
        <v>194</v>
      </c>
      <c r="C171" s="399">
        <v>15576154.345484389</v>
      </c>
      <c r="D171" s="449">
        <v>15889122.128296621</v>
      </c>
      <c r="E171" s="437">
        <f t="shared" si="20"/>
        <v>312967.78281223215</v>
      </c>
      <c r="F171" s="445">
        <f t="shared" si="26"/>
        <v>2.0092750487090749E-2</v>
      </c>
      <c r="G171" s="399">
        <f t="shared" si="21"/>
        <v>1494.9759425553689</v>
      </c>
      <c r="H171" s="399">
        <f t="shared" si="22"/>
        <v>1519.9083727086877</v>
      </c>
      <c r="I171" s="450">
        <f t="shared" si="23"/>
        <v>24.932430153318819</v>
      </c>
      <c r="J171" s="448">
        <f t="shared" si="24"/>
        <v>4.2280443701148617E-3</v>
      </c>
      <c r="K171" s="448">
        <f t="shared" si="25"/>
        <v>1.8757255562672811E-3</v>
      </c>
      <c r="L171" s="400">
        <v>10419</v>
      </c>
      <c r="M171" s="400">
        <v>10454</v>
      </c>
      <c r="N171" s="412">
        <v>17</v>
      </c>
      <c r="O171" s="412">
        <v>17</v>
      </c>
    </row>
    <row r="172" spans="1:15" ht="16.5">
      <c r="A172" s="397">
        <v>536</v>
      </c>
      <c r="B172" s="398" t="s">
        <v>195</v>
      </c>
      <c r="C172" s="399">
        <v>18685963.038190026</v>
      </c>
      <c r="D172" s="449">
        <v>20505582.783516765</v>
      </c>
      <c r="E172" s="437">
        <f t="shared" si="20"/>
        <v>1819619.7453267388</v>
      </c>
      <c r="F172" s="445">
        <f t="shared" si="26"/>
        <v>9.7378965248290039E-2</v>
      </c>
      <c r="G172" s="399">
        <f t="shared" si="21"/>
        <v>528.6584914329776</v>
      </c>
      <c r="H172" s="399">
        <f t="shared" si="22"/>
        <v>575.24007023078423</v>
      </c>
      <c r="I172" s="450">
        <f t="shared" si="23"/>
        <v>46.581578797806628</v>
      </c>
      <c r="J172" s="448">
        <f t="shared" si="24"/>
        <v>5.4564697246157253E-3</v>
      </c>
      <c r="K172" s="448">
        <f t="shared" si="25"/>
        <v>6.3960196005605286E-3</v>
      </c>
      <c r="L172" s="400">
        <v>35346</v>
      </c>
      <c r="M172" s="400">
        <v>35647</v>
      </c>
      <c r="N172" s="412">
        <v>6</v>
      </c>
      <c r="O172" s="412">
        <v>6</v>
      </c>
    </row>
    <row r="173" spans="1:15" ht="16.5">
      <c r="A173" s="397">
        <v>538</v>
      </c>
      <c r="B173" s="398" t="s">
        <v>196</v>
      </c>
      <c r="C173" s="399">
        <v>5817105.7917124778</v>
      </c>
      <c r="D173" s="449">
        <v>5690672.6482982226</v>
      </c>
      <c r="E173" s="437">
        <f t="shared" si="20"/>
        <v>-126433.14341425523</v>
      </c>
      <c r="F173" s="445">
        <f t="shared" si="26"/>
        <v>-2.173471618728031E-2</v>
      </c>
      <c r="G173" s="399">
        <f t="shared" si="21"/>
        <v>1252.60675962801</v>
      </c>
      <c r="H173" s="399">
        <f t="shared" si="22"/>
        <v>1212.0708516077152</v>
      </c>
      <c r="I173" s="450">
        <f t="shared" si="23"/>
        <v>-40.535908020294755</v>
      </c>
      <c r="J173" s="448">
        <f t="shared" si="24"/>
        <v>1.5142697160062239E-3</v>
      </c>
      <c r="K173" s="448">
        <f t="shared" si="25"/>
        <v>8.4240783304714796E-4</v>
      </c>
      <c r="L173" s="400">
        <v>4644</v>
      </c>
      <c r="M173" s="400">
        <v>4695</v>
      </c>
      <c r="N173" s="412">
        <v>2</v>
      </c>
      <c r="O173" s="412">
        <v>2</v>
      </c>
    </row>
    <row r="174" spans="1:15" ht="16.5">
      <c r="A174" s="397">
        <v>541</v>
      </c>
      <c r="B174" s="398" t="s">
        <v>197</v>
      </c>
      <c r="C174" s="399">
        <v>11232351.872914337</v>
      </c>
      <c r="D174" s="449">
        <v>11817441.363757258</v>
      </c>
      <c r="E174" s="437">
        <f t="shared" si="20"/>
        <v>585089.49084292166</v>
      </c>
      <c r="F174" s="445">
        <f t="shared" si="26"/>
        <v>5.2089668972515442E-2</v>
      </c>
      <c r="G174" s="399">
        <f t="shared" si="21"/>
        <v>1215.2279425418519</v>
      </c>
      <c r="H174" s="399">
        <f t="shared" si="22"/>
        <v>1294.3528328321204</v>
      </c>
      <c r="I174" s="450">
        <f t="shared" si="23"/>
        <v>79.124890290268468</v>
      </c>
      <c r="J174" s="448">
        <f t="shared" si="24"/>
        <v>3.1445831949529351E-3</v>
      </c>
      <c r="K174" s="448">
        <f t="shared" si="25"/>
        <v>1.6381647530821003E-3</v>
      </c>
      <c r="L174" s="400">
        <v>9243</v>
      </c>
      <c r="M174" s="400">
        <v>9130</v>
      </c>
      <c r="N174" s="412">
        <v>12</v>
      </c>
      <c r="O174" s="412">
        <v>12</v>
      </c>
    </row>
    <row r="175" spans="1:15" ht="16.5">
      <c r="A175" s="397">
        <v>543</v>
      </c>
      <c r="B175" s="398" t="s">
        <v>198</v>
      </c>
      <c r="C175" s="399">
        <v>30918060.810362071</v>
      </c>
      <c r="D175" s="449">
        <v>31388636.020030752</v>
      </c>
      <c r="E175" s="437">
        <f t="shared" si="20"/>
        <v>470575.20966868103</v>
      </c>
      <c r="F175" s="445">
        <f t="shared" si="26"/>
        <v>1.5220075170787216E-2</v>
      </c>
      <c r="G175" s="399">
        <f t="shared" si="21"/>
        <v>695.44425773453759</v>
      </c>
      <c r="H175" s="399">
        <f t="shared" si="22"/>
        <v>700.87386446423477</v>
      </c>
      <c r="I175" s="450">
        <f t="shared" si="23"/>
        <v>5.4296067296971842</v>
      </c>
      <c r="J175" s="448">
        <f t="shared" si="24"/>
        <v>8.3524152397148766E-3</v>
      </c>
      <c r="K175" s="448">
        <f t="shared" si="25"/>
        <v>8.0356197663506972E-3</v>
      </c>
      <c r="L175" s="400">
        <v>44458</v>
      </c>
      <c r="M175" s="400">
        <v>44785</v>
      </c>
      <c r="N175" s="412">
        <v>1</v>
      </c>
      <c r="O175" s="413">
        <v>35</v>
      </c>
    </row>
    <row r="176" spans="1:15" ht="16.5">
      <c r="A176" s="397">
        <v>545</v>
      </c>
      <c r="B176" s="398" t="s">
        <v>199</v>
      </c>
      <c r="C176" s="399">
        <v>16797867.045505036</v>
      </c>
      <c r="D176" s="449">
        <v>17416958.540325973</v>
      </c>
      <c r="E176" s="437">
        <f t="shared" si="20"/>
        <v>619091.49482093751</v>
      </c>
      <c r="F176" s="445">
        <f t="shared" si="26"/>
        <v>3.6855363430597046E-2</v>
      </c>
      <c r="G176" s="399">
        <f t="shared" si="21"/>
        <v>1752.6989822104586</v>
      </c>
      <c r="H176" s="399">
        <f t="shared" si="22"/>
        <v>1810.3064692158791</v>
      </c>
      <c r="I176" s="450">
        <f t="shared" si="23"/>
        <v>57.60748700542058</v>
      </c>
      <c r="J176" s="448">
        <f t="shared" si="24"/>
        <v>4.6345967326795086E-3</v>
      </c>
      <c r="K176" s="448">
        <f t="shared" si="25"/>
        <v>1.7262632080397465E-3</v>
      </c>
      <c r="L176" s="400">
        <v>9584</v>
      </c>
      <c r="M176" s="400">
        <v>9621</v>
      </c>
      <c r="N176" s="412">
        <v>15</v>
      </c>
      <c r="O176" s="412">
        <v>15</v>
      </c>
    </row>
    <row r="177" spans="1:15" ht="16.5">
      <c r="A177" s="397">
        <v>560</v>
      </c>
      <c r="B177" s="398" t="s">
        <v>200</v>
      </c>
      <c r="C177" s="399">
        <v>11455697.741189376</v>
      </c>
      <c r="D177" s="449">
        <v>12413670.032895019</v>
      </c>
      <c r="E177" s="437">
        <f t="shared" si="20"/>
        <v>957972.29170564376</v>
      </c>
      <c r="F177" s="445">
        <f t="shared" si="26"/>
        <v>8.3624089370062521E-2</v>
      </c>
      <c r="G177" s="399">
        <f t="shared" si="21"/>
        <v>728.03925905239123</v>
      </c>
      <c r="H177" s="399">
        <f t="shared" si="22"/>
        <v>792.24392321750076</v>
      </c>
      <c r="I177" s="450">
        <f t="shared" si="23"/>
        <v>64.204664165109534</v>
      </c>
      <c r="J177" s="448">
        <f t="shared" si="24"/>
        <v>3.3032377290105218E-3</v>
      </c>
      <c r="K177" s="448">
        <f t="shared" si="25"/>
        <v>2.8114352153388203E-3</v>
      </c>
      <c r="L177" s="400">
        <v>15735</v>
      </c>
      <c r="M177" s="400">
        <v>15669</v>
      </c>
      <c r="N177" s="412">
        <v>7</v>
      </c>
      <c r="O177" s="412">
        <v>7</v>
      </c>
    </row>
    <row r="178" spans="1:15" ht="16.5">
      <c r="A178" s="397">
        <v>561</v>
      </c>
      <c r="B178" s="398" t="s">
        <v>201</v>
      </c>
      <c r="C178" s="399">
        <v>1802228.1154682199</v>
      </c>
      <c r="D178" s="449">
        <v>1948722.5782371899</v>
      </c>
      <c r="E178" s="437">
        <f t="shared" si="20"/>
        <v>146494.46276897006</v>
      </c>
      <c r="F178" s="445">
        <f t="shared" si="26"/>
        <v>8.1285194427737975E-2</v>
      </c>
      <c r="G178" s="399">
        <f t="shared" si="21"/>
        <v>1368.4344081003946</v>
      </c>
      <c r="H178" s="399">
        <f t="shared" si="22"/>
        <v>1481.9183104465324</v>
      </c>
      <c r="I178" s="450">
        <f t="shared" si="23"/>
        <v>113.48390234613771</v>
      </c>
      <c r="J178" s="448">
        <f t="shared" si="24"/>
        <v>5.1854881970843998E-4</v>
      </c>
      <c r="K178" s="448">
        <f t="shared" si="25"/>
        <v>2.359459638886048E-4</v>
      </c>
      <c r="L178" s="400">
        <v>1317</v>
      </c>
      <c r="M178" s="400">
        <v>1315</v>
      </c>
      <c r="N178" s="412">
        <v>2</v>
      </c>
      <c r="O178" s="412">
        <v>2</v>
      </c>
    </row>
    <row r="179" spans="1:15" ht="16.5">
      <c r="A179" s="397">
        <v>562</v>
      </c>
      <c r="B179" s="398" t="s">
        <v>202</v>
      </c>
      <c r="C179" s="399">
        <v>5477560.6023946051</v>
      </c>
      <c r="D179" s="449">
        <v>5595212.9680204056</v>
      </c>
      <c r="E179" s="437">
        <f t="shared" si="20"/>
        <v>117652.36562580056</v>
      </c>
      <c r="F179" s="445">
        <f t="shared" si="26"/>
        <v>2.1478971054079605E-2</v>
      </c>
      <c r="G179" s="399">
        <f t="shared" si="21"/>
        <v>613.04539478395134</v>
      </c>
      <c r="H179" s="399">
        <f t="shared" si="22"/>
        <v>633.01425138821196</v>
      </c>
      <c r="I179" s="450">
        <f t="shared" si="23"/>
        <v>19.968856604260623</v>
      </c>
      <c r="J179" s="448">
        <f t="shared" si="24"/>
        <v>1.4888682016549173E-3</v>
      </c>
      <c r="K179" s="448">
        <f t="shared" si="25"/>
        <v>1.5859516158261428E-3</v>
      </c>
      <c r="L179" s="400">
        <v>8935</v>
      </c>
      <c r="M179" s="400">
        <v>8839</v>
      </c>
      <c r="N179" s="412">
        <v>6</v>
      </c>
      <c r="O179" s="412">
        <v>6</v>
      </c>
    </row>
    <row r="180" spans="1:15" ht="16.5">
      <c r="A180" s="397">
        <v>563</v>
      </c>
      <c r="B180" s="398" t="s">
        <v>203</v>
      </c>
      <c r="C180" s="399">
        <v>5533096.194378661</v>
      </c>
      <c r="D180" s="449">
        <v>5180963.7661114018</v>
      </c>
      <c r="E180" s="437">
        <f t="shared" si="20"/>
        <v>-352132.42826725915</v>
      </c>
      <c r="F180" s="445">
        <f t="shared" si="26"/>
        <v>-6.3641118082314832E-2</v>
      </c>
      <c r="G180" s="399">
        <f t="shared" si="21"/>
        <v>787.62935151297665</v>
      </c>
      <c r="H180" s="399">
        <f t="shared" si="22"/>
        <v>742.4711616668676</v>
      </c>
      <c r="I180" s="450">
        <f t="shared" si="23"/>
        <v>-45.158189846109053</v>
      </c>
      <c r="J180" s="448">
        <f t="shared" si="24"/>
        <v>1.3786378193963035E-3</v>
      </c>
      <c r="K180" s="448">
        <f t="shared" si="25"/>
        <v>1.2520387346119273E-3</v>
      </c>
      <c r="L180" s="400">
        <v>7025</v>
      </c>
      <c r="M180" s="400">
        <v>6978</v>
      </c>
      <c r="N180" s="412">
        <v>17</v>
      </c>
      <c r="O180" s="412">
        <v>17</v>
      </c>
    </row>
    <row r="181" spans="1:15" ht="16.5">
      <c r="A181" s="397">
        <v>564</v>
      </c>
      <c r="B181" s="398" t="s">
        <v>204</v>
      </c>
      <c r="C181" s="399">
        <v>114826769.24614711</v>
      </c>
      <c r="D181" s="449">
        <v>130393952.37315831</v>
      </c>
      <c r="E181" s="437">
        <f t="shared" si="20"/>
        <v>15567183.127011195</v>
      </c>
      <c r="F181" s="445">
        <f t="shared" si="26"/>
        <v>0.13557102781182304</v>
      </c>
      <c r="G181" s="399">
        <f t="shared" si="21"/>
        <v>542.02432520555828</v>
      </c>
      <c r="H181" s="399">
        <f t="shared" si="22"/>
        <v>607.52052281409806</v>
      </c>
      <c r="I181" s="450">
        <f t="shared" si="23"/>
        <v>65.496197608539774</v>
      </c>
      <c r="J181" s="448">
        <f t="shared" si="24"/>
        <v>3.4697411963782308E-2</v>
      </c>
      <c r="K181" s="448">
        <f t="shared" si="25"/>
        <v>3.8510866971333012E-2</v>
      </c>
      <c r="L181" s="400">
        <v>211848</v>
      </c>
      <c r="M181" s="400">
        <v>214633</v>
      </c>
      <c r="N181" s="412">
        <v>17</v>
      </c>
      <c r="O181" s="412">
        <v>17</v>
      </c>
    </row>
    <row r="182" spans="1:15" ht="16.5">
      <c r="A182" s="397">
        <v>576</v>
      </c>
      <c r="B182" s="398" t="s">
        <v>205</v>
      </c>
      <c r="C182" s="399">
        <v>1599829.2850251216</v>
      </c>
      <c r="D182" s="449">
        <v>1803543.0659499995</v>
      </c>
      <c r="E182" s="437">
        <f t="shared" si="20"/>
        <v>203713.78092487785</v>
      </c>
      <c r="F182" s="445">
        <f t="shared" si="26"/>
        <v>0.12733469929054272</v>
      </c>
      <c r="G182" s="399">
        <f t="shared" si="21"/>
        <v>581.7561036454988</v>
      </c>
      <c r="H182" s="399">
        <f t="shared" si="22"/>
        <v>661.60787452311058</v>
      </c>
      <c r="I182" s="450">
        <f t="shared" si="23"/>
        <v>79.851770877611784</v>
      </c>
      <c r="J182" s="448">
        <f t="shared" si="24"/>
        <v>4.799170177356471E-4</v>
      </c>
      <c r="K182" s="448">
        <f t="shared" si="25"/>
        <v>4.8911688027402029E-4</v>
      </c>
      <c r="L182" s="400">
        <v>2750</v>
      </c>
      <c r="M182" s="400">
        <v>2726</v>
      </c>
      <c r="N182" s="412">
        <v>7</v>
      </c>
      <c r="O182" s="412">
        <v>7</v>
      </c>
    </row>
    <row r="183" spans="1:15" ht="16.5">
      <c r="A183" s="397">
        <v>577</v>
      </c>
      <c r="B183" s="398" t="s">
        <v>206</v>
      </c>
      <c r="C183" s="399">
        <v>9702583.3394597862</v>
      </c>
      <c r="D183" s="449">
        <v>10310753.705887558</v>
      </c>
      <c r="E183" s="437">
        <f t="shared" si="20"/>
        <v>608170.36642777175</v>
      </c>
      <c r="F183" s="445">
        <f t="shared" si="26"/>
        <v>6.2681282412116138E-2</v>
      </c>
      <c r="G183" s="399">
        <f t="shared" si="21"/>
        <v>871.12437955286282</v>
      </c>
      <c r="H183" s="399">
        <f t="shared" si="22"/>
        <v>917.65340921035579</v>
      </c>
      <c r="I183" s="450">
        <f t="shared" si="23"/>
        <v>46.52902965749297</v>
      </c>
      <c r="J183" s="448">
        <f t="shared" si="24"/>
        <v>2.7436584479505369E-3</v>
      </c>
      <c r="K183" s="448">
        <f t="shared" si="25"/>
        <v>2.0160371484808847E-3</v>
      </c>
      <c r="L183" s="400">
        <v>11138</v>
      </c>
      <c r="M183" s="400">
        <v>11236</v>
      </c>
      <c r="N183" s="412">
        <v>2</v>
      </c>
      <c r="O183" s="412">
        <v>2</v>
      </c>
    </row>
    <row r="184" spans="1:15" ht="16.5">
      <c r="A184" s="397">
        <v>578</v>
      </c>
      <c r="B184" s="398" t="s">
        <v>207</v>
      </c>
      <c r="C184" s="399">
        <v>2077511.2996125389</v>
      </c>
      <c r="D184" s="449">
        <v>2493905.2257391661</v>
      </c>
      <c r="E184" s="437">
        <f t="shared" si="20"/>
        <v>416393.92612662725</v>
      </c>
      <c r="F184" s="445">
        <f t="shared" si="26"/>
        <v>0.20042919920786267</v>
      </c>
      <c r="G184" s="399">
        <f t="shared" si="21"/>
        <v>670.16493535888355</v>
      </c>
      <c r="H184" s="399">
        <f t="shared" si="22"/>
        <v>821.17393010838532</v>
      </c>
      <c r="I184" s="450">
        <f t="shared" si="23"/>
        <v>151.00899474950177</v>
      </c>
      <c r="J184" s="448">
        <f t="shared" si="24"/>
        <v>6.6362017134403582E-4</v>
      </c>
      <c r="K184" s="448">
        <f t="shared" si="25"/>
        <v>5.4491854930014663E-4</v>
      </c>
      <c r="L184" s="400">
        <v>3100</v>
      </c>
      <c r="M184" s="400">
        <v>3037</v>
      </c>
      <c r="N184" s="412">
        <v>18</v>
      </c>
      <c r="O184" s="412">
        <v>18</v>
      </c>
    </row>
    <row r="185" spans="1:15" ht="16.5">
      <c r="A185" s="397">
        <v>580</v>
      </c>
      <c r="B185" s="398" t="s">
        <v>208</v>
      </c>
      <c r="C185" s="399">
        <v>1692016.1126587319</v>
      </c>
      <c r="D185" s="449">
        <v>2222704.5973903076</v>
      </c>
      <c r="E185" s="437">
        <f t="shared" si="20"/>
        <v>530688.48473157571</v>
      </c>
      <c r="F185" s="445">
        <f t="shared" si="26"/>
        <v>0.31364268978365928</v>
      </c>
      <c r="G185" s="399">
        <f t="shared" si="21"/>
        <v>381.25644719664979</v>
      </c>
      <c r="H185" s="399">
        <f t="shared" si="22"/>
        <v>509.09404429461921</v>
      </c>
      <c r="I185" s="450">
        <f t="shared" si="23"/>
        <v>127.83759709796942</v>
      </c>
      <c r="J185" s="448">
        <f t="shared" si="24"/>
        <v>5.9145455510649923E-4</v>
      </c>
      <c r="K185" s="448">
        <f t="shared" si="25"/>
        <v>7.8337648542786957E-4</v>
      </c>
      <c r="L185" s="400">
        <v>4438</v>
      </c>
      <c r="M185" s="400">
        <v>4366</v>
      </c>
      <c r="N185" s="412">
        <v>9</v>
      </c>
      <c r="O185" s="412">
        <v>9</v>
      </c>
    </row>
    <row r="186" spans="1:15" ht="16.5">
      <c r="A186" s="397">
        <v>581</v>
      </c>
      <c r="B186" s="398" t="s">
        <v>209</v>
      </c>
      <c r="C186" s="399">
        <v>3104488.0856818687</v>
      </c>
      <c r="D186" s="449">
        <v>3696566.1885412801</v>
      </c>
      <c r="E186" s="437">
        <f t="shared" si="20"/>
        <v>592078.10285941139</v>
      </c>
      <c r="F186" s="445">
        <f t="shared" si="26"/>
        <v>0.19071682239339874</v>
      </c>
      <c r="G186" s="399">
        <f t="shared" si="21"/>
        <v>497.51411629517128</v>
      </c>
      <c r="H186" s="399">
        <f t="shared" si="22"/>
        <v>603.71814282888784</v>
      </c>
      <c r="I186" s="450">
        <f t="shared" si="23"/>
        <v>106.20402653371656</v>
      </c>
      <c r="J186" s="448">
        <f t="shared" si="24"/>
        <v>9.836443911765962E-4</v>
      </c>
      <c r="K186" s="448">
        <f t="shared" si="25"/>
        <v>1.098629001437207E-3</v>
      </c>
      <c r="L186" s="400">
        <v>6240</v>
      </c>
      <c r="M186" s="400">
        <v>6123</v>
      </c>
      <c r="N186" s="412">
        <v>6</v>
      </c>
      <c r="O186" s="412">
        <v>6</v>
      </c>
    </row>
    <row r="187" spans="1:15" ht="16.5">
      <c r="A187" s="397">
        <v>583</v>
      </c>
      <c r="B187" s="398" t="s">
        <v>210</v>
      </c>
      <c r="C187" s="399">
        <v>625684.05047880288</v>
      </c>
      <c r="D187" s="449">
        <v>507935.6090418516</v>
      </c>
      <c r="E187" s="437">
        <f t="shared" si="20"/>
        <v>-117748.44143695128</v>
      </c>
      <c r="F187" s="445">
        <f t="shared" si="26"/>
        <v>-0.18819153428450772</v>
      </c>
      <c r="G187" s="399">
        <f t="shared" si="21"/>
        <v>660.70121486674009</v>
      </c>
      <c r="H187" s="399">
        <f t="shared" si="22"/>
        <v>556.9469397388724</v>
      </c>
      <c r="I187" s="450">
        <f t="shared" si="23"/>
        <v>-103.75427512786769</v>
      </c>
      <c r="J187" s="448">
        <f t="shared" si="24"/>
        <v>1.3516003432094539E-4</v>
      </c>
      <c r="K187" s="448">
        <f t="shared" si="25"/>
        <v>1.6363704871970156E-4</v>
      </c>
      <c r="L187" s="400">
        <v>947</v>
      </c>
      <c r="M187" s="400">
        <v>912</v>
      </c>
      <c r="N187" s="412">
        <v>19</v>
      </c>
      <c r="O187" s="412">
        <v>19</v>
      </c>
    </row>
    <row r="188" spans="1:15" ht="16.5">
      <c r="A188" s="397">
        <v>584</v>
      </c>
      <c r="B188" s="398" t="s">
        <v>211</v>
      </c>
      <c r="C188" s="399">
        <v>5385917.6520860111</v>
      </c>
      <c r="D188" s="449">
        <v>5310198.0466748895</v>
      </c>
      <c r="E188" s="437">
        <f t="shared" si="20"/>
        <v>-75719.605411121622</v>
      </c>
      <c r="F188" s="445">
        <f t="shared" si="26"/>
        <v>-1.4058812314331389E-2</v>
      </c>
      <c r="G188" s="399">
        <f t="shared" si="21"/>
        <v>2030.1235024824769</v>
      </c>
      <c r="H188" s="399">
        <f t="shared" si="22"/>
        <v>2059.8130514642708</v>
      </c>
      <c r="I188" s="450">
        <f t="shared" si="23"/>
        <v>29.689548981793905</v>
      </c>
      <c r="J188" s="448">
        <f t="shared" si="24"/>
        <v>1.4130266464158409E-3</v>
      </c>
      <c r="K188" s="448">
        <f t="shared" si="25"/>
        <v>4.6256174517477047E-4</v>
      </c>
      <c r="L188" s="400">
        <v>2653</v>
      </c>
      <c r="M188" s="400">
        <v>2578</v>
      </c>
      <c r="N188" s="412">
        <v>16</v>
      </c>
      <c r="O188" s="412">
        <v>16</v>
      </c>
    </row>
    <row r="189" spans="1:15" ht="16.5">
      <c r="A189" s="397">
        <v>588</v>
      </c>
      <c r="B189" s="398" t="s">
        <v>212</v>
      </c>
      <c r="C189" s="399">
        <v>-557411.88050365297</v>
      </c>
      <c r="D189" s="449">
        <v>0</v>
      </c>
      <c r="E189" s="437">
        <f t="shared" si="20"/>
        <v>557411.88050365297</v>
      </c>
      <c r="F189" s="445">
        <f t="shared" si="26"/>
        <v>-1</v>
      </c>
      <c r="G189" s="399">
        <f t="shared" si="21"/>
        <v>-348.38242531478312</v>
      </c>
      <c r="H189" s="399">
        <f t="shared" si="22"/>
        <v>0</v>
      </c>
      <c r="I189" s="450">
        <f t="shared" si="23"/>
        <v>348.38242531478312</v>
      </c>
      <c r="J189" s="448">
        <f t="shared" si="24"/>
        <v>0</v>
      </c>
      <c r="K189" s="448">
        <f t="shared" si="25"/>
        <v>2.8295573007781731E-4</v>
      </c>
      <c r="L189" s="400">
        <v>1600</v>
      </c>
      <c r="M189" s="400">
        <v>1577</v>
      </c>
      <c r="N189" s="412">
        <v>10</v>
      </c>
      <c r="O189" s="412">
        <v>10</v>
      </c>
    </row>
    <row r="190" spans="1:15" ht="16.5">
      <c r="A190" s="397">
        <v>592</v>
      </c>
      <c r="B190" s="398" t="s">
        <v>213</v>
      </c>
      <c r="C190" s="399">
        <v>3168659.9044070533</v>
      </c>
      <c r="D190" s="449">
        <v>3481267.3101718742</v>
      </c>
      <c r="E190" s="437">
        <f t="shared" si="20"/>
        <v>312607.40576482099</v>
      </c>
      <c r="F190" s="445">
        <f t="shared" si="26"/>
        <v>9.8656029739903173E-2</v>
      </c>
      <c r="G190" s="399">
        <f t="shared" si="21"/>
        <v>867.88822361190171</v>
      </c>
      <c r="H190" s="399">
        <f t="shared" si="22"/>
        <v>968.09435766737329</v>
      </c>
      <c r="I190" s="450">
        <f t="shared" si="23"/>
        <v>100.20613405547158</v>
      </c>
      <c r="J190" s="448">
        <f t="shared" si="24"/>
        <v>9.2635405107903423E-4</v>
      </c>
      <c r="K190" s="448">
        <f t="shared" si="25"/>
        <v>6.4521801227636723E-4</v>
      </c>
      <c r="L190" s="400">
        <v>3651</v>
      </c>
      <c r="M190" s="400">
        <v>3596</v>
      </c>
      <c r="N190" s="412">
        <v>13</v>
      </c>
      <c r="O190" s="412">
        <v>13</v>
      </c>
    </row>
    <row r="191" spans="1:15" ht="16.5">
      <c r="A191" s="397">
        <v>593</v>
      </c>
      <c r="B191" s="398" t="s">
        <v>214</v>
      </c>
      <c r="C191" s="399">
        <v>2358545.6118238829</v>
      </c>
      <c r="D191" s="449">
        <v>4583102.6517331582</v>
      </c>
      <c r="E191" s="437">
        <f t="shared" si="20"/>
        <v>2224557.0399092752</v>
      </c>
      <c r="F191" s="445">
        <f t="shared" si="26"/>
        <v>0.9431901714162767</v>
      </c>
      <c r="G191" s="399">
        <f t="shared" si="21"/>
        <v>138.11240919505082</v>
      </c>
      <c r="H191" s="399">
        <f t="shared" si="22"/>
        <v>268.80367458845501</v>
      </c>
      <c r="I191" s="450">
        <f t="shared" si="23"/>
        <v>130.69126539340419</v>
      </c>
      <c r="J191" s="448">
        <f t="shared" si="24"/>
        <v>1.2195488969028541E-3</v>
      </c>
      <c r="K191" s="448">
        <f t="shared" si="25"/>
        <v>3.0592233340689824E-3</v>
      </c>
      <c r="L191" s="400">
        <v>17077</v>
      </c>
      <c r="M191" s="400">
        <v>17050</v>
      </c>
      <c r="N191" s="412">
        <v>10</v>
      </c>
      <c r="O191" s="412">
        <v>10</v>
      </c>
    </row>
    <row r="192" spans="1:15" ht="16.5">
      <c r="A192" s="397">
        <v>595</v>
      </c>
      <c r="B192" s="398" t="s">
        <v>215</v>
      </c>
      <c r="C192" s="399">
        <v>5591986.4213930853</v>
      </c>
      <c r="D192" s="449">
        <v>5525818.835605612</v>
      </c>
      <c r="E192" s="437">
        <f t="shared" si="20"/>
        <v>-66167.585787473246</v>
      </c>
      <c r="F192" s="445">
        <f t="shared" si="26"/>
        <v>-1.1832572685501884E-2</v>
      </c>
      <c r="G192" s="399">
        <f t="shared" si="21"/>
        <v>1350.7213578244168</v>
      </c>
      <c r="H192" s="399">
        <f t="shared" si="22"/>
        <v>1356.6950247006168</v>
      </c>
      <c r="I192" s="450">
        <f t="shared" si="23"/>
        <v>5.9736668762000136</v>
      </c>
      <c r="J192" s="448">
        <f t="shared" si="24"/>
        <v>1.4704026458799472E-3</v>
      </c>
      <c r="K192" s="448">
        <f t="shared" si="25"/>
        <v>7.3080449499489527E-4</v>
      </c>
      <c r="L192" s="400">
        <v>4140</v>
      </c>
      <c r="M192" s="400">
        <v>4073</v>
      </c>
      <c r="N192" s="412">
        <v>11</v>
      </c>
      <c r="O192" s="412">
        <v>11</v>
      </c>
    </row>
    <row r="193" spans="1:15" ht="16.5">
      <c r="A193" s="397">
        <v>598</v>
      </c>
      <c r="B193" s="398" t="s">
        <v>216</v>
      </c>
      <c r="C193" s="399">
        <v>5334788.4355510725</v>
      </c>
      <c r="D193" s="449">
        <v>8411158.2155022919</v>
      </c>
      <c r="E193" s="437">
        <f t="shared" si="20"/>
        <v>3076369.7799512194</v>
      </c>
      <c r="F193" s="445">
        <f t="shared" si="26"/>
        <v>0.57666200208620588</v>
      </c>
      <c r="G193" s="399">
        <f t="shared" si="21"/>
        <v>277.75230049206397</v>
      </c>
      <c r="H193" s="399">
        <f t="shared" si="22"/>
        <v>431.89515869074671</v>
      </c>
      <c r="I193" s="450">
        <f t="shared" si="23"/>
        <v>154.14285819868275</v>
      </c>
      <c r="J193" s="448">
        <f t="shared" si="24"/>
        <v>2.2381821885468951E-3</v>
      </c>
      <c r="K193" s="448">
        <f t="shared" si="25"/>
        <v>3.4943328112019608E-3</v>
      </c>
      <c r="L193" s="400">
        <v>19207</v>
      </c>
      <c r="M193" s="400">
        <v>19475</v>
      </c>
      <c r="N193" s="412">
        <v>15</v>
      </c>
      <c r="O193" s="412">
        <v>15</v>
      </c>
    </row>
    <row r="194" spans="1:15" ht="16.5">
      <c r="A194" s="397">
        <v>599</v>
      </c>
      <c r="B194" s="398" t="s">
        <v>217</v>
      </c>
      <c r="C194" s="399">
        <v>15277994.323011022</v>
      </c>
      <c r="D194" s="449">
        <v>15007565.877847588</v>
      </c>
      <c r="E194" s="437">
        <f t="shared" si="20"/>
        <v>-270428.44516343437</v>
      </c>
      <c r="F194" s="445">
        <f t="shared" si="26"/>
        <v>-1.7700520071284965E-2</v>
      </c>
      <c r="G194" s="399">
        <f t="shared" si="21"/>
        <v>1363.3762558460667</v>
      </c>
      <c r="H194" s="399">
        <f t="shared" si="22"/>
        <v>1336.976915621166</v>
      </c>
      <c r="I194" s="450">
        <f t="shared" si="23"/>
        <v>-26.399340224900698</v>
      </c>
      <c r="J194" s="448">
        <f t="shared" si="24"/>
        <v>3.9934650830054244E-3</v>
      </c>
      <c r="K194" s="448">
        <f t="shared" si="25"/>
        <v>2.0140634560072918E-3</v>
      </c>
      <c r="L194" s="400">
        <v>11206</v>
      </c>
      <c r="M194" s="400">
        <v>11225</v>
      </c>
      <c r="N194" s="412">
        <v>15</v>
      </c>
      <c r="O194" s="412">
        <v>15</v>
      </c>
    </row>
    <row r="195" spans="1:15" ht="16.5">
      <c r="A195" s="397">
        <v>601</v>
      </c>
      <c r="B195" s="398" t="s">
        <v>218</v>
      </c>
      <c r="C195" s="399">
        <v>5230330.1798153352</v>
      </c>
      <c r="D195" s="449">
        <v>5308551.5992216151</v>
      </c>
      <c r="E195" s="437">
        <f t="shared" si="20"/>
        <v>78221.419406279922</v>
      </c>
      <c r="F195" s="445">
        <f t="shared" si="26"/>
        <v>1.4955350181934718E-2</v>
      </c>
      <c r="G195" s="399">
        <f t="shared" si="21"/>
        <v>1381.4923876955454</v>
      </c>
      <c r="H195" s="399">
        <f t="shared" si="22"/>
        <v>1419.7784432258934</v>
      </c>
      <c r="I195" s="450">
        <f t="shared" si="23"/>
        <v>38.286055530347994</v>
      </c>
      <c r="J195" s="448">
        <f t="shared" si="24"/>
        <v>1.4125885320361226E-3</v>
      </c>
      <c r="K195" s="448">
        <f t="shared" si="25"/>
        <v>6.7087601443307479E-4</v>
      </c>
      <c r="L195" s="400">
        <v>3786</v>
      </c>
      <c r="M195" s="400">
        <v>3739</v>
      </c>
      <c r="N195" s="412">
        <v>13</v>
      </c>
      <c r="O195" s="412">
        <v>13</v>
      </c>
    </row>
    <row r="196" spans="1:15" ht="16.5">
      <c r="A196" s="397">
        <v>604</v>
      </c>
      <c r="B196" s="398" t="s">
        <v>219</v>
      </c>
      <c r="C196" s="399">
        <v>15454251.6824838</v>
      </c>
      <c r="D196" s="449">
        <v>15550229.898365419</v>
      </c>
      <c r="E196" s="437">
        <f t="shared" si="20"/>
        <v>95978.215881619602</v>
      </c>
      <c r="F196" s="445">
        <f t="shared" si="26"/>
        <v>6.2104731988028572E-3</v>
      </c>
      <c r="G196" s="399">
        <f t="shared" si="21"/>
        <v>757.37572567918642</v>
      </c>
      <c r="H196" s="399">
        <f t="shared" si="22"/>
        <v>748.93945472067719</v>
      </c>
      <c r="I196" s="450">
        <f t="shared" si="23"/>
        <v>-8.4362709585092261</v>
      </c>
      <c r="J196" s="448">
        <f t="shared" si="24"/>
        <v>4.1378662360891591E-3</v>
      </c>
      <c r="K196" s="448">
        <f t="shared" si="25"/>
        <v>3.7254342572008376E-3</v>
      </c>
      <c r="L196" s="400">
        <v>20405</v>
      </c>
      <c r="M196" s="400">
        <v>20763</v>
      </c>
      <c r="N196" s="412">
        <v>6</v>
      </c>
      <c r="O196" s="412">
        <v>6</v>
      </c>
    </row>
    <row r="197" spans="1:15" ht="16.5">
      <c r="A197" s="397">
        <v>607</v>
      </c>
      <c r="B197" s="398" t="s">
        <v>220</v>
      </c>
      <c r="C197" s="399">
        <v>2661823.0525762141</v>
      </c>
      <c r="D197" s="449">
        <v>2865684.7111036368</v>
      </c>
      <c r="E197" s="437">
        <f t="shared" si="20"/>
        <v>203861.6585274227</v>
      </c>
      <c r="F197" s="445">
        <f t="shared" si="26"/>
        <v>7.6587231570527423E-2</v>
      </c>
      <c r="G197" s="399">
        <f t="shared" si="21"/>
        <v>651.76862208036584</v>
      </c>
      <c r="H197" s="399">
        <f t="shared" si="22"/>
        <v>705.13895450384769</v>
      </c>
      <c r="I197" s="450">
        <f t="shared" si="23"/>
        <v>53.370332423481841</v>
      </c>
      <c r="J197" s="448">
        <f t="shared" si="24"/>
        <v>7.6254949842247057E-4</v>
      </c>
      <c r="K197" s="448">
        <f t="shared" si="25"/>
        <v>7.291896556983193E-4</v>
      </c>
      <c r="L197" s="400">
        <v>4084</v>
      </c>
      <c r="M197" s="400">
        <v>4064</v>
      </c>
      <c r="N197" s="412">
        <v>12</v>
      </c>
      <c r="O197" s="412">
        <v>12</v>
      </c>
    </row>
    <row r="198" spans="1:15" ht="16.5">
      <c r="A198" s="397">
        <v>608</v>
      </c>
      <c r="B198" s="398" t="s">
        <v>221</v>
      </c>
      <c r="C198" s="399">
        <v>1671824.0212521546</v>
      </c>
      <c r="D198" s="449">
        <v>1776648.0663530622</v>
      </c>
      <c r="E198" s="437">
        <f t="shared" si="20"/>
        <v>104824.04510090756</v>
      </c>
      <c r="F198" s="445">
        <f t="shared" si="26"/>
        <v>6.2700406124322206E-2</v>
      </c>
      <c r="G198" s="399">
        <f t="shared" si="21"/>
        <v>844.355566288967</v>
      </c>
      <c r="H198" s="399">
        <f t="shared" si="22"/>
        <v>914.38397650698005</v>
      </c>
      <c r="I198" s="450">
        <f t="shared" si="23"/>
        <v>70.02841021801305</v>
      </c>
      <c r="J198" s="448">
        <f t="shared" si="24"/>
        <v>4.7276034471671656E-4</v>
      </c>
      <c r="K198" s="448">
        <f t="shared" si="25"/>
        <v>3.4862586147190805E-4</v>
      </c>
      <c r="L198" s="400">
        <v>1980</v>
      </c>
      <c r="M198" s="400">
        <v>1943</v>
      </c>
      <c r="N198" s="412">
        <v>4</v>
      </c>
      <c r="O198" s="412">
        <v>4</v>
      </c>
    </row>
    <row r="199" spans="1:15" ht="16.5">
      <c r="A199" s="397">
        <v>609</v>
      </c>
      <c r="B199" s="398" t="s">
        <v>222</v>
      </c>
      <c r="C199" s="399">
        <v>13744496.838647887</v>
      </c>
      <c r="D199" s="449">
        <v>20279828.336816777</v>
      </c>
      <c r="E199" s="437">
        <f t="shared" si="20"/>
        <v>6535331.4981688894</v>
      </c>
      <c r="F199" s="445">
        <f t="shared" si="26"/>
        <v>0.47548714040897561</v>
      </c>
      <c r="G199" s="399">
        <f t="shared" si="21"/>
        <v>165.18835212604876</v>
      </c>
      <c r="H199" s="399">
        <f t="shared" si="22"/>
        <v>244.02363652223397</v>
      </c>
      <c r="I199" s="450">
        <f t="shared" si="23"/>
        <v>78.835284396185216</v>
      </c>
      <c r="J199" s="448">
        <f t="shared" si="24"/>
        <v>5.3963971913636565E-3</v>
      </c>
      <c r="K199" s="448">
        <f t="shared" si="25"/>
        <v>1.4911426064582806E-2</v>
      </c>
      <c r="L199" s="400">
        <v>83205</v>
      </c>
      <c r="M199" s="400">
        <v>83106</v>
      </c>
      <c r="N199" s="412">
        <v>4</v>
      </c>
      <c r="O199" s="412">
        <v>4</v>
      </c>
    </row>
    <row r="200" spans="1:15" ht="16.5">
      <c r="A200" s="397">
        <v>611</v>
      </c>
      <c r="B200" s="398" t="s">
        <v>223</v>
      </c>
      <c r="C200" s="399">
        <v>3676249.0163324624</v>
      </c>
      <c r="D200" s="449">
        <v>3342997.4300574847</v>
      </c>
      <c r="E200" s="437">
        <f t="shared" si="20"/>
        <v>-333251.58627497777</v>
      </c>
      <c r="F200" s="445">
        <f t="shared" si="26"/>
        <v>-9.0649894714542392E-2</v>
      </c>
      <c r="G200" s="399">
        <f t="shared" si="21"/>
        <v>733.63580449659992</v>
      </c>
      <c r="H200" s="399">
        <f t="shared" si="22"/>
        <v>672.22952544892109</v>
      </c>
      <c r="I200" s="450">
        <f t="shared" si="23"/>
        <v>-61.406279047678822</v>
      </c>
      <c r="J200" s="448">
        <f t="shared" si="24"/>
        <v>8.8956088003700547E-4</v>
      </c>
      <c r="K200" s="448">
        <f t="shared" si="25"/>
        <v>8.9228842465249555E-4</v>
      </c>
      <c r="L200" s="400">
        <v>5011</v>
      </c>
      <c r="M200" s="400">
        <v>4973</v>
      </c>
      <c r="N200" s="412">
        <v>1</v>
      </c>
      <c r="O200" s="413">
        <v>35</v>
      </c>
    </row>
    <row r="201" spans="1:15" ht="16.5">
      <c r="A201" s="397">
        <v>614</v>
      </c>
      <c r="B201" s="398" t="s">
        <v>224</v>
      </c>
      <c r="C201" s="399">
        <v>3220192.0860108496</v>
      </c>
      <c r="D201" s="449">
        <v>3413077.7852630978</v>
      </c>
      <c r="E201" s="437">
        <f t="shared" si="20"/>
        <v>192885.69925224828</v>
      </c>
      <c r="F201" s="445">
        <f t="shared" si="26"/>
        <v>5.9898817865611763E-2</v>
      </c>
      <c r="G201" s="399">
        <f t="shared" si="21"/>
        <v>1073.7552804304266</v>
      </c>
      <c r="H201" s="399">
        <f t="shared" si="22"/>
        <v>1167.6626018690038</v>
      </c>
      <c r="I201" s="450">
        <f t="shared" si="23"/>
        <v>93.907321438577128</v>
      </c>
      <c r="J201" s="448">
        <f t="shared" si="24"/>
        <v>9.0820903749279488E-4</v>
      </c>
      <c r="K201" s="448">
        <f t="shared" si="25"/>
        <v>5.2446391821018385E-4</v>
      </c>
      <c r="L201" s="400">
        <v>2999</v>
      </c>
      <c r="M201" s="400">
        <v>2923</v>
      </c>
      <c r="N201" s="412">
        <v>19</v>
      </c>
      <c r="O201" s="412">
        <v>19</v>
      </c>
    </row>
    <row r="202" spans="1:15" ht="16.5">
      <c r="A202" s="397">
        <v>615</v>
      </c>
      <c r="B202" s="398" t="s">
        <v>225</v>
      </c>
      <c r="C202" s="399">
        <v>15372427.571565904</v>
      </c>
      <c r="D202" s="449">
        <v>16233734.067485509</v>
      </c>
      <c r="E202" s="437">
        <f t="shared" si="20"/>
        <v>861306.49591960572</v>
      </c>
      <c r="F202" s="445">
        <f t="shared" si="26"/>
        <v>5.6029309093168111E-2</v>
      </c>
      <c r="G202" s="399">
        <f t="shared" si="21"/>
        <v>2021.8897239991982</v>
      </c>
      <c r="H202" s="399">
        <f t="shared" si="22"/>
        <v>2170.575487028414</v>
      </c>
      <c r="I202" s="450">
        <f t="shared" si="23"/>
        <v>148.68576302921588</v>
      </c>
      <c r="J202" s="448">
        <f t="shared" si="24"/>
        <v>4.3197445004050771E-3</v>
      </c>
      <c r="K202" s="448">
        <f t="shared" si="25"/>
        <v>1.3419314554546579E-3</v>
      </c>
      <c r="L202" s="400">
        <v>7603</v>
      </c>
      <c r="M202" s="400">
        <v>7479</v>
      </c>
      <c r="N202" s="412">
        <v>17</v>
      </c>
      <c r="O202" s="412">
        <v>17</v>
      </c>
    </row>
    <row r="203" spans="1:15" ht="16.5">
      <c r="A203" s="397">
        <v>616</v>
      </c>
      <c r="B203" s="398" t="s">
        <v>226</v>
      </c>
      <c r="C203" s="399">
        <v>572758.73363724002</v>
      </c>
      <c r="D203" s="449">
        <v>643902.87558892835</v>
      </c>
      <c r="E203" s="437">
        <f t="shared" ref="E203:E266" si="27">D203-C203</f>
        <v>71144.141951688332</v>
      </c>
      <c r="F203" s="445">
        <f t="shared" si="26"/>
        <v>0.124213107148791</v>
      </c>
      <c r="G203" s="399">
        <f t="shared" ref="G203:G266" si="28">C203/L203</f>
        <v>316.96664838806862</v>
      </c>
      <c r="H203" s="399">
        <f t="shared" ref="H203:H266" si="29">D203/M203</f>
        <v>361.54007613078517</v>
      </c>
      <c r="I203" s="450">
        <f t="shared" ref="I203:I266" si="30">H203-G203</f>
        <v>44.573427742716547</v>
      </c>
      <c r="J203" s="448">
        <f t="shared" ref="J203:J266" si="31">D203/$D$10</f>
        <v>1.7134048728760048E-4</v>
      </c>
      <c r="K203" s="448">
        <f t="shared" ref="K203:K266" si="32">M203/$M$10</f>
        <v>3.1955875413354002E-4</v>
      </c>
      <c r="L203" s="400">
        <v>1807</v>
      </c>
      <c r="M203" s="400">
        <v>1781</v>
      </c>
      <c r="N203" s="412">
        <v>1</v>
      </c>
      <c r="O203" s="413">
        <v>34</v>
      </c>
    </row>
    <row r="204" spans="1:15" ht="16.5">
      <c r="A204" s="397">
        <v>619</v>
      </c>
      <c r="B204" s="398" t="s">
        <v>227</v>
      </c>
      <c r="C204" s="399">
        <v>3409863.8714867071</v>
      </c>
      <c r="D204" s="449">
        <v>3564692.5359610901</v>
      </c>
      <c r="E204" s="437">
        <f t="shared" si="27"/>
        <v>154828.664474383</v>
      </c>
      <c r="F204" s="445">
        <f t="shared" ref="F204:F267" si="33">E204/C204</f>
        <v>4.540611306189106E-2</v>
      </c>
      <c r="G204" s="399">
        <f t="shared" si="28"/>
        <v>1274.7154659763391</v>
      </c>
      <c r="H204" s="399">
        <f t="shared" si="29"/>
        <v>1345.1669947022981</v>
      </c>
      <c r="I204" s="450">
        <f t="shared" si="30"/>
        <v>70.451528725958951</v>
      </c>
      <c r="J204" s="448">
        <f t="shared" si="31"/>
        <v>9.4855323573980873E-4</v>
      </c>
      <c r="K204" s="448">
        <f t="shared" si="32"/>
        <v>4.7548045954737847E-4</v>
      </c>
      <c r="L204" s="400">
        <v>2675</v>
      </c>
      <c r="M204" s="400">
        <v>2650</v>
      </c>
      <c r="N204" s="412">
        <v>6</v>
      </c>
      <c r="O204" s="412">
        <v>6</v>
      </c>
    </row>
    <row r="205" spans="1:15" ht="16.5">
      <c r="A205" s="397">
        <v>620</v>
      </c>
      <c r="B205" s="398" t="s">
        <v>228</v>
      </c>
      <c r="C205" s="399">
        <v>3751398.9097804334</v>
      </c>
      <c r="D205" s="449">
        <v>4415941.4557525525</v>
      </c>
      <c r="E205" s="437">
        <f t="shared" si="27"/>
        <v>664542.54597211909</v>
      </c>
      <c r="F205" s="445">
        <f t="shared" si="33"/>
        <v>0.17714526286169185</v>
      </c>
      <c r="G205" s="399">
        <f t="shared" si="28"/>
        <v>1576.2180293195099</v>
      </c>
      <c r="H205" s="399">
        <f t="shared" si="29"/>
        <v>1871.9548349947233</v>
      </c>
      <c r="I205" s="450">
        <f t="shared" si="30"/>
        <v>295.73680567521342</v>
      </c>
      <c r="J205" s="448">
        <f t="shared" si="31"/>
        <v>1.1750678394938483E-3</v>
      </c>
      <c r="K205" s="448">
        <f t="shared" si="32"/>
        <v>4.232673222914211E-4</v>
      </c>
      <c r="L205" s="400">
        <v>2380</v>
      </c>
      <c r="M205" s="400">
        <v>2359</v>
      </c>
      <c r="N205" s="412">
        <v>18</v>
      </c>
      <c r="O205" s="412">
        <v>18</v>
      </c>
    </row>
    <row r="206" spans="1:15" ht="16.5">
      <c r="A206" s="397">
        <v>623</v>
      </c>
      <c r="B206" s="398" t="s">
        <v>229</v>
      </c>
      <c r="C206" s="399">
        <v>1304059.7345651458</v>
      </c>
      <c r="D206" s="449">
        <v>1348427.8636940934</v>
      </c>
      <c r="E206" s="437">
        <f t="shared" si="27"/>
        <v>44368.129128947621</v>
      </c>
      <c r="F206" s="445">
        <f t="shared" si="33"/>
        <v>3.4023080348955563E-2</v>
      </c>
      <c r="G206" s="399">
        <f t="shared" si="28"/>
        <v>618.91776676086658</v>
      </c>
      <c r="H206" s="399">
        <f t="shared" si="29"/>
        <v>639.67166209397226</v>
      </c>
      <c r="I206" s="450">
        <f t="shared" si="30"/>
        <v>20.753895333105675</v>
      </c>
      <c r="J206" s="448">
        <f t="shared" si="31"/>
        <v>3.5881232402667769E-4</v>
      </c>
      <c r="K206" s="448">
        <f t="shared" si="32"/>
        <v>3.7823124857580147E-4</v>
      </c>
      <c r="L206" s="400">
        <v>2107</v>
      </c>
      <c r="M206" s="400">
        <v>2108</v>
      </c>
      <c r="N206" s="412">
        <v>10</v>
      </c>
      <c r="O206" s="412">
        <v>10</v>
      </c>
    </row>
    <row r="207" spans="1:15" ht="16.5">
      <c r="A207" s="397">
        <v>624</v>
      </c>
      <c r="B207" s="398" t="s">
        <v>230</v>
      </c>
      <c r="C207" s="399">
        <v>3956847.6604753435</v>
      </c>
      <c r="D207" s="449">
        <v>4034919.1554557569</v>
      </c>
      <c r="E207" s="437">
        <f t="shared" si="27"/>
        <v>78071.494980413467</v>
      </c>
      <c r="F207" s="445">
        <f t="shared" si="33"/>
        <v>1.9730730540946474E-2</v>
      </c>
      <c r="G207" s="399">
        <f t="shared" si="28"/>
        <v>773.27489944798583</v>
      </c>
      <c r="H207" s="399">
        <f t="shared" si="29"/>
        <v>796.62767136342688</v>
      </c>
      <c r="I207" s="450">
        <f t="shared" si="30"/>
        <v>23.352771915441053</v>
      </c>
      <c r="J207" s="448">
        <f t="shared" si="31"/>
        <v>1.0736790290454018E-3</v>
      </c>
      <c r="K207" s="448">
        <f t="shared" si="32"/>
        <v>9.0879567079527252E-4</v>
      </c>
      <c r="L207" s="400">
        <v>5117</v>
      </c>
      <c r="M207" s="400">
        <v>5065</v>
      </c>
      <c r="N207" s="412">
        <v>8</v>
      </c>
      <c r="O207" s="412">
        <v>8</v>
      </c>
    </row>
    <row r="208" spans="1:15" ht="16.5">
      <c r="A208" s="397">
        <v>625</v>
      </c>
      <c r="B208" s="398" t="s">
        <v>231</v>
      </c>
      <c r="C208" s="399">
        <v>4414789.4983650316</v>
      </c>
      <c r="D208" s="449">
        <v>4478596.8053751718</v>
      </c>
      <c r="E208" s="437">
        <f t="shared" si="27"/>
        <v>63807.30701014027</v>
      </c>
      <c r="F208" s="445">
        <f t="shared" si="33"/>
        <v>1.4453080273424271E-2</v>
      </c>
      <c r="G208" s="399">
        <f t="shared" si="28"/>
        <v>1476.0245731745342</v>
      </c>
      <c r="H208" s="399">
        <f t="shared" si="29"/>
        <v>1502.8848340185141</v>
      </c>
      <c r="I208" s="450">
        <f t="shared" si="30"/>
        <v>26.860260843979859</v>
      </c>
      <c r="J208" s="448">
        <f t="shared" si="31"/>
        <v>1.1917402268095529E-3</v>
      </c>
      <c r="K208" s="448">
        <f t="shared" si="32"/>
        <v>5.346912337551653E-4</v>
      </c>
      <c r="L208" s="400">
        <v>2991</v>
      </c>
      <c r="M208" s="400">
        <v>2980</v>
      </c>
      <c r="N208" s="412">
        <v>17</v>
      </c>
      <c r="O208" s="412">
        <v>17</v>
      </c>
    </row>
    <row r="209" spans="1:15" ht="16.5">
      <c r="A209" s="397">
        <v>626</v>
      </c>
      <c r="B209" s="398" t="s">
        <v>232</v>
      </c>
      <c r="C209" s="399">
        <v>2591301.2616088754</v>
      </c>
      <c r="D209" s="449">
        <v>3812117.6159234904</v>
      </c>
      <c r="E209" s="437">
        <f t="shared" si="27"/>
        <v>1220816.354314615</v>
      </c>
      <c r="F209" s="445">
        <f t="shared" si="33"/>
        <v>0.47112096628882127</v>
      </c>
      <c r="G209" s="399">
        <f t="shared" si="28"/>
        <v>535.94648637205285</v>
      </c>
      <c r="H209" s="399">
        <f t="shared" si="29"/>
        <v>801.53860721688193</v>
      </c>
      <c r="I209" s="450">
        <f t="shared" si="30"/>
        <v>265.59212084482908</v>
      </c>
      <c r="J209" s="448">
        <f t="shared" si="31"/>
        <v>1.014392254907345E-3</v>
      </c>
      <c r="K209" s="448">
        <f t="shared" si="32"/>
        <v>8.5335285494616306E-4</v>
      </c>
      <c r="L209" s="400">
        <v>4835</v>
      </c>
      <c r="M209" s="400">
        <v>4756</v>
      </c>
      <c r="N209" s="412">
        <v>17</v>
      </c>
      <c r="O209" s="412">
        <v>17</v>
      </c>
    </row>
    <row r="210" spans="1:15" ht="16.5">
      <c r="A210" s="397">
        <v>630</v>
      </c>
      <c r="B210" s="398" t="s">
        <v>233</v>
      </c>
      <c r="C210" s="399">
        <v>2534493.3295088699</v>
      </c>
      <c r="D210" s="449">
        <v>2861792.7120490195</v>
      </c>
      <c r="E210" s="437">
        <f t="shared" si="27"/>
        <v>327299.38254014961</v>
      </c>
      <c r="F210" s="445">
        <f t="shared" si="33"/>
        <v>0.12913799327440847</v>
      </c>
      <c r="G210" s="399">
        <f t="shared" si="28"/>
        <v>1550.148825387688</v>
      </c>
      <c r="H210" s="399">
        <f t="shared" si="29"/>
        <v>1738.6346974781407</v>
      </c>
      <c r="I210" s="450">
        <f t="shared" si="30"/>
        <v>188.48587209045263</v>
      </c>
      <c r="J210" s="448">
        <f t="shared" si="31"/>
        <v>7.6151384997326756E-4</v>
      </c>
      <c r="K210" s="448">
        <f t="shared" si="32"/>
        <v>2.9533616468489999E-4</v>
      </c>
      <c r="L210" s="400">
        <v>1635</v>
      </c>
      <c r="M210" s="400">
        <v>1646</v>
      </c>
      <c r="N210" s="412">
        <v>17</v>
      </c>
      <c r="O210" s="412">
        <v>17</v>
      </c>
    </row>
    <row r="211" spans="1:15" ht="16.5">
      <c r="A211" s="397">
        <v>631</v>
      </c>
      <c r="B211" s="398" t="s">
        <v>234</v>
      </c>
      <c r="C211" s="399">
        <v>945173.32428396493</v>
      </c>
      <c r="D211" s="449">
        <v>1200992.1331828479</v>
      </c>
      <c r="E211" s="437">
        <f t="shared" si="27"/>
        <v>255818.80889888294</v>
      </c>
      <c r="F211" s="445">
        <f t="shared" si="33"/>
        <v>0.2706580923585456</v>
      </c>
      <c r="G211" s="399">
        <f t="shared" si="28"/>
        <v>481.49430681811765</v>
      </c>
      <c r="H211" s="399">
        <f t="shared" si="29"/>
        <v>622.27571667505072</v>
      </c>
      <c r="I211" s="450">
        <f t="shared" si="30"/>
        <v>140.78140985693307</v>
      </c>
      <c r="J211" s="448">
        <f t="shared" si="31"/>
        <v>3.1958014963035246E-4</v>
      </c>
      <c r="K211" s="448">
        <f t="shared" si="32"/>
        <v>3.4629331582129827E-4</v>
      </c>
      <c r="L211" s="400">
        <v>1963</v>
      </c>
      <c r="M211" s="400">
        <v>1930</v>
      </c>
      <c r="N211" s="412">
        <v>2</v>
      </c>
      <c r="O211" s="412">
        <v>2</v>
      </c>
    </row>
    <row r="212" spans="1:15" ht="16.5">
      <c r="A212" s="397">
        <v>635</v>
      </c>
      <c r="B212" s="398" t="s">
        <v>235</v>
      </c>
      <c r="C212" s="399">
        <v>3621911.6934699202</v>
      </c>
      <c r="D212" s="449">
        <v>3877300.5258401558</v>
      </c>
      <c r="E212" s="437">
        <f t="shared" si="27"/>
        <v>255388.83237023558</v>
      </c>
      <c r="F212" s="445">
        <f t="shared" si="33"/>
        <v>7.0512164289009485E-2</v>
      </c>
      <c r="G212" s="399">
        <f t="shared" si="28"/>
        <v>570.64939238536635</v>
      </c>
      <c r="H212" s="399">
        <f t="shared" si="29"/>
        <v>611.85111659147162</v>
      </c>
      <c r="I212" s="450">
        <f t="shared" si="30"/>
        <v>41.201724206105268</v>
      </c>
      <c r="J212" s="448">
        <f t="shared" si="31"/>
        <v>1.0317372178999863E-3</v>
      </c>
      <c r="K212" s="448">
        <f t="shared" si="32"/>
        <v>1.1370262913780141E-3</v>
      </c>
      <c r="L212" s="400">
        <v>6347</v>
      </c>
      <c r="M212" s="400">
        <v>6337</v>
      </c>
      <c r="N212" s="412">
        <v>6</v>
      </c>
      <c r="O212" s="412">
        <v>6</v>
      </c>
    </row>
    <row r="213" spans="1:15" ht="16.5">
      <c r="A213" s="397">
        <v>636</v>
      </c>
      <c r="B213" s="398" t="s">
        <v>236</v>
      </c>
      <c r="C213" s="399">
        <v>9374192.2954883538</v>
      </c>
      <c r="D213" s="449">
        <v>9142237.0782611612</v>
      </c>
      <c r="E213" s="437">
        <f t="shared" si="27"/>
        <v>-231955.2172271926</v>
      </c>
      <c r="F213" s="445">
        <f t="shared" si="33"/>
        <v>-2.4744021662413396E-2</v>
      </c>
      <c r="G213" s="399">
        <f t="shared" si="28"/>
        <v>1149.6434014579781</v>
      </c>
      <c r="H213" s="399">
        <f t="shared" si="29"/>
        <v>1124.5064056901797</v>
      </c>
      <c r="I213" s="450">
        <f t="shared" si="30"/>
        <v>-25.136995767798453</v>
      </c>
      <c r="J213" s="448">
        <f t="shared" si="31"/>
        <v>2.4327199260530379E-3</v>
      </c>
      <c r="K213" s="448">
        <f t="shared" si="32"/>
        <v>1.4587381645736555E-3</v>
      </c>
      <c r="L213" s="400">
        <v>8154</v>
      </c>
      <c r="M213" s="400">
        <v>8130</v>
      </c>
      <c r="N213" s="412">
        <v>2</v>
      </c>
      <c r="O213" s="412">
        <v>2</v>
      </c>
    </row>
    <row r="214" spans="1:15" ht="16.5">
      <c r="A214" s="397">
        <v>638</v>
      </c>
      <c r="B214" s="398" t="s">
        <v>237</v>
      </c>
      <c r="C214" s="399">
        <v>46309271.353418998</v>
      </c>
      <c r="D214" s="449">
        <v>48432352.782152265</v>
      </c>
      <c r="E214" s="437">
        <f t="shared" si="27"/>
        <v>2123081.4287332669</v>
      </c>
      <c r="F214" s="445">
        <f t="shared" si="33"/>
        <v>4.5845710085363298E-2</v>
      </c>
      <c r="G214" s="399">
        <f t="shared" si="28"/>
        <v>903.91301048990863</v>
      </c>
      <c r="H214" s="399">
        <f t="shared" si="29"/>
        <v>944.30292620546834</v>
      </c>
      <c r="I214" s="450">
        <f t="shared" si="30"/>
        <v>40.389915715559709</v>
      </c>
      <c r="J214" s="448">
        <f t="shared" si="31"/>
        <v>1.2887693533887412E-2</v>
      </c>
      <c r="K214" s="448">
        <f t="shared" si="32"/>
        <v>9.2026102980096204E-3</v>
      </c>
      <c r="L214" s="400">
        <v>51232</v>
      </c>
      <c r="M214" s="400">
        <v>51289</v>
      </c>
      <c r="N214" s="412">
        <v>1</v>
      </c>
      <c r="O214" s="413">
        <v>34</v>
      </c>
    </row>
    <row r="215" spans="1:15" ht="16.5">
      <c r="A215" s="397">
        <v>678</v>
      </c>
      <c r="B215" s="398" t="s">
        <v>238</v>
      </c>
      <c r="C215" s="399">
        <v>22676465.10760979</v>
      </c>
      <c r="D215" s="449">
        <v>17293673.34490715</v>
      </c>
      <c r="E215" s="437">
        <f t="shared" si="27"/>
        <v>-5382791.7627026401</v>
      </c>
      <c r="F215" s="445">
        <f t="shared" si="33"/>
        <v>-0.23737349437661154</v>
      </c>
      <c r="G215" s="399">
        <f t="shared" si="28"/>
        <v>941.98750083536697</v>
      </c>
      <c r="H215" s="399">
        <f t="shared" si="29"/>
        <v>726.71653338265958</v>
      </c>
      <c r="I215" s="450">
        <f t="shared" si="30"/>
        <v>-215.2709674527074</v>
      </c>
      <c r="J215" s="448">
        <f t="shared" si="31"/>
        <v>4.6017909381113635E-3</v>
      </c>
      <c r="K215" s="448">
        <f t="shared" si="32"/>
        <v>4.2698145267354585E-3</v>
      </c>
      <c r="L215" s="400">
        <v>24073</v>
      </c>
      <c r="M215" s="400">
        <v>23797</v>
      </c>
      <c r="N215" s="412">
        <v>17</v>
      </c>
      <c r="O215" s="412">
        <v>17</v>
      </c>
    </row>
    <row r="216" spans="1:15" ht="16.5">
      <c r="A216" s="397">
        <v>680</v>
      </c>
      <c r="B216" s="398" t="s">
        <v>239</v>
      </c>
      <c r="C216" s="399">
        <v>13676673.838905359</v>
      </c>
      <c r="D216" s="449">
        <v>15215470.373896642</v>
      </c>
      <c r="E216" s="437">
        <f t="shared" si="27"/>
        <v>1538796.534991283</v>
      </c>
      <c r="F216" s="445">
        <f t="shared" si="33"/>
        <v>0.11251248316048486</v>
      </c>
      <c r="G216" s="399">
        <f t="shared" si="28"/>
        <v>548.33910026883802</v>
      </c>
      <c r="H216" s="399">
        <f t="shared" si="29"/>
        <v>600.66599715355267</v>
      </c>
      <c r="I216" s="450">
        <f t="shared" si="30"/>
        <v>52.326896884714643</v>
      </c>
      <c r="J216" s="448">
        <f t="shared" si="31"/>
        <v>4.0487878017147439E-3</v>
      </c>
      <c r="K216" s="448">
        <f t="shared" si="32"/>
        <v>4.5450549135074127E-3</v>
      </c>
      <c r="L216" s="400">
        <v>24942</v>
      </c>
      <c r="M216" s="400">
        <v>25331</v>
      </c>
      <c r="N216" s="412">
        <v>2</v>
      </c>
      <c r="O216" s="412">
        <v>2</v>
      </c>
    </row>
    <row r="217" spans="1:15" ht="16.5">
      <c r="A217" s="397">
        <v>681</v>
      </c>
      <c r="B217" s="398" t="s">
        <v>240</v>
      </c>
      <c r="C217" s="399">
        <v>2586336.1151336632</v>
      </c>
      <c r="D217" s="449">
        <v>2862625.5096036894</v>
      </c>
      <c r="E217" s="437">
        <f t="shared" si="27"/>
        <v>276289.39447002625</v>
      </c>
      <c r="F217" s="445">
        <f t="shared" si="33"/>
        <v>0.10682656165737664</v>
      </c>
      <c r="G217" s="399">
        <f t="shared" si="28"/>
        <v>781.84284012504929</v>
      </c>
      <c r="H217" s="399">
        <f t="shared" si="29"/>
        <v>868.25159526954485</v>
      </c>
      <c r="I217" s="450">
        <f t="shared" si="30"/>
        <v>86.408755144495558</v>
      </c>
      <c r="J217" s="448">
        <f t="shared" si="31"/>
        <v>7.6173545472801971E-4</v>
      </c>
      <c r="K217" s="448">
        <f t="shared" si="32"/>
        <v>5.9156946231234218E-4</v>
      </c>
      <c r="L217" s="400">
        <v>3308</v>
      </c>
      <c r="M217" s="400">
        <v>3297</v>
      </c>
      <c r="N217" s="412">
        <v>10</v>
      </c>
      <c r="O217" s="412">
        <v>10</v>
      </c>
    </row>
    <row r="218" spans="1:15" ht="16.5">
      <c r="A218" s="397">
        <v>683</v>
      </c>
      <c r="B218" s="398" t="s">
        <v>241</v>
      </c>
      <c r="C218" s="399">
        <v>8418404.9651793335</v>
      </c>
      <c r="D218" s="449">
        <v>8716165.4390455522</v>
      </c>
      <c r="E218" s="437">
        <f t="shared" si="27"/>
        <v>297760.4738662187</v>
      </c>
      <c r="F218" s="445">
        <f t="shared" si="33"/>
        <v>3.5370177022587039E-2</v>
      </c>
      <c r="G218" s="399">
        <f t="shared" si="28"/>
        <v>2326.8117648367424</v>
      </c>
      <c r="H218" s="399">
        <f t="shared" si="29"/>
        <v>2421.8297969006812</v>
      </c>
      <c r="I218" s="450">
        <f t="shared" si="30"/>
        <v>95.01803206393879</v>
      </c>
      <c r="J218" s="448">
        <f t="shared" si="31"/>
        <v>2.3193436311951237E-3</v>
      </c>
      <c r="K218" s="448">
        <f t="shared" si="32"/>
        <v>6.4575629204189256E-4</v>
      </c>
      <c r="L218" s="400">
        <v>3618</v>
      </c>
      <c r="M218" s="400">
        <v>3599</v>
      </c>
      <c r="N218" s="412">
        <v>19</v>
      </c>
      <c r="O218" s="412">
        <v>19</v>
      </c>
    </row>
    <row r="219" spans="1:15" ht="16.5">
      <c r="A219" s="397">
        <v>684</v>
      </c>
      <c r="B219" s="398" t="s">
        <v>242</v>
      </c>
      <c r="C219" s="399">
        <v>10539213.945710786</v>
      </c>
      <c r="D219" s="449">
        <v>12142483.651557328</v>
      </c>
      <c r="E219" s="437">
        <f t="shared" si="27"/>
        <v>1603269.7058465425</v>
      </c>
      <c r="F219" s="445">
        <f t="shared" si="33"/>
        <v>0.15212422046893126</v>
      </c>
      <c r="G219" s="399">
        <f t="shared" si="28"/>
        <v>272.56352822072529</v>
      </c>
      <c r="H219" s="399">
        <f t="shared" si="29"/>
        <v>312.69271867422043</v>
      </c>
      <c r="I219" s="450">
        <f t="shared" si="30"/>
        <v>40.129190453495141</v>
      </c>
      <c r="J219" s="448">
        <f t="shared" si="31"/>
        <v>3.2310759038569024E-3</v>
      </c>
      <c r="K219" s="448">
        <f t="shared" si="32"/>
        <v>6.9674932849599254E-3</v>
      </c>
      <c r="L219" s="400">
        <v>38667</v>
      </c>
      <c r="M219" s="400">
        <v>38832</v>
      </c>
      <c r="N219" s="412">
        <v>4</v>
      </c>
      <c r="O219" s="412">
        <v>4</v>
      </c>
    </row>
    <row r="220" spans="1:15" ht="16.5">
      <c r="A220" s="397">
        <v>686</v>
      </c>
      <c r="B220" s="398" t="s">
        <v>243</v>
      </c>
      <c r="C220" s="399">
        <v>2361368.1938051535</v>
      </c>
      <c r="D220" s="449">
        <v>2643959.5947866058</v>
      </c>
      <c r="E220" s="437">
        <f t="shared" si="27"/>
        <v>282591.40098145232</v>
      </c>
      <c r="F220" s="445">
        <f t="shared" si="33"/>
        <v>0.11967273961036935</v>
      </c>
      <c r="G220" s="399">
        <f t="shared" si="28"/>
        <v>796.68292638500452</v>
      </c>
      <c r="H220" s="399">
        <f t="shared" si="29"/>
        <v>901.4522996203907</v>
      </c>
      <c r="I220" s="450">
        <f t="shared" si="30"/>
        <v>104.76937323538618</v>
      </c>
      <c r="J220" s="448">
        <f t="shared" si="31"/>
        <v>7.035491570450337E-4</v>
      </c>
      <c r="K220" s="448">
        <f t="shared" si="32"/>
        <v>5.2625818409526837E-4</v>
      </c>
      <c r="L220" s="400">
        <v>2964</v>
      </c>
      <c r="M220" s="400">
        <v>2933</v>
      </c>
      <c r="N220" s="412">
        <v>11</v>
      </c>
      <c r="O220" s="412">
        <v>11</v>
      </c>
    </row>
    <row r="221" spans="1:15" ht="16.5">
      <c r="A221" s="397">
        <v>687</v>
      </c>
      <c r="B221" s="398" t="s">
        <v>244</v>
      </c>
      <c r="C221" s="399">
        <v>1511117.8308302334</v>
      </c>
      <c r="D221" s="449">
        <v>1863659.7731220536</v>
      </c>
      <c r="E221" s="437">
        <f t="shared" si="27"/>
        <v>352541.94229182019</v>
      </c>
      <c r="F221" s="445">
        <f t="shared" si="33"/>
        <v>0.23329877730191811</v>
      </c>
      <c r="G221" s="399">
        <f t="shared" si="28"/>
        <v>1023.0994115302867</v>
      </c>
      <c r="H221" s="399">
        <f t="shared" si="29"/>
        <v>1308.7498406755994</v>
      </c>
      <c r="I221" s="450">
        <f t="shared" si="30"/>
        <v>285.65042914531273</v>
      </c>
      <c r="J221" s="448">
        <f t="shared" si="31"/>
        <v>4.9591388044815596E-4</v>
      </c>
      <c r="K221" s="448">
        <f t="shared" si="32"/>
        <v>2.5550346203602529E-4</v>
      </c>
      <c r="L221" s="400">
        <v>1477</v>
      </c>
      <c r="M221" s="400">
        <v>1424</v>
      </c>
      <c r="N221" s="412">
        <v>11</v>
      </c>
      <c r="O221" s="412">
        <v>11</v>
      </c>
    </row>
    <row r="222" spans="1:15" ht="16.5">
      <c r="A222" s="397">
        <v>689</v>
      </c>
      <c r="B222" s="398" t="s">
        <v>245</v>
      </c>
      <c r="C222" s="399">
        <v>2137518.3417734047</v>
      </c>
      <c r="D222" s="449">
        <v>2534479.8936204654</v>
      </c>
      <c r="E222" s="437">
        <f t="shared" si="27"/>
        <v>396961.55184706068</v>
      </c>
      <c r="F222" s="445">
        <f t="shared" si="33"/>
        <v>0.18571141313235195</v>
      </c>
      <c r="G222" s="399">
        <f t="shared" si="28"/>
        <v>691.08255472790324</v>
      </c>
      <c r="H222" s="399">
        <f t="shared" si="29"/>
        <v>835.91025515186857</v>
      </c>
      <c r="I222" s="450">
        <f t="shared" si="30"/>
        <v>144.82770042396533</v>
      </c>
      <c r="J222" s="448">
        <f t="shared" si="31"/>
        <v>6.7441696016091427E-4</v>
      </c>
      <c r="K222" s="448">
        <f t="shared" si="32"/>
        <v>5.4402141635760432E-4</v>
      </c>
      <c r="L222" s="400">
        <v>3093</v>
      </c>
      <c r="M222" s="400">
        <v>3032</v>
      </c>
      <c r="N222" s="412">
        <v>9</v>
      </c>
      <c r="O222" s="412">
        <v>9</v>
      </c>
    </row>
    <row r="223" spans="1:15" ht="16.5">
      <c r="A223" s="397">
        <v>691</v>
      </c>
      <c r="B223" s="398" t="s">
        <v>246</v>
      </c>
      <c r="C223" s="399">
        <v>4688458.946034099</v>
      </c>
      <c r="D223" s="449">
        <v>4586486.2695232481</v>
      </c>
      <c r="E223" s="437">
        <f t="shared" si="27"/>
        <v>-101972.6765108509</v>
      </c>
      <c r="F223" s="445">
        <f t="shared" si="33"/>
        <v>-2.1749721536350051E-2</v>
      </c>
      <c r="G223" s="399">
        <f t="shared" si="28"/>
        <v>1778.6263072966992</v>
      </c>
      <c r="H223" s="399">
        <f t="shared" si="29"/>
        <v>1765.3911737964772</v>
      </c>
      <c r="I223" s="450">
        <f t="shared" si="30"/>
        <v>-13.235133500221991</v>
      </c>
      <c r="J223" s="448">
        <f t="shared" si="31"/>
        <v>1.2204492667302427E-3</v>
      </c>
      <c r="K223" s="448">
        <f t="shared" si="32"/>
        <v>4.6615027694493934E-4</v>
      </c>
      <c r="L223" s="400">
        <v>2636</v>
      </c>
      <c r="M223" s="400">
        <v>2598</v>
      </c>
      <c r="N223" s="412">
        <v>17</v>
      </c>
      <c r="O223" s="412">
        <v>17</v>
      </c>
    </row>
    <row r="224" spans="1:15" ht="16.5">
      <c r="A224" s="397">
        <v>694</v>
      </c>
      <c r="B224" s="398" t="s">
        <v>247</v>
      </c>
      <c r="C224" s="399">
        <v>8102397.5854765335</v>
      </c>
      <c r="D224" s="449">
        <v>9578698.9389089923</v>
      </c>
      <c r="E224" s="437">
        <f t="shared" si="27"/>
        <v>1476301.3534324588</v>
      </c>
      <c r="F224" s="445">
        <f t="shared" si="33"/>
        <v>0.18220549385020482</v>
      </c>
      <c r="G224" s="399">
        <f t="shared" si="28"/>
        <v>285.80893807458938</v>
      </c>
      <c r="H224" s="399">
        <f t="shared" si="29"/>
        <v>336.29529680542754</v>
      </c>
      <c r="I224" s="450">
        <f t="shared" si="30"/>
        <v>50.486358730838163</v>
      </c>
      <c r="J224" s="448">
        <f t="shared" si="31"/>
        <v>2.5488610254656681E-3</v>
      </c>
      <c r="K224" s="448">
        <f t="shared" si="32"/>
        <v>5.1106075204860307E-3</v>
      </c>
      <c r="L224" s="400">
        <v>28349</v>
      </c>
      <c r="M224" s="400">
        <v>28483</v>
      </c>
      <c r="N224" s="412">
        <v>5</v>
      </c>
      <c r="O224" s="412">
        <v>5</v>
      </c>
    </row>
    <row r="225" spans="1:15" ht="16.5">
      <c r="A225" s="397">
        <v>697</v>
      </c>
      <c r="B225" s="398" t="s">
        <v>248</v>
      </c>
      <c r="C225" s="399">
        <v>739487.35033380939</v>
      </c>
      <c r="D225" s="449">
        <v>867759.47476402251</v>
      </c>
      <c r="E225" s="437">
        <f t="shared" si="27"/>
        <v>128272.12443021312</v>
      </c>
      <c r="F225" s="445">
        <f t="shared" si="33"/>
        <v>0.17346087714997457</v>
      </c>
      <c r="G225" s="399">
        <f t="shared" si="28"/>
        <v>629.88701050580016</v>
      </c>
      <c r="H225" s="399">
        <f t="shared" si="29"/>
        <v>745.49783055328396</v>
      </c>
      <c r="I225" s="450">
        <f t="shared" si="30"/>
        <v>115.6108200474838</v>
      </c>
      <c r="J225" s="448">
        <f t="shared" si="31"/>
        <v>2.3090800940826924E-4</v>
      </c>
      <c r="K225" s="448">
        <f t="shared" si="32"/>
        <v>2.0885254902382964E-4</v>
      </c>
      <c r="L225" s="400">
        <v>1174</v>
      </c>
      <c r="M225" s="400">
        <v>1164</v>
      </c>
      <c r="N225" s="412">
        <v>18</v>
      </c>
      <c r="O225" s="412">
        <v>18</v>
      </c>
    </row>
    <row r="226" spans="1:15" ht="16.5">
      <c r="A226" s="397">
        <v>698</v>
      </c>
      <c r="B226" s="398" t="s">
        <v>249</v>
      </c>
      <c r="C226" s="399">
        <v>13319401.360983238</v>
      </c>
      <c r="D226" s="449">
        <v>17429011.656128824</v>
      </c>
      <c r="E226" s="437">
        <f t="shared" si="27"/>
        <v>4109610.2951455861</v>
      </c>
      <c r="F226" s="445">
        <f t="shared" si="33"/>
        <v>0.30854316825258693</v>
      </c>
      <c r="G226" s="399">
        <f t="shared" si="28"/>
        <v>206.39035191730437</v>
      </c>
      <c r="H226" s="399">
        <f t="shared" si="29"/>
        <v>266.96399926674667</v>
      </c>
      <c r="I226" s="450">
        <f t="shared" si="30"/>
        <v>60.573647349442297</v>
      </c>
      <c r="J226" s="448">
        <f t="shared" si="31"/>
        <v>4.6378040280858311E-3</v>
      </c>
      <c r="K226" s="448">
        <f t="shared" si="32"/>
        <v>1.1714044257362322E-2</v>
      </c>
      <c r="L226" s="400">
        <v>64535</v>
      </c>
      <c r="M226" s="400">
        <v>65286</v>
      </c>
      <c r="N226" s="412">
        <v>19</v>
      </c>
      <c r="O226" s="412">
        <v>19</v>
      </c>
    </row>
    <row r="227" spans="1:15" ht="16.5">
      <c r="A227" s="397">
        <v>700</v>
      </c>
      <c r="B227" s="398" t="s">
        <v>250</v>
      </c>
      <c r="C227" s="399">
        <v>931085.43249419099</v>
      </c>
      <c r="D227" s="449">
        <v>1453846.4481449653</v>
      </c>
      <c r="E227" s="437">
        <f t="shared" si="27"/>
        <v>522761.01565077435</v>
      </c>
      <c r="F227" s="445">
        <f t="shared" si="33"/>
        <v>0.56145332899302536</v>
      </c>
      <c r="G227" s="399">
        <f t="shared" si="28"/>
        <v>192.2935630925632</v>
      </c>
      <c r="H227" s="399">
        <f t="shared" si="29"/>
        <v>305.55831192622225</v>
      </c>
      <c r="I227" s="450">
        <f t="shared" si="30"/>
        <v>113.26474883365904</v>
      </c>
      <c r="J227" s="448">
        <f t="shared" si="31"/>
        <v>3.8686387079521961E-4</v>
      </c>
      <c r="K227" s="448">
        <f t="shared" si="32"/>
        <v>8.5371170812317994E-4</v>
      </c>
      <c r="L227" s="400">
        <v>4842</v>
      </c>
      <c r="M227" s="400">
        <v>4758</v>
      </c>
      <c r="N227" s="412">
        <v>9</v>
      </c>
      <c r="O227" s="412">
        <v>9</v>
      </c>
    </row>
    <row r="228" spans="1:15" ht="16.5">
      <c r="A228" s="397">
        <v>702</v>
      </c>
      <c r="B228" s="398" t="s">
        <v>251</v>
      </c>
      <c r="C228" s="399">
        <v>1854789.6117688431</v>
      </c>
      <c r="D228" s="449">
        <v>2389191.5678598066</v>
      </c>
      <c r="E228" s="437">
        <f t="shared" si="27"/>
        <v>534401.95609096345</v>
      </c>
      <c r="F228" s="445">
        <f t="shared" si="33"/>
        <v>0.28811998552295343</v>
      </c>
      <c r="G228" s="399">
        <f t="shared" si="28"/>
        <v>450.84822843190159</v>
      </c>
      <c r="H228" s="399">
        <f t="shared" si="29"/>
        <v>579.33840151789684</v>
      </c>
      <c r="I228" s="450">
        <f t="shared" si="30"/>
        <v>128.49017308599525</v>
      </c>
      <c r="J228" s="448">
        <f t="shared" si="31"/>
        <v>6.3575620327228791E-4</v>
      </c>
      <c r="K228" s="448">
        <f t="shared" si="32"/>
        <v>7.3995525100882596E-4</v>
      </c>
      <c r="L228" s="400">
        <v>4114</v>
      </c>
      <c r="M228" s="400">
        <v>4124</v>
      </c>
      <c r="N228" s="412">
        <v>6</v>
      </c>
      <c r="O228" s="412">
        <v>6</v>
      </c>
    </row>
    <row r="229" spans="1:15" ht="16.5">
      <c r="A229" s="397">
        <v>704</v>
      </c>
      <c r="B229" s="398" t="s">
        <v>252</v>
      </c>
      <c r="C229" s="399">
        <v>5566972.1249351259</v>
      </c>
      <c r="D229" s="449">
        <v>5208069.3115971386</v>
      </c>
      <c r="E229" s="437">
        <f t="shared" si="27"/>
        <v>-358902.81333798729</v>
      </c>
      <c r="F229" s="445">
        <f t="shared" si="33"/>
        <v>-6.4470021635355271E-2</v>
      </c>
      <c r="G229" s="399">
        <f t="shared" si="28"/>
        <v>866.05042391647885</v>
      </c>
      <c r="H229" s="399">
        <f t="shared" si="29"/>
        <v>809.20902914809483</v>
      </c>
      <c r="I229" s="450">
        <f t="shared" si="30"/>
        <v>-56.841394768384021</v>
      </c>
      <c r="J229" s="448">
        <f t="shared" si="31"/>
        <v>1.3858505180000713E-3</v>
      </c>
      <c r="K229" s="448">
        <f t="shared" si="32"/>
        <v>1.1547895236403501E-3</v>
      </c>
      <c r="L229" s="400">
        <v>6428</v>
      </c>
      <c r="M229" s="400">
        <v>6436</v>
      </c>
      <c r="N229" s="412">
        <v>2</v>
      </c>
      <c r="O229" s="412">
        <v>2</v>
      </c>
    </row>
    <row r="230" spans="1:15" ht="16.5">
      <c r="A230" s="397">
        <v>707</v>
      </c>
      <c r="B230" s="398" t="s">
        <v>253</v>
      </c>
      <c r="C230" s="399">
        <v>768507.55557587743</v>
      </c>
      <c r="D230" s="449">
        <v>1071718.7213319046</v>
      </c>
      <c r="E230" s="437">
        <f t="shared" si="27"/>
        <v>303211.16575602721</v>
      </c>
      <c r="F230" s="445">
        <f t="shared" si="33"/>
        <v>0.39454545834467092</v>
      </c>
      <c r="G230" s="399">
        <f t="shared" si="28"/>
        <v>392.09569162034563</v>
      </c>
      <c r="H230" s="399">
        <f t="shared" si="29"/>
        <v>563.46935927019172</v>
      </c>
      <c r="I230" s="450">
        <f t="shared" si="30"/>
        <v>171.37366764984608</v>
      </c>
      <c r="J230" s="448">
        <f t="shared" si="31"/>
        <v>2.8518090990089389E-4</v>
      </c>
      <c r="K230" s="448">
        <f t="shared" si="32"/>
        <v>3.4126937134306182E-4</v>
      </c>
      <c r="L230" s="400">
        <v>1960</v>
      </c>
      <c r="M230" s="400">
        <v>1902</v>
      </c>
      <c r="N230" s="412">
        <v>12</v>
      </c>
      <c r="O230" s="412">
        <v>12</v>
      </c>
    </row>
    <row r="231" spans="1:15" ht="16.5">
      <c r="A231" s="397">
        <v>710</v>
      </c>
      <c r="B231" s="398" t="s">
        <v>254</v>
      </c>
      <c r="C231" s="399">
        <v>18323636.284641951</v>
      </c>
      <c r="D231" s="449">
        <v>18466893.613329835</v>
      </c>
      <c r="E231" s="437">
        <f t="shared" si="27"/>
        <v>143257.32868788391</v>
      </c>
      <c r="F231" s="445">
        <f t="shared" si="33"/>
        <v>7.818171375075577E-3</v>
      </c>
      <c r="G231" s="399">
        <f t="shared" si="28"/>
        <v>671.04798522822648</v>
      </c>
      <c r="H231" s="399">
        <f t="shared" si="29"/>
        <v>678.70534063471041</v>
      </c>
      <c r="I231" s="450">
        <f t="shared" si="30"/>
        <v>7.65735540648393</v>
      </c>
      <c r="J231" s="448">
        <f t="shared" si="31"/>
        <v>4.9139810837189202E-3</v>
      </c>
      <c r="K231" s="448">
        <f t="shared" si="32"/>
        <v>4.8820180467262723E-3</v>
      </c>
      <c r="L231" s="400">
        <v>27306</v>
      </c>
      <c r="M231" s="400">
        <v>27209</v>
      </c>
      <c r="N231" s="412">
        <v>1</v>
      </c>
      <c r="O231" s="413">
        <v>33</v>
      </c>
    </row>
    <row r="232" spans="1:15" ht="16.5">
      <c r="A232" s="397">
        <v>729</v>
      </c>
      <c r="B232" s="398" t="s">
        <v>255</v>
      </c>
      <c r="C232" s="399">
        <v>7214353.3396313544</v>
      </c>
      <c r="D232" s="449">
        <v>7942013.5083659887</v>
      </c>
      <c r="E232" s="437">
        <f t="shared" si="27"/>
        <v>727660.1687346343</v>
      </c>
      <c r="F232" s="445">
        <f t="shared" si="33"/>
        <v>0.10086284029606692</v>
      </c>
      <c r="G232" s="399">
        <f t="shared" si="28"/>
        <v>803.82767015391141</v>
      </c>
      <c r="H232" s="399">
        <f t="shared" si="29"/>
        <v>897.7069637578827</v>
      </c>
      <c r="I232" s="450">
        <f t="shared" si="30"/>
        <v>93.879293603971291</v>
      </c>
      <c r="J232" s="448">
        <f t="shared" si="31"/>
        <v>2.1133442886452801E-3</v>
      </c>
      <c r="K232" s="448">
        <f t="shared" si="32"/>
        <v>1.5873870285342104E-3</v>
      </c>
      <c r="L232" s="400">
        <v>8975</v>
      </c>
      <c r="M232" s="400">
        <v>8847</v>
      </c>
      <c r="N232" s="412">
        <v>13</v>
      </c>
      <c r="O232" s="412">
        <v>13</v>
      </c>
    </row>
    <row r="233" spans="1:15" ht="16.5">
      <c r="A233" s="397">
        <v>732</v>
      </c>
      <c r="B233" s="398" t="s">
        <v>256</v>
      </c>
      <c r="C233" s="399">
        <v>4538362.9581397129</v>
      </c>
      <c r="D233" s="449">
        <v>4777084.0867415015</v>
      </c>
      <c r="E233" s="437">
        <f t="shared" si="27"/>
        <v>238721.12860178854</v>
      </c>
      <c r="F233" s="445">
        <f t="shared" si="33"/>
        <v>5.2600713253582732E-2</v>
      </c>
      <c r="G233" s="399">
        <f t="shared" si="28"/>
        <v>1360.4205510011129</v>
      </c>
      <c r="H233" s="399">
        <f t="shared" si="29"/>
        <v>1428.5538536906404</v>
      </c>
      <c r="I233" s="450">
        <f t="shared" si="30"/>
        <v>68.133302689527454</v>
      </c>
      <c r="J233" s="448">
        <f t="shared" si="31"/>
        <v>1.2711667337834214E-3</v>
      </c>
      <c r="K233" s="448">
        <f t="shared" si="32"/>
        <v>6.000025119722391E-4</v>
      </c>
      <c r="L233" s="400">
        <v>3336</v>
      </c>
      <c r="M233" s="400">
        <v>3344</v>
      </c>
      <c r="N233" s="412">
        <v>19</v>
      </c>
      <c r="O233" s="412">
        <v>19</v>
      </c>
    </row>
    <row r="234" spans="1:15" ht="16.5">
      <c r="A234" s="397">
        <v>734</v>
      </c>
      <c r="B234" s="398" t="s">
        <v>257</v>
      </c>
      <c r="C234" s="399">
        <v>26223527.750806224</v>
      </c>
      <c r="D234" s="449">
        <v>29552319.321106408</v>
      </c>
      <c r="E234" s="437">
        <f t="shared" si="27"/>
        <v>3328791.5703001842</v>
      </c>
      <c r="F234" s="445">
        <f t="shared" si="33"/>
        <v>0.12693912130864402</v>
      </c>
      <c r="G234" s="399">
        <f t="shared" si="28"/>
        <v>514.86320756299892</v>
      </c>
      <c r="H234" s="399">
        <f t="shared" si="29"/>
        <v>578.32327438564403</v>
      </c>
      <c r="I234" s="450">
        <f t="shared" si="30"/>
        <v>63.460066822645103</v>
      </c>
      <c r="J234" s="448">
        <f t="shared" si="31"/>
        <v>7.8637772634979168E-3</v>
      </c>
      <c r="K234" s="448">
        <f t="shared" si="32"/>
        <v>9.1686986727815244E-3</v>
      </c>
      <c r="L234" s="400">
        <v>50933</v>
      </c>
      <c r="M234" s="400">
        <v>51100</v>
      </c>
      <c r="N234" s="412">
        <v>2</v>
      </c>
      <c r="O234" s="412">
        <v>2</v>
      </c>
    </row>
    <row r="235" spans="1:15" ht="16.5">
      <c r="A235" s="397">
        <v>738</v>
      </c>
      <c r="B235" s="398" t="s">
        <v>258</v>
      </c>
      <c r="C235" s="399">
        <v>1485955.6362383957</v>
      </c>
      <c r="D235" s="449">
        <v>1831559.3712951127</v>
      </c>
      <c r="E235" s="437">
        <f t="shared" si="27"/>
        <v>345603.73505671695</v>
      </c>
      <c r="F235" s="445">
        <f t="shared" si="33"/>
        <v>0.23258011654479221</v>
      </c>
      <c r="G235" s="399">
        <f t="shared" si="28"/>
        <v>509.41228530627211</v>
      </c>
      <c r="H235" s="399">
        <f t="shared" si="29"/>
        <v>615.85721966883409</v>
      </c>
      <c r="I235" s="450">
        <f t="shared" si="30"/>
        <v>106.44493436256198</v>
      </c>
      <c r="J235" s="448">
        <f t="shared" si="31"/>
        <v>4.8737206661307201E-4</v>
      </c>
      <c r="K235" s="448">
        <f t="shared" si="32"/>
        <v>5.3361467422411454E-4</v>
      </c>
      <c r="L235" s="400">
        <v>2917</v>
      </c>
      <c r="M235" s="400">
        <v>2974</v>
      </c>
      <c r="N235" s="412">
        <v>2</v>
      </c>
      <c r="O235" s="412">
        <v>2</v>
      </c>
    </row>
    <row r="236" spans="1:15" ht="16.5">
      <c r="A236" s="397">
        <v>739</v>
      </c>
      <c r="B236" s="398" t="s">
        <v>259</v>
      </c>
      <c r="C236" s="399">
        <v>4082451.7394630592</v>
      </c>
      <c r="D236" s="449">
        <v>4424373.7230557464</v>
      </c>
      <c r="E236" s="437">
        <f t="shared" si="27"/>
        <v>341921.98359268717</v>
      </c>
      <c r="F236" s="445">
        <f t="shared" si="33"/>
        <v>8.3754078532636403E-2</v>
      </c>
      <c r="G236" s="399">
        <f t="shared" si="28"/>
        <v>1253.8242443068364</v>
      </c>
      <c r="H236" s="399">
        <f t="shared" si="29"/>
        <v>1375.7380979650952</v>
      </c>
      <c r="I236" s="450">
        <f t="shared" si="30"/>
        <v>121.91385365825886</v>
      </c>
      <c r="J236" s="448">
        <f t="shared" si="31"/>
        <v>1.1773116387428376E-3</v>
      </c>
      <c r="K236" s="448">
        <f t="shared" si="32"/>
        <v>5.7703590864315816E-4</v>
      </c>
      <c r="L236" s="400">
        <v>3256</v>
      </c>
      <c r="M236" s="400">
        <v>3216</v>
      </c>
      <c r="N236" s="412">
        <v>9</v>
      </c>
      <c r="O236" s="412">
        <v>9</v>
      </c>
    </row>
    <row r="237" spans="1:15" ht="16.5">
      <c r="A237" s="397">
        <v>740</v>
      </c>
      <c r="B237" s="398" t="s">
        <v>260</v>
      </c>
      <c r="C237" s="399">
        <v>4325036.5685523031</v>
      </c>
      <c r="D237" s="449">
        <v>6524092.6654903004</v>
      </c>
      <c r="E237" s="437">
        <f t="shared" si="27"/>
        <v>2199056.0969379973</v>
      </c>
      <c r="F237" s="445">
        <f t="shared" si="33"/>
        <v>0.50844797774139416</v>
      </c>
      <c r="G237" s="399">
        <f t="shared" si="28"/>
        <v>134.79933204152417</v>
      </c>
      <c r="H237" s="399">
        <f t="shared" si="29"/>
        <v>204.88310352323276</v>
      </c>
      <c r="I237" s="450">
        <f t="shared" si="30"/>
        <v>70.083771481708595</v>
      </c>
      <c r="J237" s="448">
        <f t="shared" si="31"/>
        <v>1.7360401060364347E-3</v>
      </c>
      <c r="K237" s="448">
        <f t="shared" si="32"/>
        <v>5.7134808578744051E-3</v>
      </c>
      <c r="L237" s="400">
        <v>32085</v>
      </c>
      <c r="M237" s="400">
        <v>31843</v>
      </c>
      <c r="N237" s="412">
        <v>10</v>
      </c>
      <c r="O237" s="412">
        <v>10</v>
      </c>
    </row>
    <row r="238" spans="1:15" ht="16.5">
      <c r="A238" s="397">
        <v>742</v>
      </c>
      <c r="B238" s="398" t="s">
        <v>261</v>
      </c>
      <c r="C238" s="399">
        <v>1661676.8822956525</v>
      </c>
      <c r="D238" s="449">
        <v>1871729.7845074479</v>
      </c>
      <c r="E238" s="437">
        <f t="shared" si="27"/>
        <v>210052.90221179533</v>
      </c>
      <c r="F238" s="445">
        <f t="shared" si="33"/>
        <v>0.12641019710258075</v>
      </c>
      <c r="G238" s="399">
        <f t="shared" si="28"/>
        <v>1681.8591926069357</v>
      </c>
      <c r="H238" s="399">
        <f t="shared" si="29"/>
        <v>1913.8341354881879</v>
      </c>
      <c r="I238" s="450">
        <f t="shared" si="30"/>
        <v>231.97494288125222</v>
      </c>
      <c r="J238" s="448">
        <f t="shared" si="31"/>
        <v>4.9806128456081073E-4</v>
      </c>
      <c r="K238" s="448">
        <f t="shared" si="32"/>
        <v>1.7547920356125892E-4</v>
      </c>
      <c r="L238" s="400">
        <v>988</v>
      </c>
      <c r="M238" s="400">
        <v>978</v>
      </c>
      <c r="N238" s="412">
        <v>19</v>
      </c>
      <c r="O238" s="412">
        <v>19</v>
      </c>
    </row>
    <row r="239" spans="1:15" ht="16.5">
      <c r="A239" s="397">
        <v>743</v>
      </c>
      <c r="B239" s="398" t="s">
        <v>262</v>
      </c>
      <c r="C239" s="399">
        <v>23691720.073459424</v>
      </c>
      <c r="D239" s="449">
        <v>28511955.338282712</v>
      </c>
      <c r="E239" s="437">
        <f t="shared" si="27"/>
        <v>4820235.2648232877</v>
      </c>
      <c r="F239" s="445">
        <f t="shared" si="33"/>
        <v>0.20345653459847945</v>
      </c>
      <c r="G239" s="399">
        <f t="shared" si="28"/>
        <v>362.68573203097566</v>
      </c>
      <c r="H239" s="399">
        <f t="shared" si="29"/>
        <v>430.95458491962984</v>
      </c>
      <c r="I239" s="450">
        <f t="shared" si="30"/>
        <v>68.26885288865418</v>
      </c>
      <c r="J239" s="448">
        <f t="shared" si="31"/>
        <v>7.5869397488177049E-3</v>
      </c>
      <c r="K239" s="448">
        <f t="shared" si="32"/>
        <v>1.1870863095718703E-2</v>
      </c>
      <c r="L239" s="400">
        <v>65323</v>
      </c>
      <c r="M239" s="400">
        <v>66160</v>
      </c>
      <c r="N239" s="412">
        <v>14</v>
      </c>
      <c r="O239" s="412">
        <v>14</v>
      </c>
    </row>
    <row r="240" spans="1:15" ht="16.5">
      <c r="A240" s="397">
        <v>746</v>
      </c>
      <c r="B240" s="398" t="s">
        <v>263</v>
      </c>
      <c r="C240" s="399">
        <v>7182284.4668006599</v>
      </c>
      <c r="D240" s="449">
        <v>7536526.375823752</v>
      </c>
      <c r="E240" s="437">
        <f t="shared" si="27"/>
        <v>354241.90902309213</v>
      </c>
      <c r="F240" s="445">
        <f t="shared" si="33"/>
        <v>4.9321620531815102E-2</v>
      </c>
      <c r="G240" s="399">
        <f t="shared" si="28"/>
        <v>1516.8499401902134</v>
      </c>
      <c r="H240" s="399">
        <f t="shared" si="29"/>
        <v>1599.0932263576813</v>
      </c>
      <c r="I240" s="450">
        <f t="shared" si="30"/>
        <v>82.243286167467886</v>
      </c>
      <c r="J240" s="448">
        <f t="shared" si="31"/>
        <v>2.0054454649056064E-3</v>
      </c>
      <c r="K240" s="448">
        <f t="shared" si="32"/>
        <v>8.4563751164029989E-4</v>
      </c>
      <c r="L240" s="400">
        <v>4735</v>
      </c>
      <c r="M240" s="400">
        <v>4713</v>
      </c>
      <c r="N240" s="412">
        <v>17</v>
      </c>
      <c r="O240" s="412">
        <v>17</v>
      </c>
    </row>
    <row r="241" spans="1:15" ht="16.5">
      <c r="A241" s="397">
        <v>747</v>
      </c>
      <c r="B241" s="398" t="s">
        <v>264</v>
      </c>
      <c r="C241" s="399">
        <v>1397751.6385868883</v>
      </c>
      <c r="D241" s="449">
        <v>1581978.7401944313</v>
      </c>
      <c r="E241" s="437">
        <f t="shared" si="27"/>
        <v>184227.10160754295</v>
      </c>
      <c r="F241" s="445">
        <f t="shared" si="33"/>
        <v>0.13180245797729456</v>
      </c>
      <c r="G241" s="399">
        <f t="shared" si="28"/>
        <v>1068.6174606933398</v>
      </c>
      <c r="H241" s="399">
        <f t="shared" si="29"/>
        <v>1233.0309744305778</v>
      </c>
      <c r="I241" s="450">
        <f t="shared" si="30"/>
        <v>164.41351373723796</v>
      </c>
      <c r="J241" s="448">
        <f t="shared" si="31"/>
        <v>4.2095946221023351E-4</v>
      </c>
      <c r="K241" s="448">
        <f t="shared" si="32"/>
        <v>2.3020431305633457E-4</v>
      </c>
      <c r="L241" s="400">
        <v>1308</v>
      </c>
      <c r="M241" s="400">
        <v>1283</v>
      </c>
      <c r="N241" s="412">
        <v>4</v>
      </c>
      <c r="O241" s="412">
        <v>4</v>
      </c>
    </row>
    <row r="242" spans="1:15" ht="16.5">
      <c r="A242" s="397">
        <v>748</v>
      </c>
      <c r="B242" s="398" t="s">
        <v>265</v>
      </c>
      <c r="C242" s="399">
        <v>6257135.5845205383</v>
      </c>
      <c r="D242" s="449">
        <v>6429001.0196261285</v>
      </c>
      <c r="E242" s="437">
        <f t="shared" si="27"/>
        <v>171865.43510559015</v>
      </c>
      <c r="F242" s="445">
        <f t="shared" si="33"/>
        <v>2.7467110594625158E-2</v>
      </c>
      <c r="G242" s="399">
        <f t="shared" si="28"/>
        <v>1277.7487409680496</v>
      </c>
      <c r="H242" s="399">
        <f t="shared" si="29"/>
        <v>1329.1298365983314</v>
      </c>
      <c r="I242" s="450">
        <f t="shared" si="30"/>
        <v>51.381095630281834</v>
      </c>
      <c r="J242" s="448">
        <f t="shared" si="31"/>
        <v>1.7107365244606494E-3</v>
      </c>
      <c r="K242" s="448">
        <f t="shared" si="32"/>
        <v>8.6788640861534708E-4</v>
      </c>
      <c r="L242" s="400">
        <v>4897</v>
      </c>
      <c r="M242" s="400">
        <v>4837</v>
      </c>
      <c r="N242" s="412">
        <v>17</v>
      </c>
      <c r="O242" s="412">
        <v>17</v>
      </c>
    </row>
    <row r="243" spans="1:15" ht="16.5">
      <c r="A243" s="397">
        <v>749</v>
      </c>
      <c r="B243" s="398" t="s">
        <v>266</v>
      </c>
      <c r="C243" s="399">
        <v>11504022.798775598</v>
      </c>
      <c r="D243" s="449">
        <v>9925005.2256894577</v>
      </c>
      <c r="E243" s="437">
        <f t="shared" si="27"/>
        <v>-1579017.5730861407</v>
      </c>
      <c r="F243" s="445">
        <f t="shared" si="33"/>
        <v>-0.137257861941494</v>
      </c>
      <c r="G243" s="399">
        <f t="shared" si="28"/>
        <v>541.82473618950632</v>
      </c>
      <c r="H243" s="399">
        <f t="shared" si="29"/>
        <v>466.18155123012951</v>
      </c>
      <c r="I243" s="450">
        <f t="shared" si="30"/>
        <v>-75.643184959376811</v>
      </c>
      <c r="J243" s="448">
        <f t="shared" si="31"/>
        <v>2.6410120162085721E-3</v>
      </c>
      <c r="K243" s="448">
        <f t="shared" si="32"/>
        <v>3.8199920693447881E-3</v>
      </c>
      <c r="L243" s="400">
        <v>21232</v>
      </c>
      <c r="M243" s="400">
        <v>21290</v>
      </c>
      <c r="N243" s="412">
        <v>11</v>
      </c>
      <c r="O243" s="412">
        <v>11</v>
      </c>
    </row>
    <row r="244" spans="1:15" ht="16.5">
      <c r="A244" s="397">
        <v>751</v>
      </c>
      <c r="B244" s="398" t="s">
        <v>267</v>
      </c>
      <c r="C244" s="399">
        <v>3234473.8529547323</v>
      </c>
      <c r="D244" s="449">
        <v>3409928.4695360293</v>
      </c>
      <c r="E244" s="437">
        <f t="shared" si="27"/>
        <v>175454.61658129701</v>
      </c>
      <c r="F244" s="445">
        <f t="shared" si="33"/>
        <v>5.4245180068782137E-2</v>
      </c>
      <c r="G244" s="399">
        <f t="shared" si="28"/>
        <v>1124.2522950833272</v>
      </c>
      <c r="H244" s="399">
        <f t="shared" si="29"/>
        <v>1205.7738576860074</v>
      </c>
      <c r="I244" s="450">
        <f t="shared" si="30"/>
        <v>81.521562602680206</v>
      </c>
      <c r="J244" s="448">
        <f t="shared" si="31"/>
        <v>9.0737101469191069E-4</v>
      </c>
      <c r="K244" s="448">
        <f t="shared" si="32"/>
        <v>5.0741839230188167E-4</v>
      </c>
      <c r="L244" s="400">
        <v>2877</v>
      </c>
      <c r="M244" s="400">
        <v>2828</v>
      </c>
      <c r="N244" s="412">
        <v>19</v>
      </c>
      <c r="O244" s="412">
        <v>19</v>
      </c>
    </row>
    <row r="245" spans="1:15" ht="16.5">
      <c r="A245" s="397">
        <v>753</v>
      </c>
      <c r="B245" s="398" t="s">
        <v>268</v>
      </c>
      <c r="C245" s="399">
        <v>22126056.736480828</v>
      </c>
      <c r="D245" s="449">
        <v>21707311.818507116</v>
      </c>
      <c r="E245" s="437">
        <f t="shared" si="27"/>
        <v>-418744.91797371209</v>
      </c>
      <c r="F245" s="445">
        <f t="shared" si="33"/>
        <v>-1.8925420058391929E-2</v>
      </c>
      <c r="G245" s="399">
        <f t="shared" si="28"/>
        <v>991.31078568462488</v>
      </c>
      <c r="H245" s="399">
        <f t="shared" si="29"/>
        <v>960.71307008219151</v>
      </c>
      <c r="I245" s="450">
        <f t="shared" si="30"/>
        <v>-30.597715602433368</v>
      </c>
      <c r="J245" s="448">
        <f t="shared" si="31"/>
        <v>5.7762459614504802E-3</v>
      </c>
      <c r="K245" s="448">
        <f t="shared" si="32"/>
        <v>4.0541437673483087E-3</v>
      </c>
      <c r="L245" s="400">
        <v>22320</v>
      </c>
      <c r="M245" s="400">
        <v>22595</v>
      </c>
      <c r="N245" s="412">
        <v>1</v>
      </c>
      <c r="O245" s="413">
        <v>34</v>
      </c>
    </row>
    <row r="246" spans="1:15" ht="16.5">
      <c r="A246" s="397">
        <v>755</v>
      </c>
      <c r="B246" s="398" t="s">
        <v>269</v>
      </c>
      <c r="C246" s="399">
        <v>4222337.9359711828</v>
      </c>
      <c r="D246" s="449">
        <v>3939257.7049164465</v>
      </c>
      <c r="E246" s="437">
        <f t="shared" si="27"/>
        <v>-283080.2310547363</v>
      </c>
      <c r="F246" s="445">
        <f t="shared" si="33"/>
        <v>-6.7043480495273255E-2</v>
      </c>
      <c r="G246" s="399">
        <f t="shared" si="28"/>
        <v>679.16003473881017</v>
      </c>
      <c r="H246" s="399">
        <f t="shared" si="29"/>
        <v>639.69758118162497</v>
      </c>
      <c r="I246" s="450">
        <f t="shared" si="30"/>
        <v>-39.462453557185199</v>
      </c>
      <c r="J246" s="448">
        <f t="shared" si="31"/>
        <v>1.0482238242755012E-3</v>
      </c>
      <c r="K246" s="448">
        <f t="shared" si="32"/>
        <v>1.1049089320350025E-3</v>
      </c>
      <c r="L246" s="400">
        <v>6217</v>
      </c>
      <c r="M246" s="400">
        <v>6158</v>
      </c>
      <c r="N246" s="412">
        <v>1</v>
      </c>
      <c r="O246" s="413">
        <v>33</v>
      </c>
    </row>
    <row r="247" spans="1:15" ht="16.5">
      <c r="A247" s="397">
        <v>758</v>
      </c>
      <c r="B247" s="398" t="s">
        <v>270</v>
      </c>
      <c r="C247" s="399">
        <v>5682911.0997144319</v>
      </c>
      <c r="D247" s="449">
        <v>5066789.413999022</v>
      </c>
      <c r="E247" s="437">
        <f t="shared" si="27"/>
        <v>-616121.68571540993</v>
      </c>
      <c r="F247" s="445">
        <f t="shared" si="33"/>
        <v>-0.10841656237528866</v>
      </c>
      <c r="G247" s="399">
        <f t="shared" si="28"/>
        <v>698.66131051320781</v>
      </c>
      <c r="H247" s="399">
        <f t="shared" si="29"/>
        <v>623.52810903261411</v>
      </c>
      <c r="I247" s="450">
        <f t="shared" si="30"/>
        <v>-75.133201480593698</v>
      </c>
      <c r="J247" s="448">
        <f t="shared" si="31"/>
        <v>1.3482563909723523E-3</v>
      </c>
      <c r="K247" s="448">
        <f t="shared" si="32"/>
        <v>1.4580204582196217E-3</v>
      </c>
      <c r="L247" s="400">
        <v>8134</v>
      </c>
      <c r="M247" s="400">
        <v>8126</v>
      </c>
      <c r="N247" s="412">
        <v>19</v>
      </c>
      <c r="O247" s="412">
        <v>19</v>
      </c>
    </row>
    <row r="248" spans="1:15" ht="16.5">
      <c r="A248" s="397">
        <v>759</v>
      </c>
      <c r="B248" s="398" t="s">
        <v>271</v>
      </c>
      <c r="C248" s="399">
        <v>1765865.1865167911</v>
      </c>
      <c r="D248" s="449">
        <v>1636443.1299600522</v>
      </c>
      <c r="E248" s="437">
        <f t="shared" si="27"/>
        <v>-129422.05655673891</v>
      </c>
      <c r="F248" s="445">
        <f t="shared" si="33"/>
        <v>-7.329101765238763E-2</v>
      </c>
      <c r="G248" s="399">
        <f t="shared" si="28"/>
        <v>909.30236174912</v>
      </c>
      <c r="H248" s="399">
        <f t="shared" si="29"/>
        <v>873.70161770424568</v>
      </c>
      <c r="I248" s="450">
        <f t="shared" si="30"/>
        <v>-35.600744044874318</v>
      </c>
      <c r="J248" s="448">
        <f t="shared" si="31"/>
        <v>4.3545226141341784E-4</v>
      </c>
      <c r="K248" s="448">
        <f t="shared" si="32"/>
        <v>3.3606600027631694E-4</v>
      </c>
      <c r="L248" s="400">
        <v>1942</v>
      </c>
      <c r="M248" s="400">
        <v>1873</v>
      </c>
      <c r="N248" s="412">
        <v>14</v>
      </c>
      <c r="O248" s="412">
        <v>14</v>
      </c>
    </row>
    <row r="249" spans="1:15" ht="16.5">
      <c r="A249" s="397">
        <v>761</v>
      </c>
      <c r="B249" s="398" t="s">
        <v>272</v>
      </c>
      <c r="C249" s="399">
        <v>8299195.7268423066</v>
      </c>
      <c r="D249" s="449">
        <v>8846392.6126234382</v>
      </c>
      <c r="E249" s="437">
        <f t="shared" si="27"/>
        <v>547196.88578113168</v>
      </c>
      <c r="F249" s="445">
        <f t="shared" si="33"/>
        <v>6.5933724639282626E-2</v>
      </c>
      <c r="G249" s="399">
        <f t="shared" si="28"/>
        <v>984.95083394757967</v>
      </c>
      <c r="H249" s="399">
        <f t="shared" si="29"/>
        <v>1051.8897280170556</v>
      </c>
      <c r="I249" s="450">
        <f t="shared" si="30"/>
        <v>66.938894069475964</v>
      </c>
      <c r="J249" s="448">
        <f t="shared" si="31"/>
        <v>2.3539966638570975E-3</v>
      </c>
      <c r="K249" s="448">
        <f t="shared" si="32"/>
        <v>1.50897760935602E-3</v>
      </c>
      <c r="L249" s="400">
        <v>8426</v>
      </c>
      <c r="M249" s="400">
        <v>8410</v>
      </c>
      <c r="N249" s="412">
        <v>2</v>
      </c>
      <c r="O249" s="412">
        <v>2</v>
      </c>
    </row>
    <row r="250" spans="1:15" ht="16.5">
      <c r="A250" s="397">
        <v>762</v>
      </c>
      <c r="B250" s="398" t="s">
        <v>273</v>
      </c>
      <c r="C250" s="399">
        <v>4628497.4994806908</v>
      </c>
      <c r="D250" s="449">
        <v>5021293.6268623797</v>
      </c>
      <c r="E250" s="437">
        <f t="shared" si="27"/>
        <v>392796.12738168892</v>
      </c>
      <c r="F250" s="445">
        <f t="shared" si="33"/>
        <v>8.4864716341698343E-2</v>
      </c>
      <c r="G250" s="399">
        <f t="shared" si="28"/>
        <v>1260.4840684860269</v>
      </c>
      <c r="H250" s="399">
        <f t="shared" si="29"/>
        <v>1380.6141399126698</v>
      </c>
      <c r="I250" s="450">
        <f t="shared" si="30"/>
        <v>120.13007142664287</v>
      </c>
      <c r="J250" s="448">
        <f t="shared" si="31"/>
        <v>1.3361501081258975E-3</v>
      </c>
      <c r="K250" s="448">
        <f t="shared" si="32"/>
        <v>6.5257450240521341E-4</v>
      </c>
      <c r="L250" s="400">
        <v>3672</v>
      </c>
      <c r="M250" s="400">
        <v>3637</v>
      </c>
      <c r="N250" s="412">
        <v>11</v>
      </c>
      <c r="O250" s="412">
        <v>11</v>
      </c>
    </row>
    <row r="251" spans="1:15" ht="16.5">
      <c r="A251" s="397">
        <v>765</v>
      </c>
      <c r="B251" s="398" t="s">
        <v>274</v>
      </c>
      <c r="C251" s="399">
        <v>6814522.6445671273</v>
      </c>
      <c r="D251" s="449">
        <v>7461277.0778511604</v>
      </c>
      <c r="E251" s="437">
        <f t="shared" si="27"/>
        <v>646754.43328403309</v>
      </c>
      <c r="F251" s="445">
        <f t="shared" si="33"/>
        <v>9.4908252128218767E-2</v>
      </c>
      <c r="G251" s="399">
        <f t="shared" si="28"/>
        <v>658.15362609301985</v>
      </c>
      <c r="H251" s="399">
        <f t="shared" si="29"/>
        <v>726.22903230009354</v>
      </c>
      <c r="I251" s="450">
        <f t="shared" si="30"/>
        <v>68.075406207073684</v>
      </c>
      <c r="J251" s="448">
        <f t="shared" si="31"/>
        <v>1.9854218683796844E-3</v>
      </c>
      <c r="K251" s="448">
        <f t="shared" si="32"/>
        <v>1.8434287703357609E-3</v>
      </c>
      <c r="L251" s="400">
        <v>10354</v>
      </c>
      <c r="M251" s="400">
        <v>10274</v>
      </c>
      <c r="N251" s="412">
        <v>18</v>
      </c>
      <c r="O251" s="412">
        <v>18</v>
      </c>
    </row>
    <row r="252" spans="1:15" ht="16.5">
      <c r="A252" s="397">
        <v>768</v>
      </c>
      <c r="B252" s="398" t="s">
        <v>275</v>
      </c>
      <c r="C252" s="399">
        <v>2956260.9509146078</v>
      </c>
      <c r="D252" s="449">
        <v>3398044.8049404519</v>
      </c>
      <c r="E252" s="437">
        <f t="shared" si="27"/>
        <v>441783.85402584402</v>
      </c>
      <c r="F252" s="445">
        <f t="shared" si="33"/>
        <v>0.14944007357982553</v>
      </c>
      <c r="G252" s="399">
        <f t="shared" si="28"/>
        <v>1244.741453016677</v>
      </c>
      <c r="H252" s="399">
        <f t="shared" si="29"/>
        <v>1434.9851372214746</v>
      </c>
      <c r="I252" s="450">
        <f t="shared" si="30"/>
        <v>190.24368420479755</v>
      </c>
      <c r="J252" s="448">
        <f t="shared" si="31"/>
        <v>9.042088097076476E-4</v>
      </c>
      <c r="K252" s="448">
        <f t="shared" si="32"/>
        <v>4.2488216158799707E-4</v>
      </c>
      <c r="L252" s="400">
        <v>2375</v>
      </c>
      <c r="M252" s="400">
        <v>2368</v>
      </c>
      <c r="N252" s="412">
        <v>10</v>
      </c>
      <c r="O252" s="412">
        <v>10</v>
      </c>
    </row>
    <row r="253" spans="1:15" ht="16.5">
      <c r="A253" s="397">
        <v>777</v>
      </c>
      <c r="B253" s="398" t="s">
        <v>276</v>
      </c>
      <c r="C253" s="399">
        <v>8109575.636003335</v>
      </c>
      <c r="D253" s="449">
        <v>8680141.783366926</v>
      </c>
      <c r="E253" s="437">
        <f t="shared" si="27"/>
        <v>570566.14736359101</v>
      </c>
      <c r="F253" s="445">
        <f t="shared" si="33"/>
        <v>7.035709055237134E-2</v>
      </c>
      <c r="G253" s="399">
        <f t="shared" si="28"/>
        <v>1100.7975615587532</v>
      </c>
      <c r="H253" s="399">
        <f t="shared" si="29"/>
        <v>1210.2818995213227</v>
      </c>
      <c r="I253" s="450">
        <f t="shared" si="30"/>
        <v>109.4843379625695</v>
      </c>
      <c r="J253" s="448">
        <f t="shared" si="31"/>
        <v>2.3097578521097126E-3</v>
      </c>
      <c r="K253" s="448">
        <f t="shared" si="32"/>
        <v>1.2868474927825654E-3</v>
      </c>
      <c r="L253" s="400">
        <v>7367</v>
      </c>
      <c r="M253" s="400">
        <v>7172</v>
      </c>
      <c r="N253" s="412">
        <v>18</v>
      </c>
      <c r="O253" s="412">
        <v>18</v>
      </c>
    </row>
    <row r="254" spans="1:15" ht="16.5">
      <c r="A254" s="397">
        <v>778</v>
      </c>
      <c r="B254" s="398" t="s">
        <v>277</v>
      </c>
      <c r="C254" s="399">
        <v>5794265.977346262</v>
      </c>
      <c r="D254" s="449">
        <v>5321416.7662365399</v>
      </c>
      <c r="E254" s="437">
        <f t="shared" si="27"/>
        <v>-472849.21110972203</v>
      </c>
      <c r="F254" s="445">
        <f t="shared" si="33"/>
        <v>-8.1606404151692749E-2</v>
      </c>
      <c r="G254" s="399">
        <f t="shared" si="28"/>
        <v>856.75971866719829</v>
      </c>
      <c r="H254" s="399">
        <f t="shared" si="29"/>
        <v>793.29409156776092</v>
      </c>
      <c r="I254" s="450">
        <f t="shared" si="30"/>
        <v>-63.46562709943737</v>
      </c>
      <c r="J254" s="448">
        <f t="shared" si="31"/>
        <v>1.4160119116620599E-3</v>
      </c>
      <c r="K254" s="448">
        <f t="shared" si="32"/>
        <v>1.203593555714647E-3</v>
      </c>
      <c r="L254" s="400">
        <v>6763</v>
      </c>
      <c r="M254" s="400">
        <v>6708</v>
      </c>
      <c r="N254" s="412">
        <v>11</v>
      </c>
      <c r="O254" s="412">
        <v>11</v>
      </c>
    </row>
    <row r="255" spans="1:15" ht="16.5">
      <c r="A255" s="397">
        <v>781</v>
      </c>
      <c r="B255" s="398" t="s">
        <v>278</v>
      </c>
      <c r="C255" s="399">
        <v>3710689.2103725346</v>
      </c>
      <c r="D255" s="449">
        <v>4072423.7685176777</v>
      </c>
      <c r="E255" s="437">
        <f t="shared" si="27"/>
        <v>361734.55814514309</v>
      </c>
      <c r="F255" s="445">
        <f t="shared" si="33"/>
        <v>9.7484466533597616E-2</v>
      </c>
      <c r="G255" s="399">
        <f t="shared" si="28"/>
        <v>1058.9866467958147</v>
      </c>
      <c r="H255" s="399">
        <f t="shared" si="29"/>
        <v>1164.8809406515097</v>
      </c>
      <c r="I255" s="450">
        <f t="shared" si="30"/>
        <v>105.89429385569497</v>
      </c>
      <c r="J255" s="448">
        <f t="shared" si="31"/>
        <v>1.0836588861343846E-3</v>
      </c>
      <c r="K255" s="448">
        <f t="shared" si="32"/>
        <v>6.2727535342552274E-4</v>
      </c>
      <c r="L255" s="400">
        <v>3504</v>
      </c>
      <c r="M255" s="400">
        <v>3496</v>
      </c>
      <c r="N255" s="412">
        <v>7</v>
      </c>
      <c r="O255" s="412">
        <v>7</v>
      </c>
    </row>
    <row r="256" spans="1:15" ht="16.5">
      <c r="A256" s="397">
        <v>783</v>
      </c>
      <c r="B256" s="398" t="s">
        <v>279</v>
      </c>
      <c r="C256" s="399">
        <v>2599486.4377925284</v>
      </c>
      <c r="D256" s="449">
        <v>2653938.9729585005</v>
      </c>
      <c r="E256" s="437">
        <f t="shared" si="27"/>
        <v>54452.535165972076</v>
      </c>
      <c r="F256" s="445">
        <f t="shared" si="33"/>
        <v>2.094742037285369E-2</v>
      </c>
      <c r="G256" s="399">
        <f t="shared" si="28"/>
        <v>404.96750861388512</v>
      </c>
      <c r="H256" s="399">
        <f t="shared" si="29"/>
        <v>416.17358835792703</v>
      </c>
      <c r="I256" s="450">
        <f t="shared" si="30"/>
        <v>11.206079744041915</v>
      </c>
      <c r="J256" s="448">
        <f t="shared" si="31"/>
        <v>7.0620463752760773E-4</v>
      </c>
      <c r="K256" s="448">
        <f t="shared" si="32"/>
        <v>1.144203354918352E-3</v>
      </c>
      <c r="L256" s="400">
        <v>6419</v>
      </c>
      <c r="M256" s="400">
        <v>6377</v>
      </c>
      <c r="N256" s="412">
        <v>4</v>
      </c>
      <c r="O256" s="412">
        <v>4</v>
      </c>
    </row>
    <row r="257" spans="1:15" ht="16.5">
      <c r="A257" s="397">
        <v>785</v>
      </c>
      <c r="B257" s="398" t="s">
        <v>280</v>
      </c>
      <c r="C257" s="399">
        <v>5533597.2035214473</v>
      </c>
      <c r="D257" s="449">
        <v>6035137.7309059817</v>
      </c>
      <c r="E257" s="437">
        <f t="shared" si="27"/>
        <v>501540.52738453448</v>
      </c>
      <c r="F257" s="445">
        <f t="shared" si="33"/>
        <v>9.0635532175230654E-2</v>
      </c>
      <c r="G257" s="399">
        <f t="shared" si="28"/>
        <v>2107.2342739990281</v>
      </c>
      <c r="H257" s="399">
        <f t="shared" si="29"/>
        <v>2331.069034726142</v>
      </c>
      <c r="I257" s="450">
        <f t="shared" si="30"/>
        <v>223.83476072711392</v>
      </c>
      <c r="J257" s="448">
        <f t="shared" si="31"/>
        <v>1.6059307682318336E-3</v>
      </c>
      <c r="K257" s="448">
        <f t="shared" si="32"/>
        <v>4.6453543764836337E-4</v>
      </c>
      <c r="L257" s="400">
        <v>2626</v>
      </c>
      <c r="M257" s="400">
        <v>2589</v>
      </c>
      <c r="N257" s="412">
        <v>17</v>
      </c>
      <c r="O257" s="412">
        <v>17</v>
      </c>
    </row>
    <row r="258" spans="1:15" ht="16.5">
      <c r="A258" s="397">
        <v>790</v>
      </c>
      <c r="B258" s="398" t="s">
        <v>281</v>
      </c>
      <c r="C258" s="399">
        <v>16136077.766220458</v>
      </c>
      <c r="D258" s="449">
        <v>16180215.131707951</v>
      </c>
      <c r="E258" s="437">
        <f t="shared" si="27"/>
        <v>44137.365487493575</v>
      </c>
      <c r="F258" s="445">
        <f t="shared" si="33"/>
        <v>2.7353218128318329E-3</v>
      </c>
      <c r="G258" s="399">
        <f t="shared" si="28"/>
        <v>679.87181959300824</v>
      </c>
      <c r="H258" s="399">
        <f t="shared" si="29"/>
        <v>688.08059246047003</v>
      </c>
      <c r="I258" s="450">
        <f t="shared" si="30"/>
        <v>8.2087728674617892</v>
      </c>
      <c r="J258" s="448">
        <f t="shared" si="31"/>
        <v>4.3055032834717726E-3</v>
      </c>
      <c r="K258" s="448">
        <f t="shared" si="32"/>
        <v>4.2192162287760775E-3</v>
      </c>
      <c r="L258" s="400">
        <v>23734</v>
      </c>
      <c r="M258" s="400">
        <v>23515</v>
      </c>
      <c r="N258" s="412">
        <v>6</v>
      </c>
      <c r="O258" s="412">
        <v>6</v>
      </c>
    </row>
    <row r="259" spans="1:15" ht="16.5">
      <c r="A259" s="397">
        <v>791</v>
      </c>
      <c r="B259" s="398" t="s">
        <v>282</v>
      </c>
      <c r="C259" s="399">
        <v>7131754.480946009</v>
      </c>
      <c r="D259" s="449">
        <v>7499177.3312686691</v>
      </c>
      <c r="E259" s="437">
        <f t="shared" si="27"/>
        <v>367422.85032266006</v>
      </c>
      <c r="F259" s="445">
        <f t="shared" si="33"/>
        <v>5.1519279204620398E-2</v>
      </c>
      <c r="G259" s="399">
        <f t="shared" si="28"/>
        <v>1418.1257667420975</v>
      </c>
      <c r="H259" s="399">
        <f t="shared" si="29"/>
        <v>1520.8228211861019</v>
      </c>
      <c r="I259" s="450">
        <f t="shared" si="30"/>
        <v>102.69705444400438</v>
      </c>
      <c r="J259" s="448">
        <f t="shared" si="31"/>
        <v>1.9955070040966823E-3</v>
      </c>
      <c r="K259" s="448">
        <f t="shared" si="32"/>
        <v>8.8475250793514093E-4</v>
      </c>
      <c r="L259" s="400">
        <v>5029</v>
      </c>
      <c r="M259" s="400">
        <v>4931</v>
      </c>
      <c r="N259" s="412">
        <v>17</v>
      </c>
      <c r="O259" s="412">
        <v>17</v>
      </c>
    </row>
    <row r="260" spans="1:15" ht="16.5">
      <c r="A260" s="397">
        <v>831</v>
      </c>
      <c r="B260" s="398" t="s">
        <v>283</v>
      </c>
      <c r="C260" s="399">
        <v>2325304.6967409984</v>
      </c>
      <c r="D260" s="449">
        <v>2759535.6216811128</v>
      </c>
      <c r="E260" s="437">
        <f t="shared" si="27"/>
        <v>434230.92494011438</v>
      </c>
      <c r="F260" s="445">
        <f t="shared" si="33"/>
        <v>0.1867415163048117</v>
      </c>
      <c r="G260" s="399">
        <f t="shared" si="28"/>
        <v>510.04709294604044</v>
      </c>
      <c r="H260" s="399">
        <f t="shared" si="29"/>
        <v>596.65635063375407</v>
      </c>
      <c r="I260" s="450">
        <f t="shared" si="30"/>
        <v>86.609257687713637</v>
      </c>
      <c r="J260" s="448">
        <f t="shared" si="31"/>
        <v>7.3430356662700297E-4</v>
      </c>
      <c r="K260" s="448">
        <f t="shared" si="32"/>
        <v>8.2984797185155679E-4</v>
      </c>
      <c r="L260" s="400">
        <v>4559</v>
      </c>
      <c r="M260" s="400">
        <v>4625</v>
      </c>
      <c r="N260" s="412">
        <v>9</v>
      </c>
      <c r="O260" s="412">
        <v>9</v>
      </c>
    </row>
    <row r="261" spans="1:15" ht="16.5">
      <c r="A261" s="397">
        <v>832</v>
      </c>
      <c r="B261" s="398" t="s">
        <v>284</v>
      </c>
      <c r="C261" s="399">
        <v>8518591.4131934065</v>
      </c>
      <c r="D261" s="449">
        <v>9026625.6476955805</v>
      </c>
      <c r="E261" s="437">
        <f t="shared" si="27"/>
        <v>508034.23450217396</v>
      </c>
      <c r="F261" s="445">
        <f t="shared" si="33"/>
        <v>5.9638291104717356E-2</v>
      </c>
      <c r="G261" s="399">
        <f t="shared" si="28"/>
        <v>2227.0827224035052</v>
      </c>
      <c r="H261" s="399">
        <f t="shared" si="29"/>
        <v>2419.3582545418335</v>
      </c>
      <c r="I261" s="450">
        <f t="shared" si="30"/>
        <v>192.27553213832834</v>
      </c>
      <c r="J261" s="448">
        <f t="shared" si="31"/>
        <v>2.4019560956678957E-3</v>
      </c>
      <c r="K261" s="448">
        <f t="shared" si="32"/>
        <v>6.6944060172500726E-4</v>
      </c>
      <c r="L261" s="400">
        <v>3825</v>
      </c>
      <c r="M261" s="400">
        <v>3731</v>
      </c>
      <c r="N261" s="412">
        <v>17</v>
      </c>
      <c r="O261" s="412">
        <v>17</v>
      </c>
    </row>
    <row r="262" spans="1:15" ht="16.5">
      <c r="A262" s="397">
        <v>833</v>
      </c>
      <c r="B262" s="398" t="s">
        <v>285</v>
      </c>
      <c r="C262" s="399">
        <v>1621462.3491029309</v>
      </c>
      <c r="D262" s="449">
        <v>1809631.9010109075</v>
      </c>
      <c r="E262" s="437">
        <f t="shared" si="27"/>
        <v>188169.55190797662</v>
      </c>
      <c r="F262" s="445">
        <f t="shared" si="33"/>
        <v>0.116049288478441</v>
      </c>
      <c r="G262" s="399">
        <f t="shared" si="28"/>
        <v>958.87779367411645</v>
      </c>
      <c r="H262" s="399">
        <f t="shared" si="29"/>
        <v>1061.3676838773652</v>
      </c>
      <c r="I262" s="450">
        <f t="shared" si="30"/>
        <v>102.48989020324871</v>
      </c>
      <c r="J262" s="448">
        <f t="shared" si="31"/>
        <v>4.8153723719094249E-4</v>
      </c>
      <c r="K262" s="448">
        <f t="shared" si="32"/>
        <v>3.0592233340689826E-4</v>
      </c>
      <c r="L262" s="400">
        <v>1691</v>
      </c>
      <c r="M262" s="400">
        <v>1705</v>
      </c>
      <c r="N262" s="412">
        <v>2</v>
      </c>
      <c r="O262" s="412">
        <v>2</v>
      </c>
    </row>
    <row r="263" spans="1:15" ht="16.5">
      <c r="A263" s="397">
        <v>834</v>
      </c>
      <c r="B263" s="398" t="s">
        <v>286</v>
      </c>
      <c r="C263" s="399">
        <v>4422951.5055247694</v>
      </c>
      <c r="D263" s="449">
        <v>4408117.1479539629</v>
      </c>
      <c r="E263" s="437">
        <f t="shared" si="27"/>
        <v>-14834.357570806518</v>
      </c>
      <c r="F263" s="445">
        <f t="shared" si="33"/>
        <v>-3.3539498573015593E-3</v>
      </c>
      <c r="G263" s="399">
        <f t="shared" si="28"/>
        <v>752.33058437230306</v>
      </c>
      <c r="H263" s="399">
        <f t="shared" si="29"/>
        <v>754.29793770601691</v>
      </c>
      <c r="I263" s="450">
        <f t="shared" si="30"/>
        <v>1.9673533337138451</v>
      </c>
      <c r="J263" s="448">
        <f t="shared" si="31"/>
        <v>1.1729858163165604E-3</v>
      </c>
      <c r="K263" s="448">
        <f t="shared" si="32"/>
        <v>1.0485689832433508E-3</v>
      </c>
      <c r="L263" s="400">
        <v>5879</v>
      </c>
      <c r="M263" s="400">
        <v>5844</v>
      </c>
      <c r="N263" s="412">
        <v>5</v>
      </c>
      <c r="O263" s="412">
        <v>5</v>
      </c>
    </row>
    <row r="264" spans="1:15" ht="16.5">
      <c r="A264" s="397">
        <v>837</v>
      </c>
      <c r="B264" s="398" t="s">
        <v>287</v>
      </c>
      <c r="C264" s="399">
        <v>81314690.890566915</v>
      </c>
      <c r="D264" s="449">
        <v>114195465.50683549</v>
      </c>
      <c r="E264" s="437">
        <f t="shared" si="27"/>
        <v>32880774.616268575</v>
      </c>
      <c r="F264" s="445">
        <f t="shared" si="33"/>
        <v>0.40436450358668191</v>
      </c>
      <c r="G264" s="399">
        <f t="shared" si="28"/>
        <v>326.55322052844241</v>
      </c>
      <c r="H264" s="399">
        <f t="shared" si="29"/>
        <v>447.73756324969804</v>
      </c>
      <c r="I264" s="450">
        <f t="shared" si="30"/>
        <v>121.18434272125563</v>
      </c>
      <c r="J264" s="448">
        <f t="shared" si="31"/>
        <v>3.0387046630409552E-2</v>
      </c>
      <c r="K264" s="448">
        <f t="shared" si="32"/>
        <v>4.5762751399078823E-2</v>
      </c>
      <c r="L264" s="400">
        <v>249009</v>
      </c>
      <c r="M264" s="400">
        <v>255050</v>
      </c>
      <c r="N264" s="412">
        <v>6</v>
      </c>
      <c r="O264" s="412">
        <v>6</v>
      </c>
    </row>
    <row r="265" spans="1:15" ht="16.5">
      <c r="A265" s="397">
        <v>844</v>
      </c>
      <c r="B265" s="398" t="s">
        <v>288</v>
      </c>
      <c r="C265" s="399">
        <v>683987.21616221312</v>
      </c>
      <c r="D265" s="449">
        <v>847583.30372504634</v>
      </c>
      <c r="E265" s="437">
        <f t="shared" si="27"/>
        <v>163596.08756283321</v>
      </c>
      <c r="F265" s="445">
        <f t="shared" si="33"/>
        <v>0.23918003684448258</v>
      </c>
      <c r="G265" s="399">
        <f t="shared" si="28"/>
        <v>474.66149629577592</v>
      </c>
      <c r="H265" s="399">
        <f t="shared" si="29"/>
        <v>600.27146156164758</v>
      </c>
      <c r="I265" s="450">
        <f t="shared" si="30"/>
        <v>125.60996526587166</v>
      </c>
      <c r="J265" s="448">
        <f t="shared" si="31"/>
        <v>2.2553919509096354E-4</v>
      </c>
      <c r="K265" s="448">
        <f t="shared" si="32"/>
        <v>2.5335034297392395E-4</v>
      </c>
      <c r="L265" s="400">
        <v>1441</v>
      </c>
      <c r="M265" s="400">
        <v>1412</v>
      </c>
      <c r="N265" s="412">
        <v>11</v>
      </c>
      <c r="O265" s="412">
        <v>11</v>
      </c>
    </row>
    <row r="266" spans="1:15" ht="16.5">
      <c r="A266" s="397">
        <v>845</v>
      </c>
      <c r="B266" s="398" t="s">
        <v>289</v>
      </c>
      <c r="C266" s="399">
        <v>4219661.1625100244</v>
      </c>
      <c r="D266" s="449">
        <v>4169027.5684006573</v>
      </c>
      <c r="E266" s="437">
        <f t="shared" si="27"/>
        <v>-50633.594109367114</v>
      </c>
      <c r="F266" s="445">
        <f t="shared" si="33"/>
        <v>-1.1999445490843206E-2</v>
      </c>
      <c r="G266" s="399">
        <f t="shared" si="28"/>
        <v>1473.859993891032</v>
      </c>
      <c r="H266" s="399">
        <f t="shared" si="29"/>
        <v>1472.6342523492256</v>
      </c>
      <c r="I266" s="450">
        <f t="shared" si="30"/>
        <v>-1.2257415418064284</v>
      </c>
      <c r="J266" s="448">
        <f t="shared" si="31"/>
        <v>1.1093648470382625E-3</v>
      </c>
      <c r="K266" s="448">
        <f t="shared" si="32"/>
        <v>5.0795667206740699E-4</v>
      </c>
      <c r="L266" s="400">
        <v>2863</v>
      </c>
      <c r="M266" s="400">
        <v>2831</v>
      </c>
      <c r="N266" s="412">
        <v>19</v>
      </c>
      <c r="O266" s="412">
        <v>19</v>
      </c>
    </row>
    <row r="267" spans="1:15" ht="16.5">
      <c r="A267" s="397">
        <v>846</v>
      </c>
      <c r="B267" s="398" t="s">
        <v>290</v>
      </c>
      <c r="C267" s="399">
        <v>5987469.2482320629</v>
      </c>
      <c r="D267" s="449">
        <v>6058695.1626438145</v>
      </c>
      <c r="E267" s="437">
        <f t="shared" ref="E267:E303" si="34">D267-C267</f>
        <v>71225.914411751553</v>
      </c>
      <c r="F267" s="445">
        <f t="shared" si="33"/>
        <v>1.1895829683431381E-2</v>
      </c>
      <c r="G267" s="399">
        <f t="shared" ref="G267:G303" si="35">C267/L267</f>
        <v>1231.4827742147395</v>
      </c>
      <c r="H267" s="399">
        <f t="shared" ref="H267:H303" si="36">D267/M267</f>
        <v>1273.3701476762956</v>
      </c>
      <c r="I267" s="450">
        <f t="shared" ref="I267:I303" si="37">H267-G267</f>
        <v>41.887373461556081</v>
      </c>
      <c r="J267" s="448">
        <f t="shared" ref="J267:J303" si="38">D267/$D$10</f>
        <v>1.6121993251621205E-3</v>
      </c>
      <c r="K267" s="448">
        <f t="shared" ref="K267:K303" si="39">M267/$M$10</f>
        <v>8.5371170812317994E-4</v>
      </c>
      <c r="L267" s="400">
        <v>4862</v>
      </c>
      <c r="M267" s="400">
        <v>4758</v>
      </c>
      <c r="N267" s="412">
        <v>14</v>
      </c>
      <c r="O267" s="412">
        <v>14</v>
      </c>
    </row>
    <row r="268" spans="1:15" ht="16.5">
      <c r="A268" s="397">
        <v>848</v>
      </c>
      <c r="B268" s="398" t="s">
        <v>291</v>
      </c>
      <c r="C268" s="399">
        <v>5178281.674799866</v>
      </c>
      <c r="D268" s="449">
        <v>6070033.3550400697</v>
      </c>
      <c r="E268" s="437">
        <f t="shared" si="34"/>
        <v>891751.68024020363</v>
      </c>
      <c r="F268" s="445">
        <f t="shared" ref="F268:F303" si="40">E268/C268</f>
        <v>0.17220996002977546</v>
      </c>
      <c r="G268" s="399">
        <f t="shared" si="35"/>
        <v>1244.7792487499678</v>
      </c>
      <c r="H268" s="399">
        <f t="shared" si="36"/>
        <v>1492.8758866306123</v>
      </c>
      <c r="I268" s="450">
        <f t="shared" si="37"/>
        <v>248.09663788064449</v>
      </c>
      <c r="J268" s="448">
        <f t="shared" si="38"/>
        <v>1.6152163817459385E-3</v>
      </c>
      <c r="K268" s="448">
        <f t="shared" si="39"/>
        <v>7.2954850887533619E-4</v>
      </c>
      <c r="L268" s="400">
        <v>4160</v>
      </c>
      <c r="M268" s="400">
        <v>4066</v>
      </c>
      <c r="N268" s="412">
        <v>12</v>
      </c>
      <c r="O268" s="412">
        <v>12</v>
      </c>
    </row>
    <row r="269" spans="1:15" ht="16.5">
      <c r="A269" s="397">
        <v>849</v>
      </c>
      <c r="B269" s="398" t="s">
        <v>292</v>
      </c>
      <c r="C269" s="399">
        <v>5146193.603192077</v>
      </c>
      <c r="D269" s="449">
        <v>5186577.0616723066</v>
      </c>
      <c r="E269" s="437">
        <f t="shared" si="34"/>
        <v>40383.458480229601</v>
      </c>
      <c r="F269" s="445">
        <f t="shared" si="40"/>
        <v>7.8472481981984865E-3</v>
      </c>
      <c r="G269" s="399">
        <f t="shared" si="35"/>
        <v>1772.7156745408463</v>
      </c>
      <c r="H269" s="399">
        <f t="shared" si="36"/>
        <v>1820.4903691373488</v>
      </c>
      <c r="I269" s="450">
        <f t="shared" si="37"/>
        <v>47.774694596502513</v>
      </c>
      <c r="J269" s="448">
        <f t="shared" si="38"/>
        <v>1.3801314993178522E-3</v>
      </c>
      <c r="K269" s="448">
        <f t="shared" si="39"/>
        <v>5.1118635066055903E-4</v>
      </c>
      <c r="L269" s="400">
        <v>2903</v>
      </c>
      <c r="M269" s="400">
        <v>2849</v>
      </c>
      <c r="N269" s="412">
        <v>16</v>
      </c>
      <c r="O269" s="412">
        <v>16</v>
      </c>
    </row>
    <row r="270" spans="1:15" ht="16.5">
      <c r="A270" s="397">
        <v>850</v>
      </c>
      <c r="B270" s="398" t="s">
        <v>293</v>
      </c>
      <c r="C270" s="399">
        <v>2350249.3024659222</v>
      </c>
      <c r="D270" s="449">
        <v>2534117.1392014781</v>
      </c>
      <c r="E270" s="437">
        <f t="shared" si="34"/>
        <v>183867.8367355559</v>
      </c>
      <c r="F270" s="445">
        <f t="shared" si="40"/>
        <v>7.8233333179862488E-2</v>
      </c>
      <c r="G270" s="399">
        <f t="shared" si="35"/>
        <v>976.42264331779074</v>
      </c>
      <c r="H270" s="399">
        <f t="shared" si="36"/>
        <v>1070.1508189195431</v>
      </c>
      <c r="I270" s="450">
        <f t="shared" si="37"/>
        <v>93.728175601752355</v>
      </c>
      <c r="J270" s="448">
        <f t="shared" si="38"/>
        <v>6.7432043237501454E-4</v>
      </c>
      <c r="K270" s="448">
        <f t="shared" si="39"/>
        <v>4.2488216158799707E-4</v>
      </c>
      <c r="L270" s="400">
        <v>2407</v>
      </c>
      <c r="M270" s="400">
        <v>2368</v>
      </c>
      <c r="N270" s="412">
        <v>13</v>
      </c>
      <c r="O270" s="412">
        <v>13</v>
      </c>
    </row>
    <row r="271" spans="1:15" ht="16.5">
      <c r="A271" s="397">
        <v>851</v>
      </c>
      <c r="B271" s="398" t="s">
        <v>294</v>
      </c>
      <c r="C271" s="399">
        <v>9584276.0407831315</v>
      </c>
      <c r="D271" s="449">
        <v>10804056.224034864</v>
      </c>
      <c r="E271" s="437">
        <f t="shared" si="34"/>
        <v>1219780.183251733</v>
      </c>
      <c r="F271" s="445">
        <f t="shared" si="40"/>
        <v>0.12726889105252281</v>
      </c>
      <c r="G271" s="399">
        <f t="shared" si="35"/>
        <v>451.51345177288977</v>
      </c>
      <c r="H271" s="399">
        <f t="shared" si="36"/>
        <v>514.03826358525384</v>
      </c>
      <c r="I271" s="450">
        <f t="shared" si="37"/>
        <v>62.524811812364078</v>
      </c>
      <c r="J271" s="448">
        <f t="shared" si="38"/>
        <v>2.8749246637789E-3</v>
      </c>
      <c r="K271" s="448">
        <f t="shared" si="39"/>
        <v>3.7711880372704909E-3</v>
      </c>
      <c r="L271" s="400">
        <v>21227</v>
      </c>
      <c r="M271" s="400">
        <v>21018</v>
      </c>
      <c r="N271" s="412">
        <v>19</v>
      </c>
      <c r="O271" s="412">
        <v>19</v>
      </c>
    </row>
    <row r="272" spans="1:15" ht="16.5">
      <c r="A272" s="397">
        <v>853</v>
      </c>
      <c r="B272" s="398" t="s">
        <v>295</v>
      </c>
      <c r="C272" s="399">
        <v>71954292.23505275</v>
      </c>
      <c r="D272" s="449">
        <v>96492099.738205522</v>
      </c>
      <c r="E272" s="437">
        <f t="shared" si="34"/>
        <v>24537807.503152773</v>
      </c>
      <c r="F272" s="445">
        <f t="shared" si="40"/>
        <v>0.34101937133917226</v>
      </c>
      <c r="G272" s="399">
        <f t="shared" si="35"/>
        <v>363.58914722108511</v>
      </c>
      <c r="H272" s="399">
        <f t="shared" si="36"/>
        <v>478.00785551688779</v>
      </c>
      <c r="I272" s="450">
        <f t="shared" si="37"/>
        <v>114.41870829580267</v>
      </c>
      <c r="J272" s="448">
        <f t="shared" si="38"/>
        <v>2.5676237854080738E-2</v>
      </c>
      <c r="K272" s="448">
        <f t="shared" si="39"/>
        <v>3.6219589436080175E-2</v>
      </c>
      <c r="L272" s="400">
        <v>197900</v>
      </c>
      <c r="M272" s="400">
        <v>201863</v>
      </c>
      <c r="N272" s="412">
        <v>2</v>
      </c>
      <c r="O272" s="412">
        <v>2</v>
      </c>
    </row>
    <row r="273" spans="1:15" ht="16.5">
      <c r="A273" s="397">
        <v>854</v>
      </c>
      <c r="B273" s="398" t="s">
        <v>296</v>
      </c>
      <c r="C273" s="399">
        <v>2121203.1874740487</v>
      </c>
      <c r="D273" s="449">
        <v>2565013.7761809495</v>
      </c>
      <c r="E273" s="437">
        <f t="shared" si="34"/>
        <v>443810.58870690083</v>
      </c>
      <c r="F273" s="445">
        <f t="shared" si="40"/>
        <v>0.20922587299870843</v>
      </c>
      <c r="G273" s="399">
        <f t="shared" si="35"/>
        <v>650.2768815064527</v>
      </c>
      <c r="H273" s="399">
        <f t="shared" si="36"/>
        <v>788.50715529694116</v>
      </c>
      <c r="I273" s="450">
        <f t="shared" si="37"/>
        <v>138.23027379048847</v>
      </c>
      <c r="J273" s="448">
        <f t="shared" si="38"/>
        <v>6.8254192825010108E-4</v>
      </c>
      <c r="K273" s="448">
        <f t="shared" si="39"/>
        <v>5.8367469241797068E-4</v>
      </c>
      <c r="L273" s="400">
        <v>3262</v>
      </c>
      <c r="M273" s="400">
        <v>3253</v>
      </c>
      <c r="N273" s="412">
        <v>19</v>
      </c>
      <c r="O273" s="412">
        <v>19</v>
      </c>
    </row>
    <row r="274" spans="1:15" ht="16.5">
      <c r="A274" s="397">
        <v>857</v>
      </c>
      <c r="B274" s="398" t="s">
        <v>297</v>
      </c>
      <c r="C274" s="399">
        <v>32226.953384457971</v>
      </c>
      <c r="D274" s="449">
        <v>245500.75367069728</v>
      </c>
      <c r="E274" s="437">
        <f t="shared" si="34"/>
        <v>213273.8002862393</v>
      </c>
      <c r="F274" s="445">
        <f t="shared" si="40"/>
        <v>6.6178703814147832</v>
      </c>
      <c r="G274" s="399">
        <f t="shared" si="35"/>
        <v>13.461551121327473</v>
      </c>
      <c r="H274" s="399">
        <f t="shared" si="36"/>
        <v>106.13953898430492</v>
      </c>
      <c r="I274" s="450">
        <f t="shared" si="37"/>
        <v>92.677987862977446</v>
      </c>
      <c r="J274" s="448">
        <f t="shared" si="38"/>
        <v>6.5326962121325431E-5</v>
      </c>
      <c r="K274" s="448">
        <f t="shared" si="39"/>
        <v>4.1501369922003261E-4</v>
      </c>
      <c r="L274" s="400">
        <v>2394</v>
      </c>
      <c r="M274" s="400">
        <v>2313</v>
      </c>
      <c r="N274" s="412">
        <v>11</v>
      </c>
      <c r="O274" s="412">
        <v>11</v>
      </c>
    </row>
    <row r="275" spans="1:15" ht="16.5">
      <c r="A275" s="397">
        <v>858</v>
      </c>
      <c r="B275" s="398" t="s">
        <v>298</v>
      </c>
      <c r="C275" s="399">
        <v>28373764.866934001</v>
      </c>
      <c r="D275" s="449">
        <v>29516831.895567089</v>
      </c>
      <c r="E275" s="437">
        <f t="shared" si="34"/>
        <v>1143067.0286330879</v>
      </c>
      <c r="F275" s="445">
        <f t="shared" si="40"/>
        <v>4.0286054176940984E-2</v>
      </c>
      <c r="G275" s="399">
        <f t="shared" si="35"/>
        <v>702.59916964476031</v>
      </c>
      <c r="H275" s="399">
        <f t="shared" si="36"/>
        <v>714.03628369943124</v>
      </c>
      <c r="I275" s="450">
        <f t="shared" si="37"/>
        <v>11.437114054670928</v>
      </c>
      <c r="J275" s="448">
        <f t="shared" si="38"/>
        <v>7.8543341735304618E-3</v>
      </c>
      <c r="K275" s="448">
        <f t="shared" si="39"/>
        <v>7.4171363157620879E-3</v>
      </c>
      <c r="L275" s="400">
        <v>40384</v>
      </c>
      <c r="M275" s="400">
        <v>41338</v>
      </c>
      <c r="N275" s="412">
        <v>1</v>
      </c>
      <c r="O275" s="413">
        <v>35</v>
      </c>
    </row>
    <row r="276" spans="1:15" ht="16.5">
      <c r="A276" s="397">
        <v>859</v>
      </c>
      <c r="B276" s="398" t="s">
        <v>299</v>
      </c>
      <c r="C276" s="399">
        <v>11000000.352992442</v>
      </c>
      <c r="D276" s="449">
        <v>11051560.832439309</v>
      </c>
      <c r="E276" s="437">
        <f t="shared" si="34"/>
        <v>51560.479446867481</v>
      </c>
      <c r="F276" s="445">
        <f t="shared" si="40"/>
        <v>4.6873161629345734E-3</v>
      </c>
      <c r="G276" s="399">
        <f t="shared" si="35"/>
        <v>1676.3182494654741</v>
      </c>
      <c r="H276" s="399">
        <f t="shared" si="36"/>
        <v>1693.7257980749898</v>
      </c>
      <c r="I276" s="450">
        <f t="shared" si="37"/>
        <v>17.407548609515743</v>
      </c>
      <c r="J276" s="448">
        <f t="shared" si="38"/>
        <v>2.9407848452094572E-3</v>
      </c>
      <c r="K276" s="448">
        <f t="shared" si="39"/>
        <v>1.1707584900176018E-3</v>
      </c>
      <c r="L276" s="400">
        <v>6562</v>
      </c>
      <c r="M276" s="400">
        <v>6525</v>
      </c>
      <c r="N276" s="412">
        <v>17</v>
      </c>
      <c r="O276" s="412">
        <v>17</v>
      </c>
    </row>
    <row r="277" spans="1:15" ht="16.5">
      <c r="A277" s="397">
        <v>886</v>
      </c>
      <c r="B277" s="398" t="s">
        <v>300</v>
      </c>
      <c r="C277" s="399">
        <v>7133232.3968305141</v>
      </c>
      <c r="D277" s="449">
        <v>8002267.6812406909</v>
      </c>
      <c r="E277" s="437">
        <f t="shared" si="34"/>
        <v>869035.2844101768</v>
      </c>
      <c r="F277" s="445">
        <f t="shared" si="40"/>
        <v>0.12182910019815314</v>
      </c>
      <c r="G277" s="399">
        <f t="shared" si="35"/>
        <v>566.17448978732546</v>
      </c>
      <c r="H277" s="399">
        <f t="shared" si="36"/>
        <v>638.49578562520469</v>
      </c>
      <c r="I277" s="450">
        <f t="shared" si="37"/>
        <v>72.321295837879234</v>
      </c>
      <c r="J277" s="448">
        <f t="shared" si="38"/>
        <v>2.1293777305397897E-3</v>
      </c>
      <c r="K277" s="448">
        <f t="shared" si="39"/>
        <v>2.2487534337763374E-3</v>
      </c>
      <c r="L277" s="400">
        <v>12599</v>
      </c>
      <c r="M277" s="400">
        <v>12533</v>
      </c>
      <c r="N277" s="412">
        <v>4</v>
      </c>
      <c r="O277" s="412">
        <v>4</v>
      </c>
    </row>
    <row r="278" spans="1:15" ht="16.5">
      <c r="A278" s="397">
        <v>887</v>
      </c>
      <c r="B278" s="398" t="s">
        <v>301</v>
      </c>
      <c r="C278" s="399">
        <v>2386100.2520750766</v>
      </c>
      <c r="D278" s="449">
        <v>2923379.5780532262</v>
      </c>
      <c r="E278" s="437">
        <f t="shared" si="34"/>
        <v>537279.32597814966</v>
      </c>
      <c r="F278" s="445">
        <f t="shared" si="40"/>
        <v>0.22517047450579819</v>
      </c>
      <c r="G278" s="399">
        <f t="shared" si="35"/>
        <v>522.23686847780186</v>
      </c>
      <c r="H278" s="399">
        <f t="shared" si="36"/>
        <v>639.96925964387617</v>
      </c>
      <c r="I278" s="450">
        <f t="shared" si="37"/>
        <v>117.73239116607431</v>
      </c>
      <c r="J278" s="448">
        <f t="shared" si="38"/>
        <v>7.7790191722956856E-4</v>
      </c>
      <c r="K278" s="448">
        <f t="shared" si="39"/>
        <v>8.1962065630657545E-4</v>
      </c>
      <c r="L278" s="400">
        <v>4569</v>
      </c>
      <c r="M278" s="400">
        <v>4568</v>
      </c>
      <c r="N278" s="412">
        <v>6</v>
      </c>
      <c r="O278" s="412">
        <v>6</v>
      </c>
    </row>
    <row r="279" spans="1:15" ht="16.5">
      <c r="A279" s="397">
        <v>889</v>
      </c>
      <c r="B279" s="398" t="s">
        <v>302</v>
      </c>
      <c r="C279" s="399">
        <v>5109734.1324107042</v>
      </c>
      <c r="D279" s="449">
        <v>5357783.2098019673</v>
      </c>
      <c r="E279" s="437">
        <f t="shared" si="34"/>
        <v>248049.0773912631</v>
      </c>
      <c r="F279" s="445">
        <f t="shared" si="40"/>
        <v>4.854441952623411E-2</v>
      </c>
      <c r="G279" s="399">
        <f t="shared" si="35"/>
        <v>2025.2612494691653</v>
      </c>
      <c r="H279" s="399">
        <f t="shared" si="36"/>
        <v>2150.8563668414158</v>
      </c>
      <c r="I279" s="450">
        <f t="shared" si="37"/>
        <v>125.59511737225057</v>
      </c>
      <c r="J279" s="448">
        <f t="shared" si="38"/>
        <v>1.4256889055032792E-3</v>
      </c>
      <c r="K279" s="448">
        <f t="shared" si="39"/>
        <v>4.4695163197453576E-4</v>
      </c>
      <c r="L279" s="400">
        <v>2523</v>
      </c>
      <c r="M279" s="400">
        <v>2491</v>
      </c>
      <c r="N279" s="412">
        <v>17</v>
      </c>
      <c r="O279" s="412">
        <v>17</v>
      </c>
    </row>
    <row r="280" spans="1:15" ht="16.5">
      <c r="A280" s="397">
        <v>890</v>
      </c>
      <c r="B280" s="398" t="s">
        <v>303</v>
      </c>
      <c r="C280" s="399">
        <v>3353101.1591467476</v>
      </c>
      <c r="D280" s="449">
        <v>3215010.4872015109</v>
      </c>
      <c r="E280" s="437">
        <f t="shared" si="34"/>
        <v>-138090.67194523662</v>
      </c>
      <c r="F280" s="445">
        <f t="shared" si="40"/>
        <v>-4.1182972237072651E-2</v>
      </c>
      <c r="G280" s="399">
        <f t="shared" si="35"/>
        <v>2841.6111518192774</v>
      </c>
      <c r="H280" s="399">
        <f t="shared" si="36"/>
        <v>2822.6606560153741</v>
      </c>
      <c r="I280" s="450">
        <f t="shared" si="37"/>
        <v>-18.950495803903323</v>
      </c>
      <c r="J280" s="448">
        <f t="shared" si="38"/>
        <v>8.555039655755881E-4</v>
      </c>
      <c r="K280" s="448">
        <f t="shared" si="39"/>
        <v>2.0436688431111851E-4</v>
      </c>
      <c r="L280" s="400">
        <v>1180</v>
      </c>
      <c r="M280" s="400">
        <v>1139</v>
      </c>
      <c r="N280" s="412">
        <v>19</v>
      </c>
      <c r="O280" s="412">
        <v>19</v>
      </c>
    </row>
    <row r="281" spans="1:15" ht="16.5">
      <c r="A281" s="397">
        <v>892</v>
      </c>
      <c r="B281" s="398" t="s">
        <v>304</v>
      </c>
      <c r="C281" s="399">
        <v>6482709.760659311</v>
      </c>
      <c r="D281" s="449">
        <v>6758114.3902897788</v>
      </c>
      <c r="E281" s="437">
        <f t="shared" si="34"/>
        <v>275404.62963046785</v>
      </c>
      <c r="F281" s="445">
        <f t="shared" si="40"/>
        <v>4.2482949229314004E-2</v>
      </c>
      <c r="G281" s="399">
        <f t="shared" si="35"/>
        <v>1804.7632963973583</v>
      </c>
      <c r="H281" s="399">
        <f t="shared" si="36"/>
        <v>1869.4645616292612</v>
      </c>
      <c r="I281" s="450">
        <f t="shared" si="37"/>
        <v>64.70126523190288</v>
      </c>
      <c r="J281" s="448">
        <f t="shared" si="38"/>
        <v>1.7983125354402534E-3</v>
      </c>
      <c r="K281" s="448">
        <f t="shared" si="39"/>
        <v>6.4862711745802761E-4</v>
      </c>
      <c r="L281" s="400">
        <v>3592</v>
      </c>
      <c r="M281" s="400">
        <v>3615</v>
      </c>
      <c r="N281" s="412">
        <v>13</v>
      </c>
      <c r="O281" s="412">
        <v>13</v>
      </c>
    </row>
    <row r="282" spans="1:15" ht="16.5">
      <c r="A282" s="397">
        <v>893</v>
      </c>
      <c r="B282" s="398" t="s">
        <v>305</v>
      </c>
      <c r="C282" s="399">
        <v>9404348.8075591978</v>
      </c>
      <c r="D282" s="449">
        <v>9634682.5672601815</v>
      </c>
      <c r="E282" s="437">
        <f t="shared" si="34"/>
        <v>230333.75970098376</v>
      </c>
      <c r="F282" s="445">
        <f t="shared" si="40"/>
        <v>2.4492260380202181E-2</v>
      </c>
      <c r="G282" s="399">
        <f t="shared" si="35"/>
        <v>1265.0455754047885</v>
      </c>
      <c r="H282" s="399">
        <f t="shared" si="36"/>
        <v>1284.6243423013575</v>
      </c>
      <c r="I282" s="450">
        <f t="shared" si="37"/>
        <v>19.57876689656905</v>
      </c>
      <c r="J282" s="448">
        <f t="shared" si="38"/>
        <v>2.5637580891774078E-3</v>
      </c>
      <c r="K282" s="448">
        <f t="shared" si="39"/>
        <v>1.3456994138133353E-3</v>
      </c>
      <c r="L282" s="400">
        <v>7434</v>
      </c>
      <c r="M282" s="400">
        <v>7500</v>
      </c>
      <c r="N282" s="412">
        <v>15</v>
      </c>
      <c r="O282" s="412">
        <v>15</v>
      </c>
    </row>
    <row r="283" spans="1:15" ht="16.5">
      <c r="A283" s="397">
        <v>895</v>
      </c>
      <c r="B283" s="398" t="s">
        <v>306</v>
      </c>
      <c r="C283" s="399">
        <v>6000323.8547387524</v>
      </c>
      <c r="D283" s="449">
        <v>6494466.5108729359</v>
      </c>
      <c r="E283" s="437">
        <f t="shared" si="34"/>
        <v>494142.65613418352</v>
      </c>
      <c r="F283" s="445">
        <f t="shared" si="40"/>
        <v>8.2352664305599885E-2</v>
      </c>
      <c r="G283" s="399">
        <f t="shared" si="35"/>
        <v>397.58308075395922</v>
      </c>
      <c r="H283" s="399">
        <f t="shared" si="36"/>
        <v>434.76144804344193</v>
      </c>
      <c r="I283" s="450">
        <f t="shared" si="37"/>
        <v>37.178367289482708</v>
      </c>
      <c r="J283" s="448">
        <f t="shared" si="38"/>
        <v>1.7281566814377261E-3</v>
      </c>
      <c r="K283" s="448">
        <f t="shared" si="39"/>
        <v>2.680274379139147E-3</v>
      </c>
      <c r="L283" s="400">
        <v>15092</v>
      </c>
      <c r="M283" s="400">
        <v>14938</v>
      </c>
      <c r="N283" s="412">
        <v>2</v>
      </c>
      <c r="O283" s="412">
        <v>2</v>
      </c>
    </row>
    <row r="284" spans="1:15" ht="16.5">
      <c r="A284" s="397">
        <v>905</v>
      </c>
      <c r="B284" s="398" t="s">
        <v>307</v>
      </c>
      <c r="C284" s="399">
        <v>41757172.900079563</v>
      </c>
      <c r="D284" s="449">
        <v>50026160.404871032</v>
      </c>
      <c r="E284" s="437">
        <f t="shared" si="34"/>
        <v>8268987.5047914684</v>
      </c>
      <c r="F284" s="445">
        <f t="shared" si="40"/>
        <v>0.19802555897589783</v>
      </c>
      <c r="G284" s="399">
        <f t="shared" si="35"/>
        <v>614.18445755250286</v>
      </c>
      <c r="H284" s="399">
        <f t="shared" si="36"/>
        <v>725.47944203363056</v>
      </c>
      <c r="I284" s="450">
        <f t="shared" si="37"/>
        <v>111.2949844811277</v>
      </c>
      <c r="J284" s="448">
        <f t="shared" si="38"/>
        <v>1.3311800623748685E-2</v>
      </c>
      <c r="K284" s="448">
        <f t="shared" si="39"/>
        <v>1.2372539837188314E-2</v>
      </c>
      <c r="L284" s="400">
        <v>67988</v>
      </c>
      <c r="M284" s="400">
        <v>68956</v>
      </c>
      <c r="N284" s="412">
        <v>15</v>
      </c>
      <c r="O284" s="412">
        <v>15</v>
      </c>
    </row>
    <row r="285" spans="1:15" ht="16.5">
      <c r="A285" s="397">
        <v>908</v>
      </c>
      <c r="B285" s="398" t="s">
        <v>308</v>
      </c>
      <c r="C285" s="399">
        <v>8095351.4549760902</v>
      </c>
      <c r="D285" s="449">
        <v>9619691.7574350517</v>
      </c>
      <c r="E285" s="437">
        <f t="shared" si="34"/>
        <v>1524340.3024589615</v>
      </c>
      <c r="F285" s="445">
        <f t="shared" si="40"/>
        <v>0.18829822410266975</v>
      </c>
      <c r="G285" s="399">
        <f t="shared" si="35"/>
        <v>391.02311041762499</v>
      </c>
      <c r="H285" s="399">
        <f t="shared" si="36"/>
        <v>464.85414890475749</v>
      </c>
      <c r="I285" s="450">
        <f t="shared" si="37"/>
        <v>73.831038487132503</v>
      </c>
      <c r="J285" s="448">
        <f t="shared" si="38"/>
        <v>2.5597690828262185E-3</v>
      </c>
      <c r="K285" s="448">
        <f t="shared" si="39"/>
        <v>3.7130538225937548E-3</v>
      </c>
      <c r="L285" s="400">
        <v>20703</v>
      </c>
      <c r="M285" s="400">
        <v>20694</v>
      </c>
      <c r="N285" s="412">
        <v>6</v>
      </c>
      <c r="O285" s="412">
        <v>6</v>
      </c>
    </row>
    <row r="286" spans="1:15" ht="16.5">
      <c r="A286" s="397">
        <v>915</v>
      </c>
      <c r="B286" s="398" t="s">
        <v>309</v>
      </c>
      <c r="C286" s="399">
        <v>3633049.3626078088</v>
      </c>
      <c r="D286" s="449">
        <v>5681861.7270298582</v>
      </c>
      <c r="E286" s="437">
        <f t="shared" si="34"/>
        <v>2048812.3644220494</v>
      </c>
      <c r="F286" s="445">
        <f t="shared" si="40"/>
        <v>0.56393738700852902</v>
      </c>
      <c r="G286" s="399">
        <f t="shared" si="35"/>
        <v>183.86807847602657</v>
      </c>
      <c r="H286" s="399">
        <f t="shared" si="36"/>
        <v>288.02462244790684</v>
      </c>
      <c r="I286" s="450">
        <f t="shared" si="37"/>
        <v>104.15654397188027</v>
      </c>
      <c r="J286" s="448">
        <f t="shared" si="38"/>
        <v>1.5119251581531571E-3</v>
      </c>
      <c r="K286" s="448">
        <f t="shared" si="39"/>
        <v>3.5395483115060887E-3</v>
      </c>
      <c r="L286" s="400">
        <v>19759</v>
      </c>
      <c r="M286" s="400">
        <v>19727</v>
      </c>
      <c r="N286" s="412">
        <v>11</v>
      </c>
      <c r="O286" s="412">
        <v>11</v>
      </c>
    </row>
    <row r="287" spans="1:15" ht="16.5">
      <c r="A287" s="397">
        <v>918</v>
      </c>
      <c r="B287" s="398" t="s">
        <v>310</v>
      </c>
      <c r="C287" s="399">
        <v>1182222.1688014576</v>
      </c>
      <c r="D287" s="449">
        <v>1357397.0899146819</v>
      </c>
      <c r="E287" s="437">
        <f t="shared" si="34"/>
        <v>175174.92111322423</v>
      </c>
      <c r="F287" s="445">
        <f t="shared" si="40"/>
        <v>0.14817428207323957</v>
      </c>
      <c r="G287" s="399">
        <f t="shared" si="35"/>
        <v>530.62036301681223</v>
      </c>
      <c r="H287" s="399">
        <f t="shared" si="36"/>
        <v>604.63122045197406</v>
      </c>
      <c r="I287" s="450">
        <f t="shared" si="37"/>
        <v>74.010857435161824</v>
      </c>
      <c r="J287" s="448">
        <f t="shared" si="38"/>
        <v>3.6119900631913178E-4</v>
      </c>
      <c r="K287" s="448">
        <f t="shared" si="39"/>
        <v>4.0281269120145838E-4</v>
      </c>
      <c r="L287" s="400">
        <v>2228</v>
      </c>
      <c r="M287" s="400">
        <v>2245</v>
      </c>
      <c r="N287" s="412">
        <v>2</v>
      </c>
      <c r="O287" s="412">
        <v>2</v>
      </c>
    </row>
    <row r="288" spans="1:15" ht="16.5">
      <c r="A288" s="397">
        <v>921</v>
      </c>
      <c r="B288" s="398" t="s">
        <v>311</v>
      </c>
      <c r="C288" s="399">
        <v>2616978.2900692774</v>
      </c>
      <c r="D288" s="449">
        <v>2840264.5428046212</v>
      </c>
      <c r="E288" s="437">
        <f t="shared" si="34"/>
        <v>223286.25273534376</v>
      </c>
      <c r="F288" s="445">
        <f t="shared" si="40"/>
        <v>8.5322164720530738E-2</v>
      </c>
      <c r="G288" s="399">
        <f t="shared" si="35"/>
        <v>1381.7203221062712</v>
      </c>
      <c r="H288" s="399">
        <f t="shared" si="36"/>
        <v>1498.8203392108819</v>
      </c>
      <c r="I288" s="450">
        <f t="shared" si="37"/>
        <v>117.10001710461074</v>
      </c>
      <c r="J288" s="448">
        <f t="shared" si="38"/>
        <v>7.557852732754676E-4</v>
      </c>
      <c r="K288" s="448">
        <f t="shared" si="39"/>
        <v>3.4001338522350274E-4</v>
      </c>
      <c r="L288" s="400">
        <v>1894</v>
      </c>
      <c r="M288" s="400">
        <v>1895</v>
      </c>
      <c r="N288" s="412">
        <v>11</v>
      </c>
      <c r="O288" s="412">
        <v>11</v>
      </c>
    </row>
    <row r="289" spans="1:15" ht="16.5">
      <c r="A289" s="397">
        <v>922</v>
      </c>
      <c r="B289" s="398" t="s">
        <v>312</v>
      </c>
      <c r="C289" s="399">
        <v>2965286.4018592387</v>
      </c>
      <c r="D289" s="449">
        <v>3147121.4857885363</v>
      </c>
      <c r="E289" s="437">
        <f t="shared" si="34"/>
        <v>181835.08392929751</v>
      </c>
      <c r="F289" s="445">
        <f t="shared" si="40"/>
        <v>6.1321255112250422E-2</v>
      </c>
      <c r="G289" s="399">
        <f t="shared" si="35"/>
        <v>658.80613238374553</v>
      </c>
      <c r="H289" s="399">
        <f t="shared" si="36"/>
        <v>704.21156540356594</v>
      </c>
      <c r="I289" s="450">
        <f t="shared" si="37"/>
        <v>45.405433019820407</v>
      </c>
      <c r="J289" s="448">
        <f t="shared" si="38"/>
        <v>8.3743892032644453E-4</v>
      </c>
      <c r="K289" s="448">
        <f t="shared" si="39"/>
        <v>8.018574240442394E-4</v>
      </c>
      <c r="L289" s="400">
        <v>4501</v>
      </c>
      <c r="M289" s="400">
        <v>4469</v>
      </c>
      <c r="N289" s="412">
        <v>6</v>
      </c>
      <c r="O289" s="412">
        <v>6</v>
      </c>
    </row>
    <row r="290" spans="1:15" ht="16.5">
      <c r="A290" s="397">
        <v>924</v>
      </c>
      <c r="B290" s="398" t="s">
        <v>313</v>
      </c>
      <c r="C290" s="399">
        <v>3312387.347295037</v>
      </c>
      <c r="D290" s="449">
        <v>3585413.0252684909</v>
      </c>
      <c r="E290" s="437">
        <f t="shared" si="34"/>
        <v>273025.67797345389</v>
      </c>
      <c r="F290" s="445">
        <f t="shared" si="40"/>
        <v>8.2425649342131507E-2</v>
      </c>
      <c r="G290" s="399">
        <f t="shared" si="35"/>
        <v>1124.367734994921</v>
      </c>
      <c r="H290" s="399">
        <f t="shared" si="36"/>
        <v>1221.189722502892</v>
      </c>
      <c r="I290" s="450">
        <f t="shared" si="37"/>
        <v>96.821987507971016</v>
      </c>
      <c r="J290" s="448">
        <f t="shared" si="38"/>
        <v>9.5406689140025357E-4</v>
      </c>
      <c r="K290" s="448">
        <f t="shared" si="39"/>
        <v>5.2679646386079369E-4</v>
      </c>
      <c r="L290" s="400">
        <v>2946</v>
      </c>
      <c r="M290" s="400">
        <v>2936</v>
      </c>
      <c r="N290" s="412">
        <v>16</v>
      </c>
      <c r="O290" s="412">
        <v>16</v>
      </c>
    </row>
    <row r="291" spans="1:15" ht="16.5">
      <c r="A291" s="397">
        <v>925</v>
      </c>
      <c r="B291" s="398" t="s">
        <v>314</v>
      </c>
      <c r="C291" s="399">
        <v>3955705.8486022213</v>
      </c>
      <c r="D291" s="449">
        <v>4169459.8863136666</v>
      </c>
      <c r="E291" s="437">
        <f t="shared" si="34"/>
        <v>213754.03771144524</v>
      </c>
      <c r="F291" s="445">
        <f t="shared" si="40"/>
        <v>5.4036888963059991E-2</v>
      </c>
      <c r="G291" s="399">
        <f t="shared" si="35"/>
        <v>1154.2765826093439</v>
      </c>
      <c r="H291" s="399">
        <f t="shared" si="36"/>
        <v>1231.0185669659481</v>
      </c>
      <c r="I291" s="450">
        <f t="shared" si="37"/>
        <v>76.741984356604235</v>
      </c>
      <c r="J291" s="448">
        <f t="shared" si="38"/>
        <v>1.1094798854465167E-3</v>
      </c>
      <c r="K291" s="448">
        <f t="shared" si="39"/>
        <v>6.0771785527810227E-4</v>
      </c>
      <c r="L291" s="400">
        <v>3427</v>
      </c>
      <c r="M291" s="400">
        <v>3387</v>
      </c>
      <c r="N291" s="412">
        <v>11</v>
      </c>
      <c r="O291" s="412">
        <v>11</v>
      </c>
    </row>
    <row r="292" spans="1:15" ht="16.5">
      <c r="A292" s="397">
        <v>927</v>
      </c>
      <c r="B292" s="398" t="s">
        <v>315</v>
      </c>
      <c r="C292" s="399">
        <v>18021880.645988837</v>
      </c>
      <c r="D292" s="449">
        <v>17915347.437055968</v>
      </c>
      <c r="E292" s="437">
        <f t="shared" si="34"/>
        <v>-106533.20893286914</v>
      </c>
      <c r="F292" s="445">
        <f t="shared" si="40"/>
        <v>-5.9113258502563899E-3</v>
      </c>
      <c r="G292" s="399">
        <f t="shared" si="35"/>
        <v>623.31410251405373</v>
      </c>
      <c r="H292" s="399">
        <f t="shared" si="36"/>
        <v>621.82317299142574</v>
      </c>
      <c r="I292" s="450">
        <f t="shared" si="37"/>
        <v>-1.4909295226279937</v>
      </c>
      <c r="J292" s="448">
        <f t="shared" si="38"/>
        <v>4.767216417513721E-3</v>
      </c>
      <c r="K292" s="448">
        <f t="shared" si="39"/>
        <v>5.1694594415168009E-3</v>
      </c>
      <c r="L292" s="400">
        <v>28913</v>
      </c>
      <c r="M292" s="400">
        <v>28811</v>
      </c>
      <c r="N292" s="412">
        <v>1</v>
      </c>
      <c r="O292" s="413">
        <v>33</v>
      </c>
    </row>
    <row r="293" spans="1:15" ht="16.5">
      <c r="A293" s="397">
        <v>931</v>
      </c>
      <c r="B293" s="398" t="s">
        <v>316</v>
      </c>
      <c r="C293" s="399">
        <v>8178390.6947111012</v>
      </c>
      <c r="D293" s="449">
        <v>8325560.3415734004</v>
      </c>
      <c r="E293" s="437">
        <f t="shared" si="34"/>
        <v>147169.64686229918</v>
      </c>
      <c r="F293" s="445">
        <f t="shared" si="40"/>
        <v>1.7994939634942191E-2</v>
      </c>
      <c r="G293" s="399">
        <f t="shared" si="35"/>
        <v>1374.2884716368849</v>
      </c>
      <c r="H293" s="399">
        <f t="shared" si="36"/>
        <v>1416.6343953672622</v>
      </c>
      <c r="I293" s="450">
        <f t="shared" si="37"/>
        <v>42.345923730377308</v>
      </c>
      <c r="J293" s="448">
        <f t="shared" si="38"/>
        <v>2.2154048691936548E-3</v>
      </c>
      <c r="K293" s="448">
        <f t="shared" si="39"/>
        <v>1.0544900606641295E-3</v>
      </c>
      <c r="L293" s="400">
        <v>5951</v>
      </c>
      <c r="M293" s="400">
        <v>5877</v>
      </c>
      <c r="N293" s="412">
        <v>13</v>
      </c>
      <c r="O293" s="412">
        <v>13</v>
      </c>
    </row>
    <row r="294" spans="1:15" ht="16.5">
      <c r="A294" s="397">
        <v>934</v>
      </c>
      <c r="B294" s="398" t="s">
        <v>317</v>
      </c>
      <c r="C294" s="399">
        <v>1417940.7216579299</v>
      </c>
      <c r="D294" s="449">
        <v>1570116.8442848441</v>
      </c>
      <c r="E294" s="437">
        <f t="shared" si="34"/>
        <v>152176.12262691418</v>
      </c>
      <c r="F294" s="445">
        <f t="shared" si="40"/>
        <v>0.10732192136282111</v>
      </c>
      <c r="G294" s="399">
        <f t="shared" si="35"/>
        <v>530.86511481015725</v>
      </c>
      <c r="H294" s="399">
        <f t="shared" si="36"/>
        <v>591.15845040845034</v>
      </c>
      <c r="I294" s="450">
        <f t="shared" si="37"/>
        <v>60.293335598293083</v>
      </c>
      <c r="J294" s="448">
        <f t="shared" si="38"/>
        <v>4.1780304980340192E-4</v>
      </c>
      <c r="K294" s="448">
        <f t="shared" si="39"/>
        <v>4.7655701907842917E-4</v>
      </c>
      <c r="L294" s="400">
        <v>2671</v>
      </c>
      <c r="M294" s="400">
        <v>2656</v>
      </c>
      <c r="N294" s="412">
        <v>14</v>
      </c>
      <c r="O294" s="412">
        <v>14</v>
      </c>
    </row>
    <row r="295" spans="1:15" ht="16.5">
      <c r="A295" s="397">
        <v>935</v>
      </c>
      <c r="B295" s="398" t="s">
        <v>318</v>
      </c>
      <c r="C295" s="399">
        <v>2056648.1821269398</v>
      </c>
      <c r="D295" s="449">
        <v>2316854.5246806554</v>
      </c>
      <c r="E295" s="437">
        <f t="shared" si="34"/>
        <v>260206.34255371569</v>
      </c>
      <c r="F295" s="445">
        <f t="shared" si="40"/>
        <v>0.12651961809268519</v>
      </c>
      <c r="G295" s="399">
        <f t="shared" si="35"/>
        <v>688.99436587167156</v>
      </c>
      <c r="H295" s="399">
        <f t="shared" si="36"/>
        <v>791.54578909486008</v>
      </c>
      <c r="I295" s="450">
        <f t="shared" si="37"/>
        <v>102.55142322318852</v>
      </c>
      <c r="J295" s="448">
        <f t="shared" si="38"/>
        <v>6.1650754839413747E-4</v>
      </c>
      <c r="K295" s="448">
        <f t="shared" si="39"/>
        <v>5.2518162456421773E-4</v>
      </c>
      <c r="L295" s="400">
        <v>2985</v>
      </c>
      <c r="M295" s="400">
        <v>2927</v>
      </c>
      <c r="N295" s="412">
        <v>8</v>
      </c>
      <c r="O295" s="412">
        <v>8</v>
      </c>
    </row>
    <row r="296" spans="1:15" ht="16.5">
      <c r="A296" s="397">
        <v>936</v>
      </c>
      <c r="B296" s="398" t="s">
        <v>319</v>
      </c>
      <c r="C296" s="399">
        <v>7363889.0324466061</v>
      </c>
      <c r="D296" s="449">
        <v>7919838.1961372793</v>
      </c>
      <c r="E296" s="437">
        <f t="shared" si="34"/>
        <v>555949.16369067319</v>
      </c>
      <c r="F296" s="445">
        <f t="shared" si="40"/>
        <v>7.5496678621997451E-2</v>
      </c>
      <c r="G296" s="399">
        <f t="shared" si="35"/>
        <v>1151.5072763794537</v>
      </c>
      <c r="H296" s="399">
        <f t="shared" si="36"/>
        <v>1262.1256089461799</v>
      </c>
      <c r="I296" s="450">
        <f t="shared" si="37"/>
        <v>110.61833256672617</v>
      </c>
      <c r="J296" s="448">
        <f t="shared" si="38"/>
        <v>2.107443509277667E-3</v>
      </c>
      <c r="K296" s="448">
        <f t="shared" si="39"/>
        <v>1.1259018428904906E-3</v>
      </c>
      <c r="L296" s="400">
        <v>6395</v>
      </c>
      <c r="M296" s="400">
        <v>6275</v>
      </c>
      <c r="N296" s="412">
        <v>6</v>
      </c>
      <c r="O296" s="412">
        <v>6</v>
      </c>
    </row>
    <row r="297" spans="1:15" ht="16.5">
      <c r="A297" s="397">
        <v>946</v>
      </c>
      <c r="B297" s="398" t="s">
        <v>320</v>
      </c>
      <c r="C297" s="399">
        <v>8878992.5057034697</v>
      </c>
      <c r="D297" s="449">
        <v>9163550.6199724749</v>
      </c>
      <c r="E297" s="437">
        <f t="shared" si="34"/>
        <v>284558.11426900513</v>
      </c>
      <c r="F297" s="445">
        <f t="shared" si="40"/>
        <v>3.2048468797131843E-2</v>
      </c>
      <c r="G297" s="399">
        <f t="shared" si="35"/>
        <v>1412.278114474864</v>
      </c>
      <c r="H297" s="399">
        <f t="shared" si="36"/>
        <v>1456.6127197540097</v>
      </c>
      <c r="I297" s="450">
        <f t="shared" si="37"/>
        <v>44.334605279145762</v>
      </c>
      <c r="J297" s="448">
        <f t="shared" si="38"/>
        <v>2.4383913910535648E-3</v>
      </c>
      <c r="K297" s="448">
        <f t="shared" si="39"/>
        <v>1.1287726683066256E-3</v>
      </c>
      <c r="L297" s="400">
        <v>6287</v>
      </c>
      <c r="M297" s="400">
        <v>6291</v>
      </c>
      <c r="N297" s="412">
        <v>15</v>
      </c>
      <c r="O297" s="412">
        <v>15</v>
      </c>
    </row>
    <row r="298" spans="1:15" ht="16.5">
      <c r="A298" s="397">
        <v>976</v>
      </c>
      <c r="B298" s="398" t="s">
        <v>321</v>
      </c>
      <c r="C298" s="399">
        <v>3371528.9958414966</v>
      </c>
      <c r="D298" s="449">
        <v>4173588.4610586539</v>
      </c>
      <c r="E298" s="437">
        <f t="shared" si="34"/>
        <v>802059.46521715727</v>
      </c>
      <c r="F298" s="445">
        <f t="shared" si="40"/>
        <v>0.2378919078573643</v>
      </c>
      <c r="G298" s="399">
        <f t="shared" si="35"/>
        <v>890.05517313661471</v>
      </c>
      <c r="H298" s="399">
        <f t="shared" si="36"/>
        <v>1108.5228316224845</v>
      </c>
      <c r="I298" s="450">
        <f t="shared" si="37"/>
        <v>218.46765848586983</v>
      </c>
      <c r="J298" s="448">
        <f t="shared" si="38"/>
        <v>1.1105784859271597E-3</v>
      </c>
      <c r="K298" s="448">
        <f t="shared" si="39"/>
        <v>6.7554110573429436E-4</v>
      </c>
      <c r="L298" s="400">
        <v>3788</v>
      </c>
      <c r="M298" s="400">
        <v>3765</v>
      </c>
      <c r="N298" s="412">
        <v>19</v>
      </c>
      <c r="O298" s="412">
        <v>19</v>
      </c>
    </row>
    <row r="299" spans="1:15" ht="16.5">
      <c r="A299" s="397">
        <v>977</v>
      </c>
      <c r="B299" s="398" t="s">
        <v>322</v>
      </c>
      <c r="C299" s="399">
        <v>17106685.038474645</v>
      </c>
      <c r="D299" s="449">
        <v>16585176.2919272</v>
      </c>
      <c r="E299" s="437">
        <f t="shared" si="34"/>
        <v>-521508.74654744565</v>
      </c>
      <c r="F299" s="445">
        <f t="shared" si="40"/>
        <v>-3.04856695130892E-2</v>
      </c>
      <c r="G299" s="399">
        <f t="shared" si="35"/>
        <v>1118.595765283113</v>
      </c>
      <c r="H299" s="399">
        <f t="shared" si="36"/>
        <v>1079.1317777296636</v>
      </c>
      <c r="I299" s="450">
        <f t="shared" si="37"/>
        <v>-39.463987553449442</v>
      </c>
      <c r="J299" s="448">
        <f t="shared" si="38"/>
        <v>4.4132621476654695E-3</v>
      </c>
      <c r="K299" s="448">
        <f t="shared" si="39"/>
        <v>2.7576072387862868E-3</v>
      </c>
      <c r="L299" s="400">
        <v>15293</v>
      </c>
      <c r="M299" s="400">
        <v>15369</v>
      </c>
      <c r="N299" s="412">
        <v>17</v>
      </c>
      <c r="O299" s="412">
        <v>17</v>
      </c>
    </row>
    <row r="300" spans="1:15" ht="16.5">
      <c r="A300" s="397">
        <v>980</v>
      </c>
      <c r="B300" s="398" t="s">
        <v>323</v>
      </c>
      <c r="C300" s="399">
        <v>25784607.600610446</v>
      </c>
      <c r="D300" s="449">
        <v>26089702.751868326</v>
      </c>
      <c r="E300" s="437">
        <f t="shared" si="34"/>
        <v>305095.15125788003</v>
      </c>
      <c r="F300" s="445">
        <f t="shared" si="40"/>
        <v>1.183245275567649E-2</v>
      </c>
      <c r="G300" s="399">
        <f t="shared" si="35"/>
        <v>767.2391942336551</v>
      </c>
      <c r="H300" s="399">
        <f t="shared" si="36"/>
        <v>774.70388549658003</v>
      </c>
      <c r="I300" s="450">
        <f t="shared" si="37"/>
        <v>7.46469126292493</v>
      </c>
      <c r="J300" s="448">
        <f t="shared" si="38"/>
        <v>6.9423861146841476E-3</v>
      </c>
      <c r="K300" s="448">
        <f t="shared" si="39"/>
        <v>6.0425492211988929E-3</v>
      </c>
      <c r="L300" s="400">
        <v>33607</v>
      </c>
      <c r="M300" s="400">
        <v>33677</v>
      </c>
      <c r="N300" s="412">
        <v>6</v>
      </c>
      <c r="O300" s="412">
        <v>6</v>
      </c>
    </row>
    <row r="301" spans="1:15" ht="16.5">
      <c r="A301" s="397">
        <v>981</v>
      </c>
      <c r="B301" s="398" t="s">
        <v>324</v>
      </c>
      <c r="C301" s="399">
        <v>1744824.2215400729</v>
      </c>
      <c r="D301" s="449">
        <v>1865600.071485159</v>
      </c>
      <c r="E301" s="437">
        <f t="shared" si="34"/>
        <v>120775.84994508605</v>
      </c>
      <c r="F301" s="445">
        <f t="shared" si="40"/>
        <v>6.9219494121008349E-2</v>
      </c>
      <c r="G301" s="399">
        <f t="shared" si="35"/>
        <v>779.98400605278187</v>
      </c>
      <c r="H301" s="399">
        <f t="shared" si="36"/>
        <v>845.31040846631583</v>
      </c>
      <c r="I301" s="450">
        <f t="shared" si="37"/>
        <v>65.32640241353397</v>
      </c>
      <c r="J301" s="448">
        <f t="shared" si="38"/>
        <v>4.9643018761127229E-4</v>
      </c>
      <c r="K301" s="448">
        <f t="shared" si="39"/>
        <v>3.9599448083813747E-4</v>
      </c>
      <c r="L301" s="400">
        <v>2237</v>
      </c>
      <c r="M301" s="400">
        <v>2207</v>
      </c>
      <c r="N301" s="412">
        <v>5</v>
      </c>
      <c r="O301" s="412">
        <v>5</v>
      </c>
    </row>
    <row r="302" spans="1:15" ht="16.5">
      <c r="A302" s="397">
        <v>989</v>
      </c>
      <c r="B302" s="398" t="s">
        <v>325</v>
      </c>
      <c r="C302" s="399">
        <v>2151318.7513801623</v>
      </c>
      <c r="D302" s="449">
        <v>2580156.8696195376</v>
      </c>
      <c r="E302" s="437">
        <f t="shared" si="34"/>
        <v>428838.1182393753</v>
      </c>
      <c r="F302" s="445">
        <f t="shared" si="40"/>
        <v>0.19933732180052696</v>
      </c>
      <c r="G302" s="399">
        <f t="shared" si="35"/>
        <v>397.9501944839368</v>
      </c>
      <c r="H302" s="399">
        <f t="shared" si="36"/>
        <v>485.35682272752774</v>
      </c>
      <c r="I302" s="450">
        <f t="shared" si="37"/>
        <v>87.406628243590944</v>
      </c>
      <c r="J302" s="448">
        <f t="shared" si="38"/>
        <v>6.8657145678177015E-4</v>
      </c>
      <c r="K302" s="448">
        <f t="shared" si="39"/>
        <v>9.538317445108921E-4</v>
      </c>
      <c r="L302" s="400">
        <v>5406</v>
      </c>
      <c r="M302" s="400">
        <v>5316</v>
      </c>
      <c r="N302" s="412">
        <v>14</v>
      </c>
      <c r="O302" s="412">
        <v>14</v>
      </c>
    </row>
    <row r="303" spans="1:15" ht="16.5">
      <c r="A303" s="397">
        <v>992</v>
      </c>
      <c r="B303" s="398" t="s">
        <v>326</v>
      </c>
      <c r="C303" s="399">
        <v>10124924.507536478</v>
      </c>
      <c r="D303" s="449">
        <v>10430379.212495347</v>
      </c>
      <c r="E303" s="437">
        <f t="shared" si="34"/>
        <v>305454.70495886914</v>
      </c>
      <c r="F303" s="445">
        <f t="shared" si="40"/>
        <v>3.016859086025819E-2</v>
      </c>
      <c r="G303" s="399">
        <f t="shared" si="35"/>
        <v>558.77066818633989</v>
      </c>
      <c r="H303" s="399">
        <f t="shared" si="36"/>
        <v>580.40060166353283</v>
      </c>
      <c r="I303" s="450">
        <f t="shared" si="37"/>
        <v>21.629933477192935</v>
      </c>
      <c r="J303" s="448">
        <f t="shared" si="38"/>
        <v>2.7754904110792278E-3</v>
      </c>
      <c r="K303" s="448">
        <f t="shared" si="39"/>
        <v>3.22447522208526E-3</v>
      </c>
      <c r="L303" s="400">
        <v>18120</v>
      </c>
      <c r="M303" s="400">
        <v>17971</v>
      </c>
      <c r="N303" s="412">
        <v>13</v>
      </c>
      <c r="O303" s="412">
        <v>13</v>
      </c>
    </row>
    <row r="304" spans="1:15" ht="16.5">
      <c r="A304" s="241"/>
      <c r="B304" s="24"/>
    </row>
  </sheetData>
  <autoFilter ref="A10:O10" xr:uid="{70756EBB-3FD4-43F2-9773-86B8D48CFBAE}"/>
  <phoneticPr fontId="44" type="noConversion"/>
  <conditionalFormatting sqref="E10:F303 I10:I303">
    <cfRule type="cellIs" dxfId="10" priority="3" operator="lessThan">
      <formula>0</formula>
    </cfRule>
    <cfRule type="cellIs" dxfId="9" priority="4" operator="lessThan">
      <formula>0</formula>
    </cfRule>
    <cfRule type="cellIs" dxfId="8" priority="5" operator="greaterThan">
      <formula>0</formula>
    </cfRule>
  </conditionalFormatting>
  <conditionalFormatting sqref="L11:M302">
    <cfRule type="cellIs" dxfId="7" priority="2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sheetPr>
    <tabColor theme="5"/>
  </sheetPr>
  <dimension ref="A1:BL303"/>
  <sheetViews>
    <sheetView workbookViewId="0">
      <pane xSplit="4" ySplit="10" topLeftCell="E11" activePane="bottomRight" state="frozen"/>
      <selection activeCell="Y21" sqref="Y21"/>
      <selection pane="topRight" activeCell="Y21" sqref="Y21"/>
      <selection pane="bottomLeft" activeCell="Y21" sqref="Y21"/>
      <selection pane="bottomRight" activeCell="D6" sqref="D6"/>
    </sheetView>
  </sheetViews>
  <sheetFormatPr defaultColWidth="9.140625" defaultRowHeight="16.5"/>
  <cols>
    <col min="1" max="1" width="6.85546875" style="14" customWidth="1"/>
    <col min="2" max="2" width="7.85546875" style="1" customWidth="1"/>
    <col min="3" max="3" width="6.5703125" style="1" bestFit="1" customWidth="1"/>
    <col min="4" max="4" width="18" style="8" bestFit="1" customWidth="1"/>
    <col min="5" max="5" width="11.28515625" style="1" bestFit="1" customWidth="1"/>
    <col min="6" max="6" width="11.5703125" style="7" customWidth="1"/>
    <col min="7" max="7" width="10.140625" style="543" bestFit="1" customWidth="1"/>
    <col min="8" max="8" width="10" style="543" bestFit="1" customWidth="1"/>
    <col min="9" max="9" width="5" style="543" customWidth="1"/>
    <col min="10" max="10" width="15.28515625" style="1" bestFit="1" customWidth="1"/>
    <col min="11" max="11" width="16" style="7" customWidth="1"/>
    <col min="12" max="12" width="12.7109375" style="543" bestFit="1" customWidth="1"/>
    <col min="13" max="13" width="10.7109375" style="543" bestFit="1" customWidth="1"/>
    <col min="14" max="14" width="4.85546875" style="543" customWidth="1"/>
    <col min="15" max="15" width="16.28515625" style="1" bestFit="1" customWidth="1"/>
    <col min="16" max="16" width="16.140625" style="40" customWidth="1"/>
    <col min="17" max="17" width="11.140625" style="543" bestFit="1" customWidth="1"/>
    <col min="18" max="18" width="10" style="543" bestFit="1" customWidth="1"/>
    <col min="19" max="19" width="4.85546875" style="543" customWidth="1"/>
    <col min="20" max="20" width="15" style="1" bestFit="1" customWidth="1"/>
    <col min="21" max="21" width="15" bestFit="1" customWidth="1"/>
    <col min="22" max="22" width="12.7109375" style="543" bestFit="1" customWidth="1"/>
    <col min="23" max="23" width="10" style="543" bestFit="1" customWidth="1"/>
    <col min="24" max="24" width="4.28515625" style="543" customWidth="1"/>
    <col min="25" max="26" width="17.85546875" style="543" customWidth="1"/>
    <col min="27" max="27" width="12.7109375" style="543" bestFit="1" customWidth="1"/>
    <col min="28" max="28" width="10.7109375" style="543" bestFit="1" customWidth="1"/>
    <col min="29" max="29" width="5.7109375" style="543" customWidth="1"/>
    <col min="30" max="30" width="14.85546875" style="515" customWidth="1"/>
    <col min="31" max="31" width="13.7109375" customWidth="1"/>
    <col min="32" max="32" width="5.42578125" style="543" customWidth="1"/>
    <col min="33" max="33" width="17.28515625" style="1" customWidth="1"/>
    <col min="34" max="34" width="16.42578125" bestFit="1" customWidth="1"/>
    <col min="35" max="35" width="12.140625" style="543" bestFit="1" customWidth="1"/>
    <col min="36" max="36" width="10" style="543" bestFit="1" customWidth="1"/>
    <col min="37" max="37" width="3" style="568" customWidth="1"/>
    <col min="38" max="38" width="15.42578125" style="1" customWidth="1"/>
    <col min="39" max="39" width="15.5703125" style="1" customWidth="1"/>
    <col min="40" max="40" width="9.28515625" style="1" bestFit="1" customWidth="1"/>
    <col min="41" max="41" width="10.42578125" style="1" bestFit="1" customWidth="1"/>
    <col min="42" max="42" width="3.7109375" style="1" customWidth="1"/>
    <col min="43" max="44" width="15.42578125" style="1" customWidth="1"/>
    <col min="45" max="45" width="9.28515625" style="1" bestFit="1" customWidth="1"/>
    <col min="46" max="46" width="9.7109375" style="1" bestFit="1" customWidth="1"/>
    <col min="47" max="47" width="3.5703125" style="1" customWidth="1"/>
    <col min="48" max="49" width="13.7109375" style="1" customWidth="1"/>
    <col min="50" max="51" width="9.28515625" style="1" bestFit="1" customWidth="1"/>
    <col min="52" max="52" width="3" style="1" customWidth="1"/>
    <col min="53" max="54" width="14.42578125" style="1" customWidth="1"/>
    <col min="55" max="56" width="9.28515625" style="1" bestFit="1" customWidth="1"/>
    <col min="57" max="57" width="2.85546875" style="1" customWidth="1"/>
    <col min="58" max="59" width="12.7109375" style="1" customWidth="1"/>
    <col min="60" max="60" width="3.85546875" style="1" customWidth="1"/>
    <col min="61" max="62" width="15.85546875" style="1" customWidth="1"/>
    <col min="63" max="63" width="9.28515625" style="1" bestFit="1" customWidth="1"/>
    <col min="64" max="64" width="10.42578125" style="1" bestFit="1" customWidth="1"/>
    <col min="65" max="16384" width="9.140625" style="1"/>
  </cols>
  <sheetData>
    <row r="1" spans="1:64" ht="35.25">
      <c r="A1" s="422" t="s">
        <v>584</v>
      </c>
      <c r="D1" s="6"/>
      <c r="P1" s="38"/>
      <c r="AL1" s="566" t="s">
        <v>588</v>
      </c>
    </row>
    <row r="2" spans="1:64">
      <c r="A2" s="418" t="s">
        <v>587</v>
      </c>
      <c r="D2" s="51"/>
      <c r="F2" s="52"/>
      <c r="K2" s="52"/>
      <c r="P2" s="38"/>
      <c r="AL2" s="567" t="s">
        <v>589</v>
      </c>
    </row>
    <row r="3" spans="1:64">
      <c r="A3" s="396" t="s">
        <v>585</v>
      </c>
      <c r="AL3" s="567" t="s">
        <v>590</v>
      </c>
    </row>
    <row r="4" spans="1:64">
      <c r="A4" s="571" t="s">
        <v>591</v>
      </c>
    </row>
    <row r="5" spans="1:64">
      <c r="A5" s="598" t="s">
        <v>608</v>
      </c>
      <c r="D5" s="43"/>
      <c r="F5" s="43"/>
      <c r="K5" s="43"/>
    </row>
    <row r="6" spans="1:64">
      <c r="A6" s="149"/>
      <c r="D6" s="47"/>
      <c r="F6" s="47"/>
      <c r="K6" s="47"/>
    </row>
    <row r="7" spans="1:64">
      <c r="A7" s="418"/>
      <c r="D7" s="51"/>
      <c r="F7" s="47"/>
      <c r="K7" s="47"/>
      <c r="P7" s="15"/>
    </row>
    <row r="8" spans="1:64">
      <c r="A8" s="418"/>
      <c r="D8" s="51"/>
      <c r="F8" s="47"/>
      <c r="K8" s="47"/>
      <c r="P8" s="15"/>
    </row>
    <row r="9" spans="1:64" s="175" customFormat="1" ht="132">
      <c r="A9" s="544" t="s">
        <v>11</v>
      </c>
      <c r="B9" s="544" t="s">
        <v>586</v>
      </c>
      <c r="C9" s="544" t="s">
        <v>25</v>
      </c>
      <c r="D9" s="544" t="s">
        <v>12</v>
      </c>
      <c r="E9" s="533" t="s">
        <v>13</v>
      </c>
      <c r="F9" s="529" t="s">
        <v>491</v>
      </c>
      <c r="G9" s="555" t="s">
        <v>580</v>
      </c>
      <c r="H9" s="555" t="s">
        <v>358</v>
      </c>
      <c r="I9" s="555"/>
      <c r="J9" s="533" t="s">
        <v>573</v>
      </c>
      <c r="K9" s="529" t="s">
        <v>574</v>
      </c>
      <c r="L9" s="555" t="s">
        <v>583</v>
      </c>
      <c r="M9" s="555" t="s">
        <v>358</v>
      </c>
      <c r="N9" s="555"/>
      <c r="O9" s="533" t="s">
        <v>575</v>
      </c>
      <c r="P9" s="529" t="s">
        <v>576</v>
      </c>
      <c r="Q9" s="555" t="s">
        <v>583</v>
      </c>
      <c r="R9" s="555" t="s">
        <v>358</v>
      </c>
      <c r="S9" s="555"/>
      <c r="T9" s="534" t="s">
        <v>577</v>
      </c>
      <c r="U9" s="530" t="s">
        <v>578</v>
      </c>
      <c r="V9" s="555" t="s">
        <v>583</v>
      </c>
      <c r="W9" s="555" t="s">
        <v>358</v>
      </c>
      <c r="X9" s="545"/>
      <c r="Y9" s="534" t="s">
        <v>582</v>
      </c>
      <c r="Z9" s="530" t="s">
        <v>606</v>
      </c>
      <c r="AA9" s="555" t="s">
        <v>583</v>
      </c>
      <c r="AB9" s="555" t="s">
        <v>358</v>
      </c>
      <c r="AC9" s="545"/>
      <c r="AD9" s="546" t="s">
        <v>581</v>
      </c>
      <c r="AE9" s="547" t="s">
        <v>579</v>
      </c>
      <c r="AF9" s="545"/>
      <c r="AG9" s="534" t="s">
        <v>582</v>
      </c>
      <c r="AH9" s="530" t="s">
        <v>607</v>
      </c>
      <c r="AI9" s="555" t="s">
        <v>583</v>
      </c>
      <c r="AJ9" s="555" t="s">
        <v>358</v>
      </c>
      <c r="AK9" s="569"/>
      <c r="AL9" s="533" t="s">
        <v>573</v>
      </c>
      <c r="AM9" s="529" t="s">
        <v>574</v>
      </c>
      <c r="AN9" s="555" t="s">
        <v>583</v>
      </c>
      <c r="AO9" s="555" t="s">
        <v>358</v>
      </c>
      <c r="AP9" s="555"/>
      <c r="AQ9" s="533" t="s">
        <v>575</v>
      </c>
      <c r="AR9" s="529" t="s">
        <v>576</v>
      </c>
      <c r="AS9" s="555" t="s">
        <v>583</v>
      </c>
      <c r="AT9" s="555" t="s">
        <v>358</v>
      </c>
      <c r="AU9" s="555"/>
      <c r="AV9" s="534" t="s">
        <v>577</v>
      </c>
      <c r="AW9" s="530" t="s">
        <v>578</v>
      </c>
      <c r="AX9" s="555" t="s">
        <v>583</v>
      </c>
      <c r="AY9" s="555" t="s">
        <v>358</v>
      </c>
      <c r="AZ9" s="545"/>
      <c r="BA9" s="534" t="s">
        <v>582</v>
      </c>
      <c r="BB9" s="530" t="s">
        <v>606</v>
      </c>
      <c r="BC9" s="555" t="s">
        <v>583</v>
      </c>
      <c r="BD9" s="555" t="s">
        <v>358</v>
      </c>
      <c r="BE9" s="545"/>
      <c r="BF9" s="546" t="s">
        <v>581</v>
      </c>
      <c r="BG9" s="547" t="s">
        <v>579</v>
      </c>
      <c r="BH9" s="545"/>
      <c r="BI9" s="534" t="s">
        <v>582</v>
      </c>
      <c r="BJ9" s="530" t="s">
        <v>607</v>
      </c>
      <c r="BK9" s="555" t="s">
        <v>583</v>
      </c>
      <c r="BL9" s="555" t="s">
        <v>358</v>
      </c>
    </row>
    <row r="10" spans="1:64" s="393" customFormat="1" ht="30.75" customHeight="1">
      <c r="A10" s="463">
        <v>0</v>
      </c>
      <c r="B10" s="465">
        <v>0</v>
      </c>
      <c r="C10" s="466">
        <v>0</v>
      </c>
      <c r="D10" s="464" t="s">
        <v>33</v>
      </c>
      <c r="E10" s="465">
        <v>5533611</v>
      </c>
      <c r="F10" s="465">
        <v>5573310</v>
      </c>
      <c r="G10" s="548">
        <f t="shared" ref="G10" si="0">F10-E10</f>
        <v>39699</v>
      </c>
      <c r="H10" s="549">
        <f t="shared" ref="H10" si="1">G10/E10</f>
        <v>7.1741580678511734E-3</v>
      </c>
      <c r="I10" s="549"/>
      <c r="J10" s="465">
        <f>SUM(J11:J303)</f>
        <v>1659086695.9179442</v>
      </c>
      <c r="K10" s="465">
        <f>SUM(K11:K303)</f>
        <v>1562833574.8318052</v>
      </c>
      <c r="L10" s="548">
        <f t="shared" ref="L10" si="2">K10-J10</f>
        <v>-96253121.086138964</v>
      </c>
      <c r="M10" s="549">
        <f t="shared" ref="M10" si="3">L10/J10</f>
        <v>-5.8015727160589253E-2</v>
      </c>
      <c r="N10" s="549"/>
      <c r="O10" s="465">
        <f>SUM(O11:O303)</f>
        <v>808485152.80636096</v>
      </c>
      <c r="P10" s="465">
        <f>SUM(P11:P303)</f>
        <v>798212737.00637257</v>
      </c>
      <c r="Q10" s="548">
        <f t="shared" ref="Q10" si="4">P10-O10</f>
        <v>-10272415.799988389</v>
      </c>
      <c r="R10" s="549">
        <f t="shared" ref="R10" si="5">Q10/O10</f>
        <v>-1.2705756889080089E-2</v>
      </c>
      <c r="S10" s="549"/>
      <c r="T10" s="465">
        <v>848000000.00000095</v>
      </c>
      <c r="U10" s="465">
        <v>540500000.00000083</v>
      </c>
      <c r="V10" s="548">
        <f t="shared" ref="V10" si="6">U10-T10</f>
        <v>-307500000.00000012</v>
      </c>
      <c r="W10" s="549">
        <f t="shared" ref="W10" si="7">V10/T10</f>
        <v>-0.36261792452830161</v>
      </c>
      <c r="X10" s="550"/>
      <c r="Y10" s="465">
        <f t="shared" ref="Y10" si="8">SUM(J10,O10,T10)</f>
        <v>3315571848.7243061</v>
      </c>
      <c r="Z10" s="465">
        <f t="shared" ref="Z10" si="9">SUM(K10,P10,U10)</f>
        <v>2901546311.8381786</v>
      </c>
      <c r="AA10" s="548">
        <f t="shared" ref="AA10" si="10">Z10-Y10</f>
        <v>-414025536.88612747</v>
      </c>
      <c r="AB10" s="549">
        <f t="shared" ref="AB10" si="11">AA10/Y10</f>
        <v>-0.12487304024053264</v>
      </c>
      <c r="AC10" s="550"/>
      <c r="AD10" s="556">
        <v>0</v>
      </c>
      <c r="AE10" s="483">
        <f>SUM(AE11:AE303)</f>
        <v>823117726.9078449</v>
      </c>
      <c r="AF10" s="551"/>
      <c r="AG10" s="466">
        <f>SUM(AG11:AG303)</f>
        <v>3315568702.1285596</v>
      </c>
      <c r="AH10" s="466">
        <f t="shared" ref="AH10:AH73" si="12">SUM(Z10,AE10)</f>
        <v>3724664038.7460237</v>
      </c>
      <c r="AI10" s="548">
        <f t="shared" ref="AI10" si="13">AH10-AG10</f>
        <v>409095336.61746407</v>
      </c>
      <c r="AJ10" s="549">
        <f t="shared" ref="AJ10" si="14">AI10/AG10</f>
        <v>0.12338617394802565</v>
      </c>
      <c r="AK10" s="570"/>
      <c r="AL10" s="563">
        <f t="shared" ref="AL10:AL73" si="15">J10/$E10</f>
        <v>299.81989986609904</v>
      </c>
      <c r="AM10" s="563">
        <f t="shared" ref="AM10:AM73" si="16">K10/$F10</f>
        <v>280.41389673852797</v>
      </c>
      <c r="AN10" s="563">
        <f t="shared" ref="AN10:AN73" si="17">AM10-AL10</f>
        <v>-19.406003127571068</v>
      </c>
      <c r="AO10" s="564">
        <f t="shared" ref="AO10:AO73" si="18">AN10/AL10</f>
        <v>-6.4725534016380773E-2</v>
      </c>
      <c r="AP10" s="558"/>
      <c r="AQ10" s="563">
        <f t="shared" ref="AQ10:AQ73" si="19">O10/$E10</f>
        <v>146.10444297699294</v>
      </c>
      <c r="AR10" s="563">
        <f t="shared" ref="AR10:AR73" si="20">P10/$F10</f>
        <v>143.22058830504182</v>
      </c>
      <c r="AS10" s="563">
        <f t="shared" ref="AS10:AS73" si="21">AR10-AQ10</f>
        <v>-2.8838546719511271</v>
      </c>
      <c r="AT10" s="564">
        <f t="shared" ref="AT10:AT73" si="22">AS10/AQ10</f>
        <v>-1.9738309206690226E-2</v>
      </c>
      <c r="AU10" s="565"/>
      <c r="AV10" s="563">
        <f t="shared" ref="AV10:AV73" si="23">T10/$E10</f>
        <v>153.24532208715087</v>
      </c>
      <c r="AW10" s="563">
        <f t="shared" ref="AW10:AW73" si="24">U10/$F10</f>
        <v>96.980071088814512</v>
      </c>
      <c r="AX10" s="563">
        <f t="shared" ref="AX10:AX73" si="25">AW10-AV10</f>
        <v>-56.265250998336356</v>
      </c>
      <c r="AY10" s="564">
        <f t="shared" ref="AY10:AY73" si="26">AX10/AV10</f>
        <v>-0.36715803283272958</v>
      </c>
      <c r="AZ10" s="565"/>
      <c r="BA10" s="563">
        <f t="shared" ref="BA10:BA73" si="27">Y10/$E10</f>
        <v>599.1696649302429</v>
      </c>
      <c r="BB10" s="563">
        <f t="shared" ref="BB10:BB73" si="28">Z10/$F10</f>
        <v>520.61455613238434</v>
      </c>
      <c r="BC10" s="563">
        <f t="shared" ref="BC10:BC73" si="29">BB10-BA10</f>
        <v>-78.555108797858566</v>
      </c>
      <c r="BD10" s="564">
        <f t="shared" ref="BD10:BD73" si="30">BC10/BA10</f>
        <v>-0.1311066187020736</v>
      </c>
      <c r="BE10" s="565"/>
      <c r="BF10" s="563">
        <f t="shared" ref="BF10:BF73" si="31">AD10/$E10</f>
        <v>0</v>
      </c>
      <c r="BG10" s="563">
        <f t="shared" ref="BG10:BG73" si="32">AE10/$F10</f>
        <v>147.68920567990025</v>
      </c>
      <c r="BH10" s="565"/>
      <c r="BI10" s="563">
        <f t="shared" ref="BI10:BI73" si="33">AG10/$E10</f>
        <v>599.16909629689542</v>
      </c>
      <c r="BJ10" s="563">
        <f t="shared" ref="BJ10:BJ73" si="34">AH10/$F10</f>
        <v>668.30376181228451</v>
      </c>
      <c r="BK10" s="563">
        <f t="shared" ref="BK10:BK73" si="35">BJ10-BI10</f>
        <v>69.134665515389088</v>
      </c>
      <c r="BL10" s="564">
        <f t="shared" ref="BL10:BL73" si="36">BK10/BI10</f>
        <v>0.11538423116724304</v>
      </c>
    </row>
    <row r="11" spans="1:64">
      <c r="A11" s="397">
        <v>5</v>
      </c>
      <c r="B11" s="412">
        <v>14</v>
      </c>
      <c r="C11" s="412">
        <v>14</v>
      </c>
      <c r="D11" s="398" t="s">
        <v>34</v>
      </c>
      <c r="E11" s="400">
        <v>9183</v>
      </c>
      <c r="F11" s="400">
        <v>9113</v>
      </c>
      <c r="G11" s="552">
        <f>F11-E11</f>
        <v>-70</v>
      </c>
      <c r="H11" s="553">
        <f>G11/E11</f>
        <v>-7.6227812261788087E-3</v>
      </c>
      <c r="I11" s="553"/>
      <c r="J11" s="400">
        <v>4922456.2808933118</v>
      </c>
      <c r="K11" s="437">
        <v>4687479.4800212588</v>
      </c>
      <c r="L11" s="552">
        <f>K11-J11</f>
        <v>-234976.80087205302</v>
      </c>
      <c r="M11" s="553">
        <f>L11/J11</f>
        <v>-4.7735680616224831E-2</v>
      </c>
      <c r="N11" s="553"/>
      <c r="O11" s="400">
        <v>5328311.2382792467</v>
      </c>
      <c r="P11" s="400">
        <v>5285425.1389323166</v>
      </c>
      <c r="Q11" s="552">
        <f>P11-O11</f>
        <v>-42886.099346930161</v>
      </c>
      <c r="R11" s="553">
        <f>Q11/O11</f>
        <v>-8.0487226494637028E-3</v>
      </c>
      <c r="S11" s="553"/>
      <c r="T11" s="400">
        <v>1998836.7833538039</v>
      </c>
      <c r="U11" s="400">
        <v>1404565.9075820795</v>
      </c>
      <c r="V11" s="552">
        <f>U11-T11</f>
        <v>-594270.87577172439</v>
      </c>
      <c r="W11" s="553">
        <f>V11/T11</f>
        <v>-0.29730835489959839</v>
      </c>
      <c r="X11" s="554"/>
      <c r="Y11" s="437">
        <f>SUM(J11,O11,T11)</f>
        <v>12249604.302526362</v>
      </c>
      <c r="Z11" s="437">
        <f>SUM(K11,P11,U11)</f>
        <v>11377470.526535654</v>
      </c>
      <c r="AA11" s="552">
        <f>Z11-Y11</f>
        <v>-872133.7759907078</v>
      </c>
      <c r="AB11" s="553">
        <f>AA11/Y11</f>
        <v>-7.11968937487098E-2</v>
      </c>
      <c r="AC11" s="554"/>
      <c r="AD11" s="557">
        <v>0</v>
      </c>
      <c r="AE11" s="452">
        <v>1155851.3510662003</v>
      </c>
      <c r="AF11" s="545"/>
      <c r="AG11" s="399">
        <v>12249604.302526362</v>
      </c>
      <c r="AH11" s="399">
        <f>SUM(Z11,AE11)</f>
        <v>12533321.877601855</v>
      </c>
      <c r="AI11" s="552">
        <f>AH11-AG11</f>
        <v>283717.57507549226</v>
      </c>
      <c r="AJ11" s="553">
        <f>AI11/AG11</f>
        <v>2.3161366528139875E-2</v>
      </c>
      <c r="AL11" s="559">
        <f>J11/$E11</f>
        <v>536.04010463827854</v>
      </c>
      <c r="AM11" s="559">
        <f>K11/$F11</f>
        <v>514.37281685737503</v>
      </c>
      <c r="AN11" s="559">
        <f>AM11-AL11</f>
        <v>-21.667287780903507</v>
      </c>
      <c r="AO11" s="560">
        <f>AN11/AL11</f>
        <v>-4.0421019982310201E-2</v>
      </c>
      <c r="AP11" s="561"/>
      <c r="AQ11" s="559">
        <f>O11/$E11</f>
        <v>580.23644106275151</v>
      </c>
      <c r="AR11" s="559">
        <f>P11/$F11</f>
        <v>579.9873959104923</v>
      </c>
      <c r="AS11" s="559">
        <f>AR11-AQ11</f>
        <v>-0.24904515225921386</v>
      </c>
      <c r="AT11" s="560">
        <f>AS11/AQ11</f>
        <v>-4.2921322177398385E-4</v>
      </c>
      <c r="AU11" s="561"/>
      <c r="AV11" s="559">
        <f>T11/$E11</f>
        <v>217.66707866207165</v>
      </c>
      <c r="AW11" s="559">
        <f>U11/$F11</f>
        <v>154.1277194757028</v>
      </c>
      <c r="AX11" s="559">
        <f>AW11-AV11</f>
        <v>-63.539359186368841</v>
      </c>
      <c r="AY11" s="560">
        <f>AX11/AV11</f>
        <v>-0.29191074542335249</v>
      </c>
      <c r="AZ11" s="561"/>
      <c r="BA11" s="559">
        <f>Y11/$E11</f>
        <v>1333.9436243631017</v>
      </c>
      <c r="BB11" s="559">
        <f>Z11/$F11</f>
        <v>1248.4879322435702</v>
      </c>
      <c r="BC11" s="559">
        <f>BB11-BA11</f>
        <v>-85.455692119531477</v>
      </c>
      <c r="BD11" s="560">
        <f>BC11/BA11</f>
        <v>-6.4062446537298562E-2</v>
      </c>
      <c r="BE11" s="562"/>
      <c r="BF11" s="559">
        <f>AD11/$E11</f>
        <v>0</v>
      </c>
      <c r="BG11" s="559">
        <f>AE11/$F11</f>
        <v>126.83543850172285</v>
      </c>
      <c r="BH11" s="562"/>
      <c r="BI11" s="559">
        <f>AG11/$E11</f>
        <v>1333.9436243631017</v>
      </c>
      <c r="BJ11" s="559">
        <f>AH11/$F11</f>
        <v>1375.323370745293</v>
      </c>
      <c r="BK11" s="559">
        <f>BJ11-BI11</f>
        <v>41.379746382191342</v>
      </c>
      <c r="BL11" s="560">
        <f>BK11/BI11</f>
        <v>3.1020611086130658E-2</v>
      </c>
    </row>
    <row r="12" spans="1:64">
      <c r="A12" s="397">
        <v>9</v>
      </c>
      <c r="B12" s="412">
        <v>17</v>
      </c>
      <c r="C12" s="412">
        <v>17</v>
      </c>
      <c r="D12" s="398" t="s">
        <v>35</v>
      </c>
      <c r="E12" s="400">
        <v>2447</v>
      </c>
      <c r="F12" s="400">
        <v>2437</v>
      </c>
      <c r="G12" s="552">
        <f>F12-E12</f>
        <v>-10</v>
      </c>
      <c r="H12" s="553">
        <f>G12/E12</f>
        <v>-4.086636697997548E-3</v>
      </c>
      <c r="I12" s="553"/>
      <c r="J12" s="400">
        <v>1897029.6167203437</v>
      </c>
      <c r="K12" s="437">
        <v>1814991.3596096034</v>
      </c>
      <c r="L12" s="552">
        <f>K12-J12</f>
        <v>-82038.257110740291</v>
      </c>
      <c r="M12" s="553">
        <f>L12/J12</f>
        <v>-4.3245638543361872E-2</v>
      </c>
      <c r="N12" s="553"/>
      <c r="O12" s="400">
        <v>1701923.5138172619</v>
      </c>
      <c r="P12" s="400">
        <v>1752648.1174895433</v>
      </c>
      <c r="Q12" s="552">
        <f>P12-O12</f>
        <v>50724.603672281373</v>
      </c>
      <c r="R12" s="553">
        <f>Q12/O12</f>
        <v>2.9804279252544454E-2</v>
      </c>
      <c r="S12" s="553"/>
      <c r="T12" s="400">
        <v>524718.77367367654</v>
      </c>
      <c r="U12" s="400">
        <v>345643.48869660147</v>
      </c>
      <c r="V12" s="552">
        <f>U12-T12</f>
        <v>-179075.28497707506</v>
      </c>
      <c r="W12" s="553">
        <f>V12/T12</f>
        <v>-0.34127859333739463</v>
      </c>
      <c r="X12" s="554"/>
      <c r="Y12" s="437">
        <f>SUM(J12,O12,T12)</f>
        <v>4123671.9042112823</v>
      </c>
      <c r="Z12" s="437">
        <f>SUM(K12,P12,U12)</f>
        <v>3913282.9657957479</v>
      </c>
      <c r="AA12" s="552">
        <f>Z12-Y12</f>
        <v>-210388.93841553433</v>
      </c>
      <c r="AB12" s="553">
        <f>AA12/Y12</f>
        <v>-5.1019805479838379E-2</v>
      </c>
      <c r="AC12" s="554"/>
      <c r="AD12" s="557">
        <v>0</v>
      </c>
      <c r="AE12" s="452">
        <v>268046.08979832061</v>
      </c>
      <c r="AF12" s="545"/>
      <c r="AG12" s="399">
        <v>4123671.9042112823</v>
      </c>
      <c r="AH12" s="399">
        <f>SUM(Z12,AE12)</f>
        <v>4181329.0555940685</v>
      </c>
      <c r="AI12" s="552">
        <f>AH12-AG12</f>
        <v>57657.151382786222</v>
      </c>
      <c r="AJ12" s="553">
        <f>AI12/AG12</f>
        <v>1.3981992923322561E-2</v>
      </c>
      <c r="AL12" s="559">
        <f>J12/$E12</f>
        <v>775.24708488775798</v>
      </c>
      <c r="AM12" s="559">
        <f>K12/$F12</f>
        <v>744.76461206795375</v>
      </c>
      <c r="AN12" s="559">
        <f>AM12-AL12</f>
        <v>-30.482472819804229</v>
      </c>
      <c r="AO12" s="560">
        <f>AN12/AL12</f>
        <v>-3.9319687121709787E-2</v>
      </c>
      <c r="AP12" s="561"/>
      <c r="AQ12" s="559">
        <f>O12/$E12</f>
        <v>695.51430887505592</v>
      </c>
      <c r="AR12" s="559">
        <f>P12/$F12</f>
        <v>719.18264977002184</v>
      </c>
      <c r="AS12" s="559">
        <f>AR12-AQ12</f>
        <v>23.668340894965922</v>
      </c>
      <c r="AT12" s="560">
        <f>AS12/AQ12</f>
        <v>3.4029984132530285E-2</v>
      </c>
      <c r="AU12" s="561"/>
      <c r="AV12" s="559">
        <f>T12/$E12</f>
        <v>214.43349966231162</v>
      </c>
      <c r="AW12" s="559">
        <f>U12/$F12</f>
        <v>141.83155055256523</v>
      </c>
      <c r="AX12" s="559">
        <f>AW12-AV12</f>
        <v>-72.601949109746386</v>
      </c>
      <c r="AY12" s="560">
        <f>AX12/AV12</f>
        <v>-0.33857559207903348</v>
      </c>
      <c r="AZ12" s="561"/>
      <c r="BA12" s="559">
        <f>Y12/$E12</f>
        <v>1685.1948934251257</v>
      </c>
      <c r="BB12" s="559">
        <f>Z12/$F12</f>
        <v>1605.7788123905409</v>
      </c>
      <c r="BC12" s="559">
        <f>BB12-BA12</f>
        <v>-79.416081034584749</v>
      </c>
      <c r="BD12" s="560">
        <f>BC12/BA12</f>
        <v>-4.7125754620092108E-2</v>
      </c>
      <c r="BE12" s="562"/>
      <c r="BF12" s="559">
        <f>AD12/$E12</f>
        <v>0</v>
      </c>
      <c r="BG12" s="559">
        <f>AE12/$F12</f>
        <v>109.99018867391079</v>
      </c>
      <c r="BH12" s="562"/>
      <c r="BI12" s="559">
        <f>AG12/$E12</f>
        <v>1685.1948934251257</v>
      </c>
      <c r="BJ12" s="559">
        <f>AH12/$F12</f>
        <v>1715.7690010644517</v>
      </c>
      <c r="BK12" s="559">
        <f>BJ12-BI12</f>
        <v>30.57410763932603</v>
      </c>
      <c r="BL12" s="560">
        <f>BK12/BI12</f>
        <v>1.8142772541391194E-2</v>
      </c>
    </row>
    <row r="13" spans="1:64">
      <c r="A13" s="397">
        <v>10</v>
      </c>
      <c r="B13" s="412">
        <v>14</v>
      </c>
      <c r="C13" s="412">
        <v>14</v>
      </c>
      <c r="D13" s="398" t="s">
        <v>36</v>
      </c>
      <c r="E13" s="400">
        <v>11102</v>
      </c>
      <c r="F13" s="400">
        <v>10933</v>
      </c>
      <c r="G13" s="552">
        <f>F13-E13</f>
        <v>-169</v>
      </c>
      <c r="H13" s="553">
        <f>G13/E13</f>
        <v>-1.5222482435597189E-2</v>
      </c>
      <c r="I13" s="553"/>
      <c r="J13" s="400">
        <v>2125646.637703076</v>
      </c>
      <c r="K13" s="437">
        <v>2064473.8163997694</v>
      </c>
      <c r="L13" s="552">
        <f>K13-J13</f>
        <v>-61172.821303306613</v>
      </c>
      <c r="M13" s="553">
        <f>L13/J13</f>
        <v>-2.8778452739166717E-2</v>
      </c>
      <c r="N13" s="553"/>
      <c r="O13" s="400">
        <v>6432598.827244279</v>
      </c>
      <c r="P13" s="400">
        <v>6720710.3258034149</v>
      </c>
      <c r="Q13" s="552">
        <f>P13-O13</f>
        <v>288111.49855913594</v>
      </c>
      <c r="R13" s="553">
        <f>Q13/O13</f>
        <v>4.4789284439577387E-2</v>
      </c>
      <c r="S13" s="553"/>
      <c r="T13" s="400">
        <v>2446371.1142968205</v>
      </c>
      <c r="U13" s="400">
        <v>1652895.6500283843</v>
      </c>
      <c r="V13" s="552">
        <f>U13-T13</f>
        <v>-793475.46426843619</v>
      </c>
      <c r="W13" s="553">
        <f>V13/T13</f>
        <v>-0.32434795343653777</v>
      </c>
      <c r="X13" s="554"/>
      <c r="Y13" s="437">
        <f>SUM(J13,O13,T13)</f>
        <v>11004616.579244174</v>
      </c>
      <c r="Z13" s="437">
        <f>SUM(K13,P13,U13)</f>
        <v>10438079.792231567</v>
      </c>
      <c r="AA13" s="552">
        <f>Z13-Y13</f>
        <v>-566536.78701260686</v>
      </c>
      <c r="AB13" s="553">
        <f>AA13/Y13</f>
        <v>-5.1481737953610565E-2</v>
      </c>
      <c r="AC13" s="554"/>
      <c r="AD13" s="557">
        <v>0</v>
      </c>
      <c r="AE13" s="452">
        <v>1427526.5373072829</v>
      </c>
      <c r="AF13" s="545"/>
      <c r="AG13" s="399">
        <v>11004616.579244174</v>
      </c>
      <c r="AH13" s="399">
        <f>SUM(Z13,AE13)</f>
        <v>11865606.32953885</v>
      </c>
      <c r="AI13" s="552">
        <f>AH13-AG13</f>
        <v>860989.75029467605</v>
      </c>
      <c r="AJ13" s="553">
        <f>AI13/AG13</f>
        <v>7.8238959448945294E-2</v>
      </c>
      <c r="AL13" s="559">
        <f>J13/$E13</f>
        <v>191.46519885633904</v>
      </c>
      <c r="AM13" s="559">
        <f>K13/$F13</f>
        <v>188.82958167015178</v>
      </c>
      <c r="AN13" s="559">
        <f>AM13-AL13</f>
        <v>-2.635617186187261</v>
      </c>
      <c r="AO13" s="560">
        <f>AN13/AL13</f>
        <v>-1.3765515623363117E-2</v>
      </c>
      <c r="AP13" s="561"/>
      <c r="AQ13" s="559">
        <f>O13/$E13</f>
        <v>579.40900984005395</v>
      </c>
      <c r="AR13" s="559">
        <f>P13/$F13</f>
        <v>614.71785656301245</v>
      </c>
      <c r="AS13" s="559">
        <f>AR13-AQ13</f>
        <v>35.308846722958492</v>
      </c>
      <c r="AT13" s="560">
        <f>AS13/AQ13</f>
        <v>6.0939416065872901E-2</v>
      </c>
      <c r="AU13" s="561"/>
      <c r="AV13" s="559">
        <f>T13/$E13</f>
        <v>220.35409064103951</v>
      </c>
      <c r="AW13" s="559">
        <f>U13/$F13</f>
        <v>151.18408945654298</v>
      </c>
      <c r="AX13" s="559">
        <f>AW13-AV13</f>
        <v>-69.170001184496527</v>
      </c>
      <c r="AY13" s="560">
        <f>AX13/AV13</f>
        <v>-0.31390386710440343</v>
      </c>
      <c r="AZ13" s="561"/>
      <c r="BA13" s="559">
        <f>Y13/$E13</f>
        <v>991.2282993374323</v>
      </c>
      <c r="BB13" s="559">
        <f>Z13/$F13</f>
        <v>954.73152768970704</v>
      </c>
      <c r="BC13" s="559">
        <f>BB13-BA13</f>
        <v>-36.496771647725268</v>
      </c>
      <c r="BD13" s="560">
        <f>BC13/BA13</f>
        <v>-3.681974341543804E-2</v>
      </c>
      <c r="BE13" s="562"/>
      <c r="BF13" s="559">
        <f>AD13/$E13</f>
        <v>0</v>
      </c>
      <c r="BG13" s="559">
        <f>AE13/$F13</f>
        <v>130.5704323888487</v>
      </c>
      <c r="BH13" s="562"/>
      <c r="BI13" s="559">
        <f>AG13/$E13</f>
        <v>991.2282993374323</v>
      </c>
      <c r="BJ13" s="559">
        <f>AH13/$F13</f>
        <v>1085.3019600785558</v>
      </c>
      <c r="BK13" s="559">
        <f>BJ13-BI13</f>
        <v>94.07366074112349</v>
      </c>
      <c r="BL13" s="560">
        <f>BK13/BI13</f>
        <v>9.4906149071818505E-2</v>
      </c>
    </row>
    <row r="14" spans="1:64">
      <c r="A14" s="397">
        <v>16</v>
      </c>
      <c r="B14" s="412">
        <v>7</v>
      </c>
      <c r="C14" s="412">
        <v>7</v>
      </c>
      <c r="D14" s="398" t="s">
        <v>37</v>
      </c>
      <c r="E14" s="400">
        <v>8014</v>
      </c>
      <c r="F14" s="400">
        <v>7968</v>
      </c>
      <c r="G14" s="552">
        <f>F14-E14</f>
        <v>-46</v>
      </c>
      <c r="H14" s="553">
        <f>G14/E14</f>
        <v>-5.7399550786124279E-3</v>
      </c>
      <c r="I14" s="553"/>
      <c r="J14" s="400">
        <v>4554827.5462719444</v>
      </c>
      <c r="K14" s="437">
        <v>4254000.7238707449</v>
      </c>
      <c r="L14" s="552">
        <f>K14-J14</f>
        <v>-300826.82240119949</v>
      </c>
      <c r="M14" s="553">
        <f>L14/J14</f>
        <v>-6.604571069818474E-2</v>
      </c>
      <c r="N14" s="553"/>
      <c r="O14" s="400">
        <v>2368648.8969992241</v>
      </c>
      <c r="P14" s="400">
        <v>2677143.8160810997</v>
      </c>
      <c r="Q14" s="552">
        <f>P14-O14</f>
        <v>308494.91908187559</v>
      </c>
      <c r="R14" s="553">
        <f>Q14/O14</f>
        <v>0.13024088098185396</v>
      </c>
      <c r="S14" s="553"/>
      <c r="T14" s="400">
        <v>1380381.6988638802</v>
      </c>
      <c r="U14" s="400">
        <v>976561.84154617251</v>
      </c>
      <c r="V14" s="552">
        <f>U14-T14</f>
        <v>-403819.85731770773</v>
      </c>
      <c r="W14" s="553">
        <f>V14/T14</f>
        <v>-0.29254216978540837</v>
      </c>
      <c r="X14" s="554"/>
      <c r="Y14" s="437">
        <f>SUM(J14,O14,T14)</f>
        <v>8303858.1421350483</v>
      </c>
      <c r="Z14" s="437">
        <f>SUM(K14,P14,U14)</f>
        <v>7907706.3814980164</v>
      </c>
      <c r="AA14" s="552">
        <f>Z14-Y14</f>
        <v>-396151.76063703187</v>
      </c>
      <c r="AB14" s="553">
        <f>AA14/Y14</f>
        <v>-4.7706951859750248E-2</v>
      </c>
      <c r="AC14" s="554"/>
      <c r="AD14" s="557">
        <v>0</v>
      </c>
      <c r="AE14" s="452">
        <v>1017458.4691407604</v>
      </c>
      <c r="AF14" s="545"/>
      <c r="AG14" s="399">
        <v>8303858.1421350483</v>
      </c>
      <c r="AH14" s="399">
        <f>SUM(Z14,AE14)</f>
        <v>8925164.850638777</v>
      </c>
      <c r="AI14" s="552">
        <f>AH14-AG14</f>
        <v>621306.70850372873</v>
      </c>
      <c r="AJ14" s="553">
        <f>AI14/AG14</f>
        <v>7.4821450206515844E-2</v>
      </c>
      <c r="AL14" s="559">
        <f>J14/$E14</f>
        <v>568.35881535711815</v>
      </c>
      <c r="AM14" s="559">
        <f>K14/$F14</f>
        <v>533.88563301590671</v>
      </c>
      <c r="AN14" s="559">
        <f>AM14-AL14</f>
        <v>-34.473182341211441</v>
      </c>
      <c r="AO14" s="560">
        <f>AN14/AL14</f>
        <v>-6.0653906317175411E-2</v>
      </c>
      <c r="AP14" s="561"/>
      <c r="AQ14" s="559">
        <f>O14/$E14</f>
        <v>295.56387534305264</v>
      </c>
      <c r="AR14" s="559">
        <f>P14/$F14</f>
        <v>335.98692470897333</v>
      </c>
      <c r="AS14" s="559">
        <f>AR14-AQ14</f>
        <v>40.42304936592069</v>
      </c>
      <c r="AT14" s="560">
        <f>AS14/AQ14</f>
        <v>0.13676586598752233</v>
      </c>
      <c r="AU14" s="561"/>
      <c r="AV14" s="559">
        <f>T14/$E14</f>
        <v>172.24628136559525</v>
      </c>
      <c r="AW14" s="559">
        <f>U14/$F14</f>
        <v>122.56047208159795</v>
      </c>
      <c r="AX14" s="559">
        <f>AW14-AV14</f>
        <v>-49.685809283997301</v>
      </c>
      <c r="AY14" s="560">
        <f>AX14/AV14</f>
        <v>-0.28845795038406924</v>
      </c>
      <c r="AZ14" s="561"/>
      <c r="BA14" s="559">
        <f>Y14/$E14</f>
        <v>1036.168972065766</v>
      </c>
      <c r="BB14" s="559">
        <f>Z14/$F14</f>
        <v>992.43302980647798</v>
      </c>
      <c r="BC14" s="559">
        <f>BB14-BA14</f>
        <v>-43.735942259287981</v>
      </c>
      <c r="BD14" s="560">
        <f>BC14/BA14</f>
        <v>-4.2209276130024911E-2</v>
      </c>
      <c r="BE14" s="562"/>
      <c r="BF14" s="559">
        <f>AD14/$E14</f>
        <v>0</v>
      </c>
      <c r="BG14" s="559">
        <f>AE14/$F14</f>
        <v>127.69308096646088</v>
      </c>
      <c r="BH14" s="562"/>
      <c r="BI14" s="559">
        <f>AG14/$E14</f>
        <v>1036.168972065766</v>
      </c>
      <c r="BJ14" s="559">
        <f>AH14/$F14</f>
        <v>1120.1261107729388</v>
      </c>
      <c r="BK14" s="559">
        <f>BJ14-BI14</f>
        <v>83.957138707172817</v>
      </c>
      <c r="BL14" s="560">
        <f>BK14/BI14</f>
        <v>8.1026493719254147E-2</v>
      </c>
    </row>
    <row r="15" spans="1:64">
      <c r="A15" s="397">
        <v>18</v>
      </c>
      <c r="B15" s="412">
        <v>1</v>
      </c>
      <c r="C15" s="413">
        <v>34</v>
      </c>
      <c r="D15" s="398" t="s">
        <v>38</v>
      </c>
      <c r="E15" s="400">
        <v>4763</v>
      </c>
      <c r="F15" s="400">
        <v>4700</v>
      </c>
      <c r="G15" s="552">
        <f>F15-E15</f>
        <v>-63</v>
      </c>
      <c r="H15" s="553">
        <f>G15/E15</f>
        <v>-1.3226957799706068E-2</v>
      </c>
      <c r="I15" s="553"/>
      <c r="J15" s="400">
        <v>1340133.7831748859</v>
      </c>
      <c r="K15" s="437">
        <v>1244725.0675473548</v>
      </c>
      <c r="L15" s="552">
        <f>K15-J15</f>
        <v>-95408.715627531055</v>
      </c>
      <c r="M15" s="553">
        <f>L15/J15</f>
        <v>-7.1193426227566664E-2</v>
      </c>
      <c r="N15" s="553"/>
      <c r="O15" s="400">
        <v>1202177.5160080274</v>
      </c>
      <c r="P15" s="400">
        <v>1045468.9083273915</v>
      </c>
      <c r="Q15" s="552">
        <f>P15-O15</f>
        <v>-156708.60768063588</v>
      </c>
      <c r="R15" s="553">
        <f>Q15/O15</f>
        <v>-0.1303539665265121</v>
      </c>
      <c r="S15" s="553"/>
      <c r="T15" s="400">
        <v>810544.9492311714</v>
      </c>
      <c r="U15" s="400">
        <v>460974.09786803817</v>
      </c>
      <c r="V15" s="552">
        <f>U15-T15</f>
        <v>-349570.85136313323</v>
      </c>
      <c r="W15" s="553">
        <f>V15/T15</f>
        <v>-0.43127879791825574</v>
      </c>
      <c r="X15" s="554"/>
      <c r="Y15" s="437">
        <f>SUM(J15,O15,T15)</f>
        <v>3352856.2484140848</v>
      </c>
      <c r="Z15" s="437">
        <f>SUM(K15,P15,U15)</f>
        <v>2751168.0737427846</v>
      </c>
      <c r="AA15" s="552">
        <f>Z15-Y15</f>
        <v>-601688.17467130022</v>
      </c>
      <c r="AB15" s="553">
        <f>AA15/Y15</f>
        <v>-0.17945540461387252</v>
      </c>
      <c r="AC15" s="554"/>
      <c r="AD15" s="557">
        <v>0</v>
      </c>
      <c r="AE15" s="452">
        <v>512553.54042916838</v>
      </c>
      <c r="AF15" s="545"/>
      <c r="AG15" s="399">
        <v>3352856.2484140848</v>
      </c>
      <c r="AH15" s="399">
        <f>SUM(Z15,AE15)</f>
        <v>3263721.6141719529</v>
      </c>
      <c r="AI15" s="552">
        <f>AH15-AG15</f>
        <v>-89134.63424213184</v>
      </c>
      <c r="AJ15" s="553">
        <f>AI15/AG15</f>
        <v>-2.6584687096052179E-2</v>
      </c>
      <c r="AL15" s="559">
        <f>J15/$E15</f>
        <v>281.36338088912152</v>
      </c>
      <c r="AM15" s="559">
        <f>K15/$F15</f>
        <v>264.83512075475636</v>
      </c>
      <c r="AN15" s="559">
        <f>AM15-AL15</f>
        <v>-16.528260134365155</v>
      </c>
      <c r="AO15" s="560">
        <f>AN15/AL15</f>
        <v>-5.8743465770616898E-2</v>
      </c>
      <c r="AP15" s="561"/>
      <c r="AQ15" s="559">
        <f>O15/$E15</f>
        <v>252.39922653958163</v>
      </c>
      <c r="AR15" s="559">
        <f>P15/$F15</f>
        <v>222.44019326114713</v>
      </c>
      <c r="AS15" s="559">
        <f>AR15-AQ15</f>
        <v>-29.959033278434504</v>
      </c>
      <c r="AT15" s="560">
        <f>AS15/AQ15</f>
        <v>-0.11869700905654829</v>
      </c>
      <c r="AU15" s="561"/>
      <c r="AV15" s="559">
        <f>T15/$E15</f>
        <v>170.17529901977144</v>
      </c>
      <c r="AW15" s="559">
        <f>U15/$F15</f>
        <v>98.079595291071954</v>
      </c>
      <c r="AX15" s="559">
        <f>AW15-AV15</f>
        <v>-72.09570372869949</v>
      </c>
      <c r="AY15" s="560">
        <f>AX15/AV15</f>
        <v>-0.42365551372013871</v>
      </c>
      <c r="AZ15" s="561"/>
      <c r="BA15" s="559">
        <f>Y15/$E15</f>
        <v>703.93790644847468</v>
      </c>
      <c r="BB15" s="559">
        <f>Z15/$F15</f>
        <v>585.3549093069754</v>
      </c>
      <c r="BC15" s="559">
        <f>BB15-BA15</f>
        <v>-118.58299714149928</v>
      </c>
      <c r="BD15" s="560">
        <f>BC15/BA15</f>
        <v>-0.16845661535656917</v>
      </c>
      <c r="BE15" s="562"/>
      <c r="BF15" s="559">
        <f>AD15/$E15</f>
        <v>0</v>
      </c>
      <c r="BG15" s="559">
        <f>AE15/$F15</f>
        <v>109.05394477216349</v>
      </c>
      <c r="BH15" s="562"/>
      <c r="BI15" s="559">
        <f>AG15/$E15</f>
        <v>703.93790644847468</v>
      </c>
      <c r="BJ15" s="559">
        <f>AH15/$F15</f>
        <v>694.40885407913891</v>
      </c>
      <c r="BK15" s="559">
        <f>BJ15-BI15</f>
        <v>-9.5290523693357727</v>
      </c>
      <c r="BL15" s="560">
        <f>BK15/BI15</f>
        <v>-1.3536779710318469E-2</v>
      </c>
    </row>
    <row r="16" spans="1:64">
      <c r="A16" s="397">
        <v>19</v>
      </c>
      <c r="B16" s="412">
        <v>2</v>
      </c>
      <c r="C16" s="412">
        <v>2</v>
      </c>
      <c r="D16" s="398" t="s">
        <v>39</v>
      </c>
      <c r="E16" s="400">
        <v>3965</v>
      </c>
      <c r="F16" s="400">
        <v>3961</v>
      </c>
      <c r="G16" s="552">
        <f>F16-E16</f>
        <v>-4</v>
      </c>
      <c r="H16" s="553">
        <f>G16/E16</f>
        <v>-1.0088272383354351E-3</v>
      </c>
      <c r="I16" s="553"/>
      <c r="J16" s="400">
        <v>821051.99249641644</v>
      </c>
      <c r="K16" s="437">
        <v>698430.15207437263</v>
      </c>
      <c r="L16" s="552">
        <f>K16-J16</f>
        <v>-122621.84042204381</v>
      </c>
      <c r="M16" s="553">
        <f>L16/J16</f>
        <v>-0.14934722958190616</v>
      </c>
      <c r="N16" s="553"/>
      <c r="O16" s="400">
        <v>1578060.6176425968</v>
      </c>
      <c r="P16" s="400">
        <v>1633340.6080632354</v>
      </c>
      <c r="Q16" s="552">
        <f>P16-O16</f>
        <v>55279.990420638584</v>
      </c>
      <c r="R16" s="553">
        <f>Q16/O16</f>
        <v>3.5030333944471158E-2</v>
      </c>
      <c r="S16" s="553"/>
      <c r="T16" s="400">
        <v>635350.01221102325</v>
      </c>
      <c r="U16" s="400">
        <v>333725.20042253559</v>
      </c>
      <c r="V16" s="552">
        <f>U16-T16</f>
        <v>-301624.81178848766</v>
      </c>
      <c r="W16" s="553">
        <f>V16/T16</f>
        <v>-0.4747380278452043</v>
      </c>
      <c r="X16" s="554"/>
      <c r="Y16" s="437">
        <f>SUM(J16,O16,T16)</f>
        <v>3034462.6223500366</v>
      </c>
      <c r="Z16" s="437">
        <f>SUM(K16,P16,U16)</f>
        <v>2665495.9605601439</v>
      </c>
      <c r="AA16" s="552">
        <f>Z16-Y16</f>
        <v>-368966.66178989271</v>
      </c>
      <c r="AB16" s="553">
        <f>AA16/Y16</f>
        <v>-0.12159209313448285</v>
      </c>
      <c r="AC16" s="554"/>
      <c r="AD16" s="557">
        <v>0</v>
      </c>
      <c r="AE16" s="452">
        <v>362824.53887244244</v>
      </c>
      <c r="AF16" s="545"/>
      <c r="AG16" s="399">
        <v>3034462.6223500366</v>
      </c>
      <c r="AH16" s="399">
        <f>SUM(Z16,AE16)</f>
        <v>3028320.4994325861</v>
      </c>
      <c r="AI16" s="552">
        <f>AH16-AG16</f>
        <v>-6142.1229174504988</v>
      </c>
      <c r="AJ16" s="553">
        <f>AI16/AG16</f>
        <v>-2.0241221204081723E-3</v>
      </c>
      <c r="AL16" s="559">
        <f>J16/$E16</f>
        <v>207.07490352999153</v>
      </c>
      <c r="AM16" s="559">
        <f>K16/$F16</f>
        <v>176.32672357343415</v>
      </c>
      <c r="AN16" s="559">
        <f>AM16-AL16</f>
        <v>-30.748179956557379</v>
      </c>
      <c r="AO16" s="560">
        <f>AN16/AL16</f>
        <v>-0.148488201285599</v>
      </c>
      <c r="AP16" s="561"/>
      <c r="AQ16" s="559">
        <f>O16/$E16</f>
        <v>397.99763370557298</v>
      </c>
      <c r="AR16" s="559">
        <f>P16/$F16</f>
        <v>412.35561930402309</v>
      </c>
      <c r="AS16" s="559">
        <f>AR16-AQ16</f>
        <v>14.357985598450114</v>
      </c>
      <c r="AT16" s="560">
        <f>AS16/AQ16</f>
        <v>3.6075555185515834E-2</v>
      </c>
      <c r="AU16" s="561"/>
      <c r="AV16" s="559">
        <f>T16/$E16</f>
        <v>160.23959954880789</v>
      </c>
      <c r="AW16" s="559">
        <f>U16/$F16</f>
        <v>84.252764560094818</v>
      </c>
      <c r="AX16" s="559">
        <f>AW16-AV16</f>
        <v>-75.986834988713071</v>
      </c>
      <c r="AY16" s="560">
        <f>AX16/AV16</f>
        <v>-0.47420759414446739</v>
      </c>
      <c r="AZ16" s="561"/>
      <c r="BA16" s="559">
        <f>Y16/$E16</f>
        <v>765.31213678437246</v>
      </c>
      <c r="BB16" s="559">
        <f>Z16/$F16</f>
        <v>672.93510743755212</v>
      </c>
      <c r="BC16" s="559">
        <f>BB16-BA16</f>
        <v>-92.377029346820336</v>
      </c>
      <c r="BD16" s="560">
        <f>BC16/BA16</f>
        <v>-0.12070503642469696</v>
      </c>
      <c r="BE16" s="562"/>
      <c r="BF16" s="559">
        <f>AD16/$E16</f>
        <v>0</v>
      </c>
      <c r="BG16" s="559">
        <f>AE16/$F16</f>
        <v>91.599227183146283</v>
      </c>
      <c r="BH16" s="562"/>
      <c r="BI16" s="559">
        <f>AG16/$E16</f>
        <v>765.31213678437246</v>
      </c>
      <c r="BJ16" s="559">
        <f>AH16/$F16</f>
        <v>764.53433462069836</v>
      </c>
      <c r="BK16" s="559">
        <f>BJ16-BI16</f>
        <v>-0.77780216367409594</v>
      </c>
      <c r="BL16" s="560">
        <f>BK16/BI16</f>
        <v>-1.0163201735467087E-3</v>
      </c>
    </row>
    <row r="17" spans="1:64">
      <c r="A17" s="397">
        <v>20</v>
      </c>
      <c r="B17" s="412">
        <v>6</v>
      </c>
      <c r="C17" s="412">
        <v>6</v>
      </c>
      <c r="D17" s="398" t="s">
        <v>40</v>
      </c>
      <c r="E17" s="400">
        <v>16473</v>
      </c>
      <c r="F17" s="400">
        <v>16405</v>
      </c>
      <c r="G17" s="552">
        <f>F17-E17</f>
        <v>-68</v>
      </c>
      <c r="H17" s="553">
        <f>G17/E17</f>
        <v>-4.1279669762641896E-3</v>
      </c>
      <c r="I17" s="553"/>
      <c r="J17" s="400">
        <v>-1641944.6193068977</v>
      </c>
      <c r="K17" s="437">
        <v>-2436562.3515711585</v>
      </c>
      <c r="L17" s="552">
        <f>K17-J17</f>
        <v>-794617.73226426076</v>
      </c>
      <c r="M17" s="553">
        <f>L17/J17</f>
        <v>0.48394916790779885</v>
      </c>
      <c r="N17" s="553"/>
      <c r="O17" s="400">
        <v>7090798.5108171748</v>
      </c>
      <c r="P17" s="400">
        <v>6969389.5133773312</v>
      </c>
      <c r="Q17" s="552">
        <f>P17-O17</f>
        <v>-121408.9974398436</v>
      </c>
      <c r="R17" s="553">
        <f>Q17/O17</f>
        <v>-1.7122048702220408E-2</v>
      </c>
      <c r="S17" s="553"/>
      <c r="T17" s="400">
        <v>2687797.7412677575</v>
      </c>
      <c r="U17" s="400">
        <v>1382016.7520994565</v>
      </c>
      <c r="V17" s="552">
        <f>U17-T17</f>
        <v>-1305780.989168301</v>
      </c>
      <c r="W17" s="553">
        <f>V17/T17</f>
        <v>-0.4858181734137485</v>
      </c>
      <c r="X17" s="554"/>
      <c r="Y17" s="437">
        <f>SUM(J17,O17,T17)</f>
        <v>8136651.6327780345</v>
      </c>
      <c r="Z17" s="437">
        <f>SUM(K17,P17,U17)</f>
        <v>5914843.913905629</v>
      </c>
      <c r="AA17" s="552">
        <f>Z17-Y17</f>
        <v>-2221807.7188724056</v>
      </c>
      <c r="AB17" s="553">
        <f>AA17/Y17</f>
        <v>-0.27306167440203299</v>
      </c>
      <c r="AC17" s="554"/>
      <c r="AD17" s="557">
        <v>0</v>
      </c>
      <c r="AE17" s="452">
        <v>2552256.0854191612</v>
      </c>
      <c r="AF17" s="545"/>
      <c r="AG17" s="399">
        <v>8136651.6327780345</v>
      </c>
      <c r="AH17" s="399">
        <f>SUM(Z17,AE17)</f>
        <v>8467099.9993247911</v>
      </c>
      <c r="AI17" s="552">
        <f>AH17-AG17</f>
        <v>330448.36654675659</v>
      </c>
      <c r="AJ17" s="553">
        <f>AI17/AG17</f>
        <v>4.0612328198440288E-2</v>
      </c>
      <c r="AL17" s="559">
        <f>J17/$E17</f>
        <v>-99.674899490493402</v>
      </c>
      <c r="AM17" s="559">
        <f>K17/$F17</f>
        <v>-148.52559290284415</v>
      </c>
      <c r="AN17" s="559">
        <f>AM17-AL17</f>
        <v>-48.850693412350751</v>
      </c>
      <c r="AO17" s="560">
        <f>AN17/AL17</f>
        <v>0.49010025254161343</v>
      </c>
      <c r="AP17" s="561"/>
      <c r="AQ17" s="559">
        <f>O17/$E17</f>
        <v>430.4497365881852</v>
      </c>
      <c r="AR17" s="559">
        <f>P17/$F17</f>
        <v>424.83325287274192</v>
      </c>
      <c r="AS17" s="559">
        <f>AR17-AQ17</f>
        <v>-5.6164837154432803</v>
      </c>
      <c r="AT17" s="560">
        <f>AS17/AQ17</f>
        <v>-1.3047943204613031E-2</v>
      </c>
      <c r="AU17" s="561"/>
      <c r="AV17" s="559">
        <f>T17/$E17</f>
        <v>163.16382815927625</v>
      </c>
      <c r="AW17" s="559">
        <f>U17/$F17</f>
        <v>84.243630118833067</v>
      </c>
      <c r="AX17" s="559">
        <f>AW17-AV17</f>
        <v>-78.920198040443182</v>
      </c>
      <c r="AY17" s="560">
        <f>AX17/AV17</f>
        <v>-0.48368684978023041</v>
      </c>
      <c r="AZ17" s="561"/>
      <c r="BA17" s="559">
        <f>Y17/$E17</f>
        <v>493.93866525696802</v>
      </c>
      <c r="BB17" s="559">
        <f>Z17/$F17</f>
        <v>360.55129008873081</v>
      </c>
      <c r="BC17" s="559">
        <f>BB17-BA17</f>
        <v>-133.38737516823721</v>
      </c>
      <c r="BD17" s="560">
        <f>BC17/BA17</f>
        <v>-0.27004845854463205</v>
      </c>
      <c r="BE17" s="562"/>
      <c r="BF17" s="559">
        <f>AD17/$E17</f>
        <v>0</v>
      </c>
      <c r="BG17" s="559">
        <f>AE17/$F17</f>
        <v>155.57793876374041</v>
      </c>
      <c r="BH17" s="562"/>
      <c r="BI17" s="559">
        <f>AG17/$E17</f>
        <v>493.93866525696802</v>
      </c>
      <c r="BJ17" s="559">
        <f>AH17/$F17</f>
        <v>516.12922885247121</v>
      </c>
      <c r="BK17" s="559">
        <f>BJ17-BI17</f>
        <v>22.190563595503193</v>
      </c>
      <c r="BL17" s="560">
        <f>BK17/BI17</f>
        <v>4.4925747175428576E-2</v>
      </c>
    </row>
    <row r="18" spans="1:64">
      <c r="A18" s="397">
        <v>46</v>
      </c>
      <c r="B18" s="412">
        <v>10</v>
      </c>
      <c r="C18" s="412">
        <v>10</v>
      </c>
      <c r="D18" s="398" t="s">
        <v>41</v>
      </c>
      <c r="E18" s="400">
        <v>1341</v>
      </c>
      <c r="F18" s="400">
        <v>1320</v>
      </c>
      <c r="G18" s="552">
        <f>F18-E18</f>
        <v>-21</v>
      </c>
      <c r="H18" s="553">
        <f>G18/E18</f>
        <v>-1.5659955257270694E-2</v>
      </c>
      <c r="I18" s="553"/>
      <c r="J18" s="400">
        <v>1430630.945044593</v>
      </c>
      <c r="K18" s="437">
        <v>1406711.6595538608</v>
      </c>
      <c r="L18" s="552">
        <f>K18-J18</f>
        <v>-23919.285490732174</v>
      </c>
      <c r="M18" s="553">
        <f>L18/J18</f>
        <v>-1.6719396133282022E-2</v>
      </c>
      <c r="N18" s="553"/>
      <c r="O18" s="400">
        <v>557740.1019090804</v>
      </c>
      <c r="P18" s="400">
        <v>576688.2922773459</v>
      </c>
      <c r="Q18" s="552">
        <f>P18-O18</f>
        <v>18948.190368265496</v>
      </c>
      <c r="R18" s="553">
        <f>Q18/O18</f>
        <v>3.3973153989480073E-2</v>
      </c>
      <c r="S18" s="553"/>
      <c r="T18" s="400">
        <v>298198.75810749142</v>
      </c>
      <c r="U18" s="400">
        <v>230751.72466460743</v>
      </c>
      <c r="V18" s="552">
        <f>U18-T18</f>
        <v>-67447.033442883985</v>
      </c>
      <c r="W18" s="553">
        <f>V18/T18</f>
        <v>-0.2261814699394939</v>
      </c>
      <c r="X18" s="554"/>
      <c r="Y18" s="437">
        <f>SUM(J18,O18,T18)</f>
        <v>2286569.8050611648</v>
      </c>
      <c r="Z18" s="437">
        <f>SUM(K18,P18,U18)</f>
        <v>2214151.6764958142</v>
      </c>
      <c r="AA18" s="552">
        <f>Z18-Y18</f>
        <v>-72418.128565350547</v>
      </c>
      <c r="AB18" s="553">
        <f>AA18/Y18</f>
        <v>-3.1671077088946946E-2</v>
      </c>
      <c r="AC18" s="554"/>
      <c r="AD18" s="557">
        <v>0</v>
      </c>
      <c r="AE18" s="452">
        <v>164794.47512289748</v>
      </c>
      <c r="AF18" s="545"/>
      <c r="AG18" s="399">
        <v>2286569.8050611648</v>
      </c>
      <c r="AH18" s="399">
        <f>SUM(Z18,AE18)</f>
        <v>2378946.1516187117</v>
      </c>
      <c r="AI18" s="552">
        <f>AH18-AG18</f>
        <v>92376.346557546873</v>
      </c>
      <c r="AJ18" s="553">
        <f>AI18/AG18</f>
        <v>4.039953049020336E-2</v>
      </c>
      <c r="AL18" s="559">
        <f>J18/$E18</f>
        <v>1066.8388851935815</v>
      </c>
      <c r="AM18" s="559">
        <f>K18/$F18</f>
        <v>1065.6906511771672</v>
      </c>
      <c r="AN18" s="559">
        <f>AM18-AL18</f>
        <v>-1.1482340164143352</v>
      </c>
      <c r="AO18" s="560">
        <f>AN18/AL18</f>
        <v>-1.0762956172205742E-3</v>
      </c>
      <c r="AP18" s="561"/>
      <c r="AQ18" s="559">
        <f>O18/$E18</f>
        <v>415.91357338484744</v>
      </c>
      <c r="AR18" s="559">
        <f>P18/$F18</f>
        <v>436.88506990708021</v>
      </c>
      <c r="AS18" s="559">
        <f>AR18-AQ18</f>
        <v>20.971496522232769</v>
      </c>
      <c r="AT18" s="560">
        <f>AS18/AQ18</f>
        <v>5.0422726893858093E-2</v>
      </c>
      <c r="AU18" s="561"/>
      <c r="AV18" s="559">
        <f>T18/$E18</f>
        <v>222.37043855890485</v>
      </c>
      <c r="AW18" s="559">
        <f>U18/$F18</f>
        <v>174.81191262470261</v>
      </c>
      <c r="AX18" s="559">
        <f>AW18-AV18</f>
        <v>-47.558525934202237</v>
      </c>
      <c r="AY18" s="560">
        <f>AX18/AV18</f>
        <v>-0.21387072059762213</v>
      </c>
      <c r="AZ18" s="561"/>
      <c r="BA18" s="559">
        <f>Y18/$E18</f>
        <v>1705.1228971373339</v>
      </c>
      <c r="BB18" s="559">
        <f>Z18/$F18</f>
        <v>1677.3876337089503</v>
      </c>
      <c r="BC18" s="559">
        <f>BB18-BA18</f>
        <v>-27.735263428383632</v>
      </c>
      <c r="BD18" s="560">
        <f>BC18/BA18</f>
        <v>-1.6265844224452861E-2</v>
      </c>
      <c r="BE18" s="562"/>
      <c r="BF18" s="559">
        <f>AD18/$E18</f>
        <v>0</v>
      </c>
      <c r="BG18" s="559">
        <f>AE18/$F18</f>
        <v>124.84429933552839</v>
      </c>
      <c r="BH18" s="562"/>
      <c r="BI18" s="559">
        <f>AG18/$E18</f>
        <v>1705.1228971373339</v>
      </c>
      <c r="BJ18" s="559">
        <f>AH18/$F18</f>
        <v>1802.2319330444784</v>
      </c>
      <c r="BK18" s="559">
        <f>BJ18-BI18</f>
        <v>97.109035907144516</v>
      </c>
      <c r="BL18" s="560">
        <f>BK18/BI18</f>
        <v>5.6951341202547447E-2</v>
      </c>
    </row>
    <row r="19" spans="1:64">
      <c r="A19" s="397">
        <v>47</v>
      </c>
      <c r="B19" s="412">
        <v>19</v>
      </c>
      <c r="C19" s="412">
        <v>19</v>
      </c>
      <c r="D19" s="398" t="s">
        <v>42</v>
      </c>
      <c r="E19" s="400">
        <v>1811</v>
      </c>
      <c r="F19" s="400">
        <v>1771</v>
      </c>
      <c r="G19" s="552">
        <f>F19-E19</f>
        <v>-40</v>
      </c>
      <c r="H19" s="553">
        <f>G19/E19</f>
        <v>-2.2087244616234125E-2</v>
      </c>
      <c r="I19" s="553"/>
      <c r="J19" s="400">
        <v>2589323.7052231422</v>
      </c>
      <c r="K19" s="437">
        <v>2483326.2704537096</v>
      </c>
      <c r="L19" s="552">
        <f>K19-J19</f>
        <v>-105997.43476943253</v>
      </c>
      <c r="M19" s="553">
        <f>L19/J19</f>
        <v>-4.0936339691949757E-2</v>
      </c>
      <c r="N19" s="553"/>
      <c r="O19" s="400">
        <v>492549.8208036701</v>
      </c>
      <c r="P19" s="400">
        <v>499067.27078760811</v>
      </c>
      <c r="Q19" s="552">
        <f>P19-O19</f>
        <v>6517.4499839380151</v>
      </c>
      <c r="R19" s="553">
        <f>Q19/O19</f>
        <v>1.3232062440513738E-2</v>
      </c>
      <c r="S19" s="553"/>
      <c r="T19" s="400">
        <v>388828.50457805779</v>
      </c>
      <c r="U19" s="400">
        <v>276385.18382295908</v>
      </c>
      <c r="V19" s="552">
        <f>U19-T19</f>
        <v>-112443.32075509871</v>
      </c>
      <c r="W19" s="553">
        <f>V19/T19</f>
        <v>-0.28918487053082187</v>
      </c>
      <c r="X19" s="554"/>
      <c r="Y19" s="437">
        <f>SUM(J19,O19,T19)</f>
        <v>3470702.0306048701</v>
      </c>
      <c r="Z19" s="437">
        <f>SUM(K19,P19,U19)</f>
        <v>3258778.7250642772</v>
      </c>
      <c r="AA19" s="552">
        <f>Z19-Y19</f>
        <v>-211923.30554059288</v>
      </c>
      <c r="AB19" s="553">
        <f>AA19/Y19</f>
        <v>-6.1060645273446054E-2</v>
      </c>
      <c r="AC19" s="554"/>
      <c r="AD19" s="557">
        <v>0</v>
      </c>
      <c r="AE19" s="452">
        <v>222278.32061492812</v>
      </c>
      <c r="AF19" s="545"/>
      <c r="AG19" s="399">
        <v>3470702.0306048701</v>
      </c>
      <c r="AH19" s="399">
        <f>SUM(Z19,AE19)</f>
        <v>3481057.0456792051</v>
      </c>
      <c r="AI19" s="552">
        <f>AH19-AG19</f>
        <v>10355.015074335039</v>
      </c>
      <c r="AJ19" s="553">
        <f>AI19/AG19</f>
        <v>2.9835505851622699E-3</v>
      </c>
      <c r="AL19" s="559">
        <f>J19/$E19</f>
        <v>1429.7756516969312</v>
      </c>
      <c r="AM19" s="559">
        <f>K19/$F19</f>
        <v>1402.2169793640371</v>
      </c>
      <c r="AN19" s="559">
        <f>AM19-AL19</f>
        <v>-27.558672332894048</v>
      </c>
      <c r="AO19" s="560">
        <f>AN19/AL19</f>
        <v>-1.9274822801875247E-2</v>
      </c>
      <c r="AP19" s="561"/>
      <c r="AQ19" s="559">
        <f>O19/$E19</f>
        <v>271.9767094443236</v>
      </c>
      <c r="AR19" s="559">
        <f>P19/$F19</f>
        <v>281.79970117877366</v>
      </c>
      <c r="AS19" s="559">
        <f>AR19-AQ19</f>
        <v>9.8229917344500564</v>
      </c>
      <c r="AT19" s="560">
        <f>AS19/AQ19</f>
        <v>3.6117032794901589E-2</v>
      </c>
      <c r="AU19" s="561"/>
      <c r="AV19" s="559">
        <f>T19/$E19</f>
        <v>214.70375735950182</v>
      </c>
      <c r="AW19" s="559">
        <f>U19/$F19</f>
        <v>156.06165094464092</v>
      </c>
      <c r="AX19" s="559">
        <f>AW19-AV19</f>
        <v>-58.642106414860905</v>
      </c>
      <c r="AY19" s="560">
        <f>AX19/AV19</f>
        <v>-0.27313032215207139</v>
      </c>
      <c r="AZ19" s="561"/>
      <c r="BA19" s="559">
        <f>Y19/$E19</f>
        <v>1916.4561185007565</v>
      </c>
      <c r="BB19" s="559">
        <f>Z19/$F19</f>
        <v>1840.0783314874518</v>
      </c>
      <c r="BC19" s="559">
        <f>BB19-BA19</f>
        <v>-76.377787013304669</v>
      </c>
      <c r="BD19" s="560">
        <f>BC19/BA19</f>
        <v>-3.9853658153704563E-2</v>
      </c>
      <c r="BE19" s="562"/>
      <c r="BF19" s="559">
        <f>AD19/$E19</f>
        <v>0</v>
      </c>
      <c r="BG19" s="559">
        <f>AE19/$F19</f>
        <v>125.51006245902209</v>
      </c>
      <c r="BH19" s="562"/>
      <c r="BI19" s="559">
        <f>AG19/$E19</f>
        <v>1916.4561185007565</v>
      </c>
      <c r="BJ19" s="559">
        <f>AH19/$F19</f>
        <v>1965.5883939464738</v>
      </c>
      <c r="BK19" s="559">
        <f>BJ19-BI19</f>
        <v>49.132275445717369</v>
      </c>
      <c r="BL19" s="560">
        <f>BK19/BI19</f>
        <v>2.5637046928136058E-2</v>
      </c>
    </row>
    <row r="20" spans="1:64">
      <c r="A20" s="397">
        <v>49</v>
      </c>
      <c r="B20" s="412">
        <v>1</v>
      </c>
      <c r="C20" s="413">
        <v>33</v>
      </c>
      <c r="D20" s="398" t="s">
        <v>43</v>
      </c>
      <c r="E20" s="400">
        <v>305274</v>
      </c>
      <c r="F20" s="400">
        <v>314024</v>
      </c>
      <c r="G20" s="552">
        <f>F20-E20</f>
        <v>8750</v>
      </c>
      <c r="H20" s="553">
        <f>G20/E20</f>
        <v>2.8662775080747133E-2</v>
      </c>
      <c r="I20" s="553"/>
      <c r="J20" s="400">
        <v>392127615.6043753</v>
      </c>
      <c r="K20" s="437">
        <v>387727661.56061405</v>
      </c>
      <c r="L20" s="552">
        <f>K20-J20</f>
        <v>-4399954.0437612534</v>
      </c>
      <c r="M20" s="553">
        <f>L20/J20</f>
        <v>-1.122071965520645E-2</v>
      </c>
      <c r="N20" s="553"/>
      <c r="O20" s="400">
        <v>-24543140.663064256</v>
      </c>
      <c r="P20" s="400">
        <v>-24055604.721591759</v>
      </c>
      <c r="Q20" s="552">
        <f>P20-O20</f>
        <v>487535.94147249684</v>
      </c>
      <c r="R20" s="553">
        <f>Q20/O20</f>
        <v>-1.9864448000585556E-2</v>
      </c>
      <c r="S20" s="553"/>
      <c r="T20" s="400">
        <v>30849901.272778347</v>
      </c>
      <c r="U20" s="400">
        <v>21807497.413012929</v>
      </c>
      <c r="V20" s="552">
        <f>U20-T20</f>
        <v>-9042403.8597654179</v>
      </c>
      <c r="W20" s="553">
        <f>V20/T20</f>
        <v>-0.29310965308483328</v>
      </c>
      <c r="X20" s="554"/>
      <c r="Y20" s="437">
        <f>SUM(J20,O20,T20)</f>
        <v>398434376.21408939</v>
      </c>
      <c r="Z20" s="437">
        <f>SUM(K20,P20,U20)</f>
        <v>385479554.2520352</v>
      </c>
      <c r="AA20" s="552">
        <f>Z20-Y20</f>
        <v>-12954821.962054193</v>
      </c>
      <c r="AB20" s="553">
        <f>AA20/Y20</f>
        <v>-3.2514317878769634E-2</v>
      </c>
      <c r="AC20" s="554"/>
      <c r="AD20" s="557">
        <v>0</v>
      </c>
      <c r="AE20" s="452">
        <v>46448163.489020899</v>
      </c>
      <c r="AF20" s="545"/>
      <c r="AG20" s="399">
        <v>398434376.21408939</v>
      </c>
      <c r="AH20" s="399">
        <f>SUM(Z20,AE20)</f>
        <v>431927717.74105608</v>
      </c>
      <c r="AI20" s="552">
        <f>AH20-AG20</f>
        <v>33493341.526966691</v>
      </c>
      <c r="AJ20" s="553">
        <f>AI20/AG20</f>
        <v>8.4062378967445894E-2</v>
      </c>
      <c r="AL20" s="559">
        <f>J20/$E20</f>
        <v>1284.5103598877577</v>
      </c>
      <c r="AM20" s="559">
        <f>K20/$F20</f>
        <v>1234.7070974212609</v>
      </c>
      <c r="AN20" s="559">
        <f>AM20-AL20</f>
        <v>-49.80326246649679</v>
      </c>
      <c r="AO20" s="560">
        <f>AN20/AL20</f>
        <v>-3.8772176559828349E-2</v>
      </c>
      <c r="AP20" s="561"/>
      <c r="AQ20" s="559">
        <f>O20/$E20</f>
        <v>-80.397088068634261</v>
      </c>
      <c r="AR20" s="559">
        <f>P20/$F20</f>
        <v>-76.60435101008764</v>
      </c>
      <c r="AS20" s="559">
        <f>AR20-AQ20</f>
        <v>3.7927370585466207</v>
      </c>
      <c r="AT20" s="560">
        <f>AS20/AQ20</f>
        <v>-4.7175055087925521E-2</v>
      </c>
      <c r="AU20" s="561"/>
      <c r="AV20" s="559">
        <f>T20/$E20</f>
        <v>101.05643216513148</v>
      </c>
      <c r="AW20" s="559">
        <f>U20/$F20</f>
        <v>69.445320781255347</v>
      </c>
      <c r="AX20" s="559">
        <f>AW20-AV20</f>
        <v>-31.611111383876136</v>
      </c>
      <c r="AY20" s="560">
        <f>AX20/AV20</f>
        <v>-0.31280652509304829</v>
      </c>
      <c r="AZ20" s="561"/>
      <c r="BA20" s="559">
        <f>Y20/$E20</f>
        <v>1305.1697039842547</v>
      </c>
      <c r="BB20" s="559">
        <f>Z20/$F20</f>
        <v>1227.5480671924286</v>
      </c>
      <c r="BC20" s="559">
        <f>BB20-BA20</f>
        <v>-77.621636791826177</v>
      </c>
      <c r="BD20" s="560">
        <f>BC20/BA20</f>
        <v>-5.9472447571279653E-2</v>
      </c>
      <c r="BE20" s="562"/>
      <c r="BF20" s="559">
        <f>AD20/$E20</f>
        <v>0</v>
      </c>
      <c r="BG20" s="559">
        <f>AE20/$F20</f>
        <v>147.91278210907734</v>
      </c>
      <c r="BH20" s="562"/>
      <c r="BI20" s="559">
        <f>AG20/$E20</f>
        <v>1305.1697039842547</v>
      </c>
      <c r="BJ20" s="559">
        <f>AH20/$F20</f>
        <v>1375.460849301506</v>
      </c>
      <c r="BK20" s="559">
        <f>BJ20-BI20</f>
        <v>70.291145317251221</v>
      </c>
      <c r="BL20" s="560">
        <f>BK20/BI20</f>
        <v>5.3855943102782286E-2</v>
      </c>
    </row>
    <row r="21" spans="1:64">
      <c r="A21" s="397">
        <v>50</v>
      </c>
      <c r="B21" s="412">
        <v>4</v>
      </c>
      <c r="C21" s="412">
        <v>4</v>
      </c>
      <c r="D21" s="398" t="s">
        <v>44</v>
      </c>
      <c r="E21" s="400">
        <v>11276</v>
      </c>
      <c r="F21" s="400">
        <v>11184</v>
      </c>
      <c r="G21" s="552">
        <f>F21-E21</f>
        <v>-92</v>
      </c>
      <c r="H21" s="553">
        <f>G21/E21</f>
        <v>-8.1589216034054623E-3</v>
      </c>
      <c r="I21" s="553"/>
      <c r="J21" s="400">
        <v>305866.96080532391</v>
      </c>
      <c r="K21" s="437">
        <v>186656.13786643487</v>
      </c>
      <c r="L21" s="552">
        <f>K21-J21</f>
        <v>-119210.82293888903</v>
      </c>
      <c r="M21" s="553">
        <f>L21/J21</f>
        <v>-0.38974730263450558</v>
      </c>
      <c r="N21" s="553"/>
      <c r="O21" s="400">
        <v>3606541.4339591502</v>
      </c>
      <c r="P21" s="400">
        <v>3340746.4338896736</v>
      </c>
      <c r="Q21" s="552">
        <f>P21-O21</f>
        <v>-265795.00006947666</v>
      </c>
      <c r="R21" s="553">
        <f>Q21/O21</f>
        <v>-7.3698030353056304E-2</v>
      </c>
      <c r="S21" s="553"/>
      <c r="T21" s="400">
        <v>2048835.1354750555</v>
      </c>
      <c r="U21" s="400">
        <v>1250008.4398452472</v>
      </c>
      <c r="V21" s="552">
        <f>U21-T21</f>
        <v>-798826.69562980835</v>
      </c>
      <c r="W21" s="553">
        <f>V21/T21</f>
        <v>-0.38989310647710435</v>
      </c>
      <c r="X21" s="554"/>
      <c r="Y21" s="437">
        <f>SUM(J21,O21,T21)</f>
        <v>5961243.5302395299</v>
      </c>
      <c r="Z21" s="437">
        <f>SUM(K21,P21,U21)</f>
        <v>4777411.0116013559</v>
      </c>
      <c r="AA21" s="552">
        <f>Z21-Y21</f>
        <v>-1183832.518638174</v>
      </c>
      <c r="AB21" s="553">
        <f>AA21/Y21</f>
        <v>-0.19858818258857583</v>
      </c>
      <c r="AC21" s="554"/>
      <c r="AD21" s="557">
        <v>0</v>
      </c>
      <c r="AE21" s="452">
        <v>1097090.6998988858</v>
      </c>
      <c r="AF21" s="545"/>
      <c r="AG21" s="399">
        <v>5961243.5302395299</v>
      </c>
      <c r="AH21" s="399">
        <f>SUM(Z21,AE21)</f>
        <v>5874501.7115002414</v>
      </c>
      <c r="AI21" s="552">
        <f>AH21-AG21</f>
        <v>-86741.818739288487</v>
      </c>
      <c r="AJ21" s="553">
        <f>AI21/AG21</f>
        <v>-1.4550960432881878E-2</v>
      </c>
      <c r="AL21" s="559">
        <f>J21/$E21</f>
        <v>27.125484285679665</v>
      </c>
      <c r="AM21" s="559">
        <f>K21/$F21</f>
        <v>16.689568836412274</v>
      </c>
      <c r="AN21" s="559">
        <f>AM21-AL21</f>
        <v>-10.435915449267391</v>
      </c>
      <c r="AO21" s="560">
        <f>AN21/AL21</f>
        <v>-0.38472734124702118</v>
      </c>
      <c r="AP21" s="561"/>
      <c r="AQ21" s="559">
        <f>O21/$E21</f>
        <v>319.84226977289376</v>
      </c>
      <c r="AR21" s="559">
        <f>P21/$F21</f>
        <v>298.70765682132276</v>
      </c>
      <c r="AS21" s="559">
        <f>AR21-AQ21</f>
        <v>-21.134612951571</v>
      </c>
      <c r="AT21" s="560">
        <f>AS21/AQ21</f>
        <v>-6.607823589601769E-2</v>
      </c>
      <c r="AU21" s="561"/>
      <c r="AV21" s="559">
        <f>T21/$E21</f>
        <v>181.69875270264771</v>
      </c>
      <c r="AW21" s="559">
        <f>U21/$F21</f>
        <v>111.76756436384542</v>
      </c>
      <c r="AX21" s="559">
        <f>AW21-AV21</f>
        <v>-69.931188338802286</v>
      </c>
      <c r="AY21" s="560">
        <f>AX21/AV21</f>
        <v>-0.3848743444774525</v>
      </c>
      <c r="AZ21" s="561"/>
      <c r="BA21" s="559">
        <f>Y21/$E21</f>
        <v>528.66650676122117</v>
      </c>
      <c r="BB21" s="559">
        <f>Z21/$F21</f>
        <v>427.16479002158047</v>
      </c>
      <c r="BC21" s="559">
        <f>BB21-BA21</f>
        <v>-101.5017167396407</v>
      </c>
      <c r="BD21" s="560">
        <f>BC21/BA21</f>
        <v>-0.19199573916924004</v>
      </c>
      <c r="BE21" s="562"/>
      <c r="BF21" s="559">
        <f>AD21/$E21</f>
        <v>0</v>
      </c>
      <c r="BG21" s="559">
        <f>AE21/$F21</f>
        <v>98.094662008126406</v>
      </c>
      <c r="BH21" s="562"/>
      <c r="BI21" s="559">
        <f>AG21/$E21</f>
        <v>528.66650676122117</v>
      </c>
      <c r="BJ21" s="559">
        <f>AH21/$F21</f>
        <v>525.25945202970684</v>
      </c>
      <c r="BK21" s="559">
        <f>BJ21-BI21</f>
        <v>-3.4070547315143358</v>
      </c>
      <c r="BL21" s="560">
        <f>BK21/BI21</f>
        <v>-6.4446199786459607E-3</v>
      </c>
    </row>
    <row r="22" spans="1:64">
      <c r="A22" s="397">
        <v>51</v>
      </c>
      <c r="B22" s="412">
        <v>4</v>
      </c>
      <c r="C22" s="412">
        <v>4</v>
      </c>
      <c r="D22" s="398" t="s">
        <v>45</v>
      </c>
      <c r="E22" s="400">
        <v>9211</v>
      </c>
      <c r="F22" s="400">
        <v>9143</v>
      </c>
      <c r="G22" s="552">
        <f>F22-E22</f>
        <v>-68</v>
      </c>
      <c r="H22" s="553">
        <f>G22/E22</f>
        <v>-7.3824774725871241E-3</v>
      </c>
      <c r="I22" s="553"/>
      <c r="J22" s="400">
        <v>-5570639.7559813093</v>
      </c>
      <c r="K22" s="437">
        <v>-5909829.5879031187</v>
      </c>
      <c r="L22" s="552">
        <f>K22-J22</f>
        <v>-339189.83192180935</v>
      </c>
      <c r="M22" s="553">
        <f>L22/J22</f>
        <v>6.0888847022932027E-2</v>
      </c>
      <c r="N22" s="553"/>
      <c r="O22" s="400">
        <v>-172948.8332569873</v>
      </c>
      <c r="P22" s="400">
        <v>-253787.93113912636</v>
      </c>
      <c r="Q22" s="552">
        <f>P22-O22</f>
        <v>-80839.09788213906</v>
      </c>
      <c r="R22" s="553">
        <f>Q22/O22</f>
        <v>0.46741626618561233</v>
      </c>
      <c r="S22" s="553"/>
      <c r="T22" s="400">
        <v>1783372.0840898198</v>
      </c>
      <c r="U22" s="400">
        <v>1439935.6171932002</v>
      </c>
      <c r="V22" s="552">
        <f>U22-T22</f>
        <v>-343436.46689661965</v>
      </c>
      <c r="W22" s="553">
        <f>V22/T22</f>
        <v>-0.19257701180844683</v>
      </c>
      <c r="X22" s="554"/>
      <c r="Y22" s="437">
        <f>SUM(J22,O22,T22)</f>
        <v>-3960216.5051484765</v>
      </c>
      <c r="Z22" s="437">
        <f>SUM(K22,P22,U22)</f>
        <v>-4723681.9018490445</v>
      </c>
      <c r="AA22" s="552">
        <f>Z22-Y22</f>
        <v>-763465.39670056803</v>
      </c>
      <c r="AB22" s="553">
        <f>AA22/Y22</f>
        <v>0.19278375202669487</v>
      </c>
      <c r="AC22" s="554"/>
      <c r="AD22" s="557">
        <v>0</v>
      </c>
      <c r="AE22" s="452">
        <v>921155.77211045567</v>
      </c>
      <c r="AF22" s="545"/>
      <c r="AG22" s="399">
        <v>-3960216.5051484765</v>
      </c>
      <c r="AH22" s="399">
        <f>SUM(Z22,AE22)</f>
        <v>-3802526.1297385888</v>
      </c>
      <c r="AI22" s="552">
        <f>AH22-AG22</f>
        <v>157690.37540988764</v>
      </c>
      <c r="AJ22" s="553">
        <f>AI22/AG22</f>
        <v>-3.9818624866817857E-2</v>
      </c>
      <c r="AL22" s="559">
        <f>J22/$E22</f>
        <v>-604.78121332985666</v>
      </c>
      <c r="AM22" s="559">
        <f>K22/$F22</f>
        <v>-646.37751152828594</v>
      </c>
      <c r="AN22" s="559">
        <f>AM22-AL22</f>
        <v>-41.596298198429281</v>
      </c>
      <c r="AO22" s="560">
        <f>AN22/AL22</f>
        <v>6.8779084537703788E-2</v>
      </c>
      <c r="AP22" s="561"/>
      <c r="AQ22" s="559">
        <f>O22/$E22</f>
        <v>-18.776336256322583</v>
      </c>
      <c r="AR22" s="559">
        <f>P22/$F22</f>
        <v>-27.757621255509829</v>
      </c>
      <c r="AS22" s="559">
        <f>AR22-AQ22</f>
        <v>-8.9812849991872454</v>
      </c>
      <c r="AT22" s="560">
        <f>AS22/AQ22</f>
        <v>0.47833000413821219</v>
      </c>
      <c r="AU22" s="561"/>
      <c r="AV22" s="559">
        <f>T22/$E22</f>
        <v>193.61329758873302</v>
      </c>
      <c r="AW22" s="559">
        <f>U22/$F22</f>
        <v>157.49049734148531</v>
      </c>
      <c r="AX22" s="559">
        <f>AW22-AV22</f>
        <v>-36.12280024724771</v>
      </c>
      <c r="AY22" s="560">
        <f>AX22/AV22</f>
        <v>-0.18657189716368847</v>
      </c>
      <c r="AZ22" s="561"/>
      <c r="BA22" s="559">
        <f>Y22/$E22</f>
        <v>-429.94425199744614</v>
      </c>
      <c r="BB22" s="559">
        <f>Z22/$F22</f>
        <v>-516.64463544231046</v>
      </c>
      <c r="BC22" s="559">
        <f>BB22-BA22</f>
        <v>-86.700383444864315</v>
      </c>
      <c r="BD22" s="560">
        <f>BC22/BA22</f>
        <v>0.20165494257004118</v>
      </c>
      <c r="BE22" s="562"/>
      <c r="BF22" s="559">
        <f>AD22/$E22</f>
        <v>0</v>
      </c>
      <c r="BG22" s="559">
        <f>AE22/$F22</f>
        <v>100.74983835835674</v>
      </c>
      <c r="BH22" s="562"/>
      <c r="BI22" s="559">
        <f>AG22/$E22</f>
        <v>-429.94425199744614</v>
      </c>
      <c r="BJ22" s="559">
        <f>AH22/$F22</f>
        <v>-415.89479708395373</v>
      </c>
      <c r="BK22" s="559">
        <f>BJ22-BI22</f>
        <v>14.049454913492411</v>
      </c>
      <c r="BL22" s="560">
        <f>BK22/BI22</f>
        <v>-3.2677387471099079E-2</v>
      </c>
    </row>
    <row r="23" spans="1:64">
      <c r="A23" s="397">
        <v>52</v>
      </c>
      <c r="B23" s="412">
        <v>14</v>
      </c>
      <c r="C23" s="412">
        <v>14</v>
      </c>
      <c r="D23" s="398" t="s">
        <v>46</v>
      </c>
      <c r="E23" s="400">
        <v>2346</v>
      </c>
      <c r="F23" s="400">
        <v>2292</v>
      </c>
      <c r="G23" s="552">
        <f>F23-E23</f>
        <v>-54</v>
      </c>
      <c r="H23" s="553">
        <f>G23/E23</f>
        <v>-2.3017902813299233E-2</v>
      </c>
      <c r="I23" s="553"/>
      <c r="J23" s="400">
        <v>1522731.7951622759</v>
      </c>
      <c r="K23" s="437">
        <v>1415284.6959031911</v>
      </c>
      <c r="L23" s="552">
        <f>K23-J23</f>
        <v>-107447.09925908479</v>
      </c>
      <c r="M23" s="553">
        <f>L23/J23</f>
        <v>-7.0562064573974612E-2</v>
      </c>
      <c r="N23" s="553"/>
      <c r="O23" s="400">
        <v>1220596.9903446012</v>
      </c>
      <c r="P23" s="400">
        <v>1145442.150164576</v>
      </c>
      <c r="Q23" s="552">
        <f>P23-O23</f>
        <v>-75154.840180025203</v>
      </c>
      <c r="R23" s="553">
        <f>Q23/O23</f>
        <v>-6.157219850165889E-2</v>
      </c>
      <c r="S23" s="553"/>
      <c r="T23" s="400">
        <v>546078.89423253492</v>
      </c>
      <c r="U23" s="400">
        <v>370416.88681620744</v>
      </c>
      <c r="V23" s="552">
        <f>U23-T23</f>
        <v>-175662.00741632748</v>
      </c>
      <c r="W23" s="553">
        <f>V23/T23</f>
        <v>-0.32167880735109666</v>
      </c>
      <c r="X23" s="554"/>
      <c r="Y23" s="437">
        <f>SUM(J23,O23,T23)</f>
        <v>3289407.6797394119</v>
      </c>
      <c r="Z23" s="437">
        <f>SUM(K23,P23,U23)</f>
        <v>2931143.7328839744</v>
      </c>
      <c r="AA23" s="552">
        <f>Z23-Y23</f>
        <v>-358263.94685543748</v>
      </c>
      <c r="AB23" s="553">
        <f>AA23/Y23</f>
        <v>-0.10891442525111976</v>
      </c>
      <c r="AC23" s="554"/>
      <c r="AD23" s="557">
        <v>0</v>
      </c>
      <c r="AE23" s="452">
        <v>222766.62418619054</v>
      </c>
      <c r="AF23" s="545"/>
      <c r="AG23" s="399">
        <v>3289407.6797394119</v>
      </c>
      <c r="AH23" s="399">
        <f>SUM(Z23,AE23)</f>
        <v>3153910.3570701648</v>
      </c>
      <c r="AI23" s="552">
        <f>AH23-AG23</f>
        <v>-135497.32266924717</v>
      </c>
      <c r="AJ23" s="553">
        <f>AI23/AG23</f>
        <v>-4.1192012623981381E-2</v>
      </c>
      <c r="AL23" s="559">
        <f>J23/$E23</f>
        <v>649.07578651418407</v>
      </c>
      <c r="AM23" s="559">
        <f>K23/$F23</f>
        <v>617.48895981814621</v>
      </c>
      <c r="AN23" s="559">
        <f>AM23-AL23</f>
        <v>-31.586826696037861</v>
      </c>
      <c r="AO23" s="560">
        <f>AN23/AL23</f>
        <v>-4.866431216864936E-2</v>
      </c>
      <c r="AP23" s="561"/>
      <c r="AQ23" s="559">
        <f>O23/$E23</f>
        <v>520.28857218439953</v>
      </c>
      <c r="AR23" s="559">
        <f>P23/$F23</f>
        <v>499.75661001944854</v>
      </c>
      <c r="AS23" s="559">
        <f>AR23-AQ23</f>
        <v>-20.531962164950983</v>
      </c>
      <c r="AT23" s="560">
        <f>AS23/AQ23</f>
        <v>-3.9462642968975475E-2</v>
      </c>
      <c r="AU23" s="561"/>
      <c r="AV23" s="559">
        <f>T23/$E23</f>
        <v>232.77020214515554</v>
      </c>
      <c r="AW23" s="559">
        <f>U23/$F23</f>
        <v>161.61295236309226</v>
      </c>
      <c r="AX23" s="559">
        <f>AW23-AV23</f>
        <v>-71.157249782063275</v>
      </c>
      <c r="AY23" s="560">
        <f>AX23/AV23</f>
        <v>-0.3056974179954941</v>
      </c>
      <c r="AZ23" s="561"/>
      <c r="BA23" s="559">
        <f>Y23/$E23</f>
        <v>1402.1345608437391</v>
      </c>
      <c r="BB23" s="559">
        <f>Z23/$F23</f>
        <v>1278.8585222006868</v>
      </c>
      <c r="BC23" s="559">
        <f>BB23-BA23</f>
        <v>-123.27603864305229</v>
      </c>
      <c r="BD23" s="560">
        <f>BC23/BA23</f>
        <v>-8.7920262495256182E-2</v>
      </c>
      <c r="BE23" s="562"/>
      <c r="BF23" s="559">
        <f>AD23/$E23</f>
        <v>0</v>
      </c>
      <c r="BG23" s="559">
        <f>AE23/$F23</f>
        <v>97.193117009681743</v>
      </c>
      <c r="BH23" s="562"/>
      <c r="BI23" s="559">
        <f>AG23/$E23</f>
        <v>1402.1345608437391</v>
      </c>
      <c r="BJ23" s="559">
        <f>AH23/$F23</f>
        <v>1376.0516392103686</v>
      </c>
      <c r="BK23" s="559">
        <f>BJ23-BI23</f>
        <v>-26.082921633370461</v>
      </c>
      <c r="BL23" s="560">
        <f>BK23/BI23</f>
        <v>-1.8602295643918066E-2</v>
      </c>
    </row>
    <row r="24" spans="1:64">
      <c r="A24" s="397">
        <v>61</v>
      </c>
      <c r="B24" s="412">
        <v>5</v>
      </c>
      <c r="C24" s="412">
        <v>5</v>
      </c>
      <c r="D24" s="398" t="s">
        <v>47</v>
      </c>
      <c r="E24" s="400">
        <v>16459</v>
      </c>
      <c r="F24" s="400">
        <v>16469</v>
      </c>
      <c r="G24" s="552">
        <f>F24-E24</f>
        <v>10</v>
      </c>
      <c r="H24" s="553">
        <f>G24/E24</f>
        <v>6.0757032626526522E-4</v>
      </c>
      <c r="I24" s="553"/>
      <c r="J24" s="400">
        <v>49456.280953129055</v>
      </c>
      <c r="K24" s="437">
        <v>-310225.7848581099</v>
      </c>
      <c r="L24" s="552">
        <f>K24-J24</f>
        <v>-359682.06581123895</v>
      </c>
      <c r="M24" s="553">
        <f>L24/J24</f>
        <v>-7.2727277279931055</v>
      </c>
      <c r="N24" s="553"/>
      <c r="O24" s="400">
        <v>5522321.8735863203</v>
      </c>
      <c r="P24" s="400">
        <v>5432784.4119168967</v>
      </c>
      <c r="Q24" s="552">
        <f>P24-O24</f>
        <v>-89537.461669423617</v>
      </c>
      <c r="R24" s="553">
        <f>Q24/O24</f>
        <v>-1.6213734678829209E-2</v>
      </c>
      <c r="S24" s="553"/>
      <c r="T24" s="400">
        <v>3027628.6186531498</v>
      </c>
      <c r="U24" s="400">
        <v>2082710.4899480087</v>
      </c>
      <c r="V24" s="552">
        <f>U24-T24</f>
        <v>-944918.12870514113</v>
      </c>
      <c r="W24" s="553">
        <f>V24/T24</f>
        <v>-0.31209842676328348</v>
      </c>
      <c r="X24" s="554"/>
      <c r="Y24" s="437">
        <f>SUM(J24,O24,T24)</f>
        <v>8599406.7731925994</v>
      </c>
      <c r="Z24" s="437">
        <f>SUM(K24,P24,U24)</f>
        <v>7205269.1170067955</v>
      </c>
      <c r="AA24" s="552">
        <f>Z24-Y24</f>
        <v>-1394137.6561858039</v>
      </c>
      <c r="AB24" s="553">
        <f>AA24/Y24</f>
        <v>-0.16212021281884531</v>
      </c>
      <c r="AC24" s="554"/>
      <c r="AD24" s="557">
        <v>0</v>
      </c>
      <c r="AE24" s="452">
        <v>3255066.5846666829</v>
      </c>
      <c r="AF24" s="545"/>
      <c r="AG24" s="399">
        <v>8599406.7731925994</v>
      </c>
      <c r="AH24" s="399">
        <f>SUM(Z24,AE24)</f>
        <v>10460335.701673478</v>
      </c>
      <c r="AI24" s="552">
        <f>AH24-AG24</f>
        <v>1860928.9284808785</v>
      </c>
      <c r="AJ24" s="553">
        <f>AI24/AG24</f>
        <v>0.2164020120878633</v>
      </c>
      <c r="AL24" s="559">
        <f>J24/$E24</f>
        <v>3.0048168754559241</v>
      </c>
      <c r="AM24" s="559">
        <f>K24/$F24</f>
        <v>-18.836953358316226</v>
      </c>
      <c r="AN24" s="559">
        <f>AM24-AL24</f>
        <v>-21.841770233772149</v>
      </c>
      <c r="AO24" s="560">
        <f>AN24/AL24</f>
        <v>-7.2689189188802308</v>
      </c>
      <c r="AP24" s="561"/>
      <c r="AQ24" s="559">
        <f>O24/$E24</f>
        <v>335.5198902476651</v>
      </c>
      <c r="AR24" s="559">
        <f>P24/$F24</f>
        <v>329.87943481188273</v>
      </c>
      <c r="AS24" s="559">
        <f>AR24-AQ24</f>
        <v>-5.6404554357823713</v>
      </c>
      <c r="AT24" s="560">
        <f>AS24/AQ24</f>
        <v>-1.6811091084999015E-2</v>
      </c>
      <c r="AU24" s="561"/>
      <c r="AV24" s="559">
        <f>T24/$E24</f>
        <v>183.94973076451484</v>
      </c>
      <c r="AW24" s="559">
        <f>U24/$F24</f>
        <v>126.46247434258356</v>
      </c>
      <c r="AX24" s="559">
        <f>AW24-AV24</f>
        <v>-57.487256421931278</v>
      </c>
      <c r="AY24" s="560">
        <f>AX24/AV24</f>
        <v>-0.31251612156760472</v>
      </c>
      <c r="AZ24" s="561"/>
      <c r="BA24" s="559">
        <f>Y24/$E24</f>
        <v>522.47443788763587</v>
      </c>
      <c r="BB24" s="559">
        <f>Z24/$F24</f>
        <v>437.50495579615006</v>
      </c>
      <c r="BC24" s="559">
        <f>BB24-BA24</f>
        <v>-84.969482091485816</v>
      </c>
      <c r="BD24" s="560">
        <f>BC24/BA24</f>
        <v>-0.16262897460594899</v>
      </c>
      <c r="BE24" s="562"/>
      <c r="BF24" s="559">
        <f>AD24/$E24</f>
        <v>0</v>
      </c>
      <c r="BG24" s="559">
        <f>AE24/$F24</f>
        <v>197.64810156455661</v>
      </c>
      <c r="BH24" s="562"/>
      <c r="BI24" s="559">
        <f>AG24/$E24</f>
        <v>522.47443788763587</v>
      </c>
      <c r="BJ24" s="559">
        <f>AH24/$F24</f>
        <v>635.15305736070661</v>
      </c>
      <c r="BK24" s="559">
        <f>BJ24-BI24</f>
        <v>112.67861947307074</v>
      </c>
      <c r="BL24" s="560">
        <f>BK24/BI24</f>
        <v>0.2156634110725692</v>
      </c>
    </row>
    <row r="25" spans="1:64">
      <c r="A25" s="397">
        <v>69</v>
      </c>
      <c r="B25" s="412">
        <v>17</v>
      </c>
      <c r="C25" s="412">
        <v>17</v>
      </c>
      <c r="D25" s="398" t="s">
        <v>48</v>
      </c>
      <c r="E25" s="400">
        <v>6687</v>
      </c>
      <c r="F25" s="400">
        <v>6558</v>
      </c>
      <c r="G25" s="552">
        <f>F25-E25</f>
        <v>-129</v>
      </c>
      <c r="H25" s="553">
        <f>G25/E25</f>
        <v>-1.9291161956034097E-2</v>
      </c>
      <c r="I25" s="553"/>
      <c r="J25" s="400">
        <v>-482878.64786371868</v>
      </c>
      <c r="K25" s="437">
        <v>-707959.85970464302</v>
      </c>
      <c r="L25" s="552">
        <f>K25-J25</f>
        <v>-225081.21184092434</v>
      </c>
      <c r="M25" s="553">
        <f>L25/J25</f>
        <v>0.46612376181199111</v>
      </c>
      <c r="N25" s="553"/>
      <c r="O25" s="400">
        <v>3728067.2994639766</v>
      </c>
      <c r="P25" s="400">
        <v>3237459.7047771285</v>
      </c>
      <c r="Q25" s="552">
        <f>P25-O25</f>
        <v>-490607.59468684811</v>
      </c>
      <c r="R25" s="553">
        <f>Q25/O25</f>
        <v>-0.13159837397715107</v>
      </c>
      <c r="S25" s="553"/>
      <c r="T25" s="400">
        <v>1360710.0577640531</v>
      </c>
      <c r="U25" s="400">
        <v>827055.91126852017</v>
      </c>
      <c r="V25" s="552">
        <f>U25-T25</f>
        <v>-533654.14649553294</v>
      </c>
      <c r="W25" s="553">
        <f>V25/T25</f>
        <v>-0.39218799291631934</v>
      </c>
      <c r="X25" s="554"/>
      <c r="Y25" s="437">
        <f>SUM(J25,O25,T25)</f>
        <v>4605898.7093643108</v>
      </c>
      <c r="Z25" s="437">
        <f>SUM(K25,P25,U25)</f>
        <v>3356555.7563410057</v>
      </c>
      <c r="AA25" s="552">
        <f>Z25-Y25</f>
        <v>-1249342.9530233052</v>
      </c>
      <c r="AB25" s="553">
        <f>AA25/Y25</f>
        <v>-0.27124846460111035</v>
      </c>
      <c r="AC25" s="554"/>
      <c r="AD25" s="557">
        <v>0</v>
      </c>
      <c r="AE25" s="452">
        <v>742583.32928074058</v>
      </c>
      <c r="AF25" s="545"/>
      <c r="AG25" s="399">
        <v>4605898.7093643108</v>
      </c>
      <c r="AH25" s="399">
        <f>SUM(Z25,AE25)</f>
        <v>4099139.0856217463</v>
      </c>
      <c r="AI25" s="552">
        <f>AH25-AG25</f>
        <v>-506759.62374256458</v>
      </c>
      <c r="AJ25" s="553">
        <f>AI25/AG25</f>
        <v>-0.11002404866443659</v>
      </c>
      <c r="AL25" s="559">
        <f>J25/$E25</f>
        <v>-72.211551946122128</v>
      </c>
      <c r="AM25" s="559">
        <f>K25/$F25</f>
        <v>-107.95362301077203</v>
      </c>
      <c r="AN25" s="559">
        <f>AM25-AL25</f>
        <v>-35.742071064649906</v>
      </c>
      <c r="AO25" s="560">
        <f>AN25/AL25</f>
        <v>0.49496334175614282</v>
      </c>
      <c r="AP25" s="561"/>
      <c r="AQ25" s="559">
        <f>O25/$E25</f>
        <v>557.50969036398635</v>
      </c>
      <c r="AR25" s="559">
        <f>P25/$F25</f>
        <v>493.66570673637216</v>
      </c>
      <c r="AS25" s="559">
        <f>AR25-AQ25</f>
        <v>-63.843983627614193</v>
      </c>
      <c r="AT25" s="560">
        <f>AS25/AQ25</f>
        <v>-0.11451636577999531</v>
      </c>
      <c r="AU25" s="561"/>
      <c r="AV25" s="559">
        <f>T25/$E25</f>
        <v>203.48587674054929</v>
      </c>
      <c r="AW25" s="559">
        <f>U25/$F25</f>
        <v>126.11404563411409</v>
      </c>
      <c r="AX25" s="559">
        <f>AW25-AV25</f>
        <v>-77.371831106435195</v>
      </c>
      <c r="AY25" s="560">
        <f>AX25/AV25</f>
        <v>-0.38023194703132468</v>
      </c>
      <c r="AZ25" s="561"/>
      <c r="BA25" s="559">
        <f>Y25/$E25</f>
        <v>688.78401515841347</v>
      </c>
      <c r="BB25" s="559">
        <f>Z25/$F25</f>
        <v>511.82612935971417</v>
      </c>
      <c r="BC25" s="559">
        <f>BB25-BA25</f>
        <v>-176.95788579869929</v>
      </c>
      <c r="BD25" s="560">
        <f>BC25/BA25</f>
        <v>-0.25691346184623742</v>
      </c>
      <c r="BE25" s="562"/>
      <c r="BF25" s="559">
        <f>AD25/$E25</f>
        <v>0</v>
      </c>
      <c r="BG25" s="559">
        <f>AE25/$F25</f>
        <v>113.23320056125962</v>
      </c>
      <c r="BH25" s="562"/>
      <c r="BI25" s="559">
        <f>AG25/$E25</f>
        <v>688.78401515841347</v>
      </c>
      <c r="BJ25" s="559">
        <f>AH25/$F25</f>
        <v>625.05932992097382</v>
      </c>
      <c r="BK25" s="559">
        <f>BJ25-BI25</f>
        <v>-63.724685237439644</v>
      </c>
      <c r="BL25" s="560">
        <f>BK25/BI25</f>
        <v>-9.251765986872329E-2</v>
      </c>
    </row>
    <row r="26" spans="1:64">
      <c r="A26" s="397">
        <v>71</v>
      </c>
      <c r="B26" s="412">
        <v>17</v>
      </c>
      <c r="C26" s="412">
        <v>17</v>
      </c>
      <c r="D26" s="398" t="s">
        <v>49</v>
      </c>
      <c r="E26" s="400">
        <v>6591</v>
      </c>
      <c r="F26" s="400">
        <v>6473</v>
      </c>
      <c r="G26" s="552">
        <f>F26-E26</f>
        <v>-118</v>
      </c>
      <c r="H26" s="553">
        <f>G26/E26</f>
        <v>-1.7903201335153999E-2</v>
      </c>
      <c r="I26" s="553"/>
      <c r="J26" s="400">
        <v>3377877.4979447071</v>
      </c>
      <c r="K26" s="437">
        <v>3092658.6591613926</v>
      </c>
      <c r="L26" s="552">
        <f>K26-J26</f>
        <v>-285218.83878331445</v>
      </c>
      <c r="M26" s="553">
        <f>L26/J26</f>
        <v>-8.4437295004587298E-2</v>
      </c>
      <c r="N26" s="553"/>
      <c r="O26" s="400">
        <v>3898124.8037349805</v>
      </c>
      <c r="P26" s="400">
        <v>4007600.3217366473</v>
      </c>
      <c r="Q26" s="552">
        <f>P26-O26</f>
        <v>109475.51800166676</v>
      </c>
      <c r="R26" s="553">
        <f>Q26/O26</f>
        <v>2.8084149049505291E-2</v>
      </c>
      <c r="S26" s="553"/>
      <c r="T26" s="400">
        <v>1382873.4984998675</v>
      </c>
      <c r="U26" s="400">
        <v>926900.77034833608</v>
      </c>
      <c r="V26" s="552">
        <f>U26-T26</f>
        <v>-455972.72815153142</v>
      </c>
      <c r="W26" s="553">
        <f>V26/T26</f>
        <v>-0.32972844489837122</v>
      </c>
      <c r="X26" s="554"/>
      <c r="Y26" s="437">
        <f>SUM(J26,O26,T26)</f>
        <v>8658875.800179556</v>
      </c>
      <c r="Z26" s="437">
        <f>SUM(K26,P26,U26)</f>
        <v>8027159.751246376</v>
      </c>
      <c r="AA26" s="552">
        <f>Z26-Y26</f>
        <v>-631716.04893318005</v>
      </c>
      <c r="AB26" s="553">
        <f>AA26/Y26</f>
        <v>-7.29558967597249E-2</v>
      </c>
      <c r="AC26" s="554"/>
      <c r="AD26" s="557">
        <v>0</v>
      </c>
      <c r="AE26" s="452">
        <v>703123.52802916896</v>
      </c>
      <c r="AF26" s="545"/>
      <c r="AG26" s="399">
        <v>8658875.800179556</v>
      </c>
      <c r="AH26" s="399">
        <f>SUM(Z26,AE26)</f>
        <v>8730283.279275544</v>
      </c>
      <c r="AI26" s="552">
        <f>AH26-AG26</f>
        <v>71407.479095987976</v>
      </c>
      <c r="AJ26" s="553">
        <f>AI26/AG26</f>
        <v>8.2467378842074647E-3</v>
      </c>
      <c r="AL26" s="559">
        <f>J26/$E26</f>
        <v>512.49848246771467</v>
      </c>
      <c r="AM26" s="559">
        <f>K26/$F26</f>
        <v>477.77825724724124</v>
      </c>
      <c r="AN26" s="559">
        <f>AM26-AL26</f>
        <v>-34.720225220473424</v>
      </c>
      <c r="AO26" s="560">
        <f>AN26/AL26</f>
        <v>-6.7746981519424612E-2</v>
      </c>
      <c r="AP26" s="561"/>
      <c r="AQ26" s="559">
        <f>O26/$E26</f>
        <v>591.43146771885608</v>
      </c>
      <c r="AR26" s="559">
        <f>P26/$F26</f>
        <v>619.12564834491695</v>
      </c>
      <c r="AS26" s="559">
        <f>AR26-AQ26</f>
        <v>27.69418062606087</v>
      </c>
      <c r="AT26" s="560">
        <f>AS26/AQ26</f>
        <v>4.682567996065036E-2</v>
      </c>
      <c r="AU26" s="561"/>
      <c r="AV26" s="559">
        <f>T26/$E26</f>
        <v>209.81239546349076</v>
      </c>
      <c r="AW26" s="559">
        <f>U26/$F26</f>
        <v>143.19492821695289</v>
      </c>
      <c r="AX26" s="559">
        <f>AW26-AV26</f>
        <v>-66.617467246537871</v>
      </c>
      <c r="AY26" s="560">
        <f>AX26/AV26</f>
        <v>-0.31750968335009505</v>
      </c>
      <c r="AZ26" s="561"/>
      <c r="BA26" s="559">
        <f>Y26/$E26</f>
        <v>1313.7423456500617</v>
      </c>
      <c r="BB26" s="559">
        <f>Z26/$F26</f>
        <v>1240.0988338091111</v>
      </c>
      <c r="BC26" s="559">
        <f>BB26-BA26</f>
        <v>-73.643511840950623</v>
      </c>
      <c r="BD26" s="560">
        <f>BC26/BA26</f>
        <v>-5.605628233328399E-2</v>
      </c>
      <c r="BE26" s="562"/>
      <c r="BF26" s="559">
        <f>AD26/$E26</f>
        <v>0</v>
      </c>
      <c r="BG26" s="559">
        <f>AE26/$F26</f>
        <v>108.62405809194638</v>
      </c>
      <c r="BH26" s="562"/>
      <c r="BI26" s="559">
        <f>AG26/$E26</f>
        <v>1313.7423456500617</v>
      </c>
      <c r="BJ26" s="559">
        <f>AH26/$F26</f>
        <v>1348.7228919010572</v>
      </c>
      <c r="BK26" s="559">
        <f>BJ26-BI26</f>
        <v>34.98054625099553</v>
      </c>
      <c r="BL26" s="560">
        <f>BK26/BI26</f>
        <v>2.662664134015302E-2</v>
      </c>
    </row>
    <row r="27" spans="1:64">
      <c r="A27" s="397">
        <v>72</v>
      </c>
      <c r="B27" s="412">
        <v>17</v>
      </c>
      <c r="C27" s="412">
        <v>17</v>
      </c>
      <c r="D27" s="398" t="s">
        <v>50</v>
      </c>
      <c r="E27" s="400">
        <v>960</v>
      </c>
      <c r="F27" s="400">
        <v>948</v>
      </c>
      <c r="G27" s="552">
        <f>F27-E27</f>
        <v>-12</v>
      </c>
      <c r="H27" s="553">
        <f>G27/E27</f>
        <v>-1.2500000000000001E-2</v>
      </c>
      <c r="I27" s="553"/>
      <c r="J27" s="400">
        <v>999566.59831672464</v>
      </c>
      <c r="K27" s="437">
        <v>981948.7214753537</v>
      </c>
      <c r="L27" s="552">
        <f>K27-J27</f>
        <v>-17617.876841370948</v>
      </c>
      <c r="M27" s="553">
        <f>L27/J27</f>
        <v>-1.7625515769574076E-2</v>
      </c>
      <c r="N27" s="553"/>
      <c r="O27" s="400">
        <v>296991.75196522468</v>
      </c>
      <c r="P27" s="400">
        <v>360237.19590145914</v>
      </c>
      <c r="Q27" s="552">
        <f>P27-O27</f>
        <v>63245.443936234456</v>
      </c>
      <c r="R27" s="553">
        <f>Q27/O27</f>
        <v>0.21295353664784597</v>
      </c>
      <c r="S27" s="553"/>
      <c r="T27" s="400">
        <v>170637.816848054</v>
      </c>
      <c r="U27" s="400">
        <v>120432.8343300565</v>
      </c>
      <c r="V27" s="552">
        <f>U27-T27</f>
        <v>-50204.982517997501</v>
      </c>
      <c r="W27" s="553">
        <f>V27/T27</f>
        <v>-0.29421955487571072</v>
      </c>
      <c r="X27" s="554"/>
      <c r="Y27" s="437">
        <f>SUM(J27,O27,T27)</f>
        <v>1467196.1671300035</v>
      </c>
      <c r="Z27" s="437">
        <f>SUM(K27,P27,U27)</f>
        <v>1462618.7517068693</v>
      </c>
      <c r="AA27" s="552">
        <f>Z27-Y27</f>
        <v>-4577.415423134109</v>
      </c>
      <c r="AB27" s="553">
        <f>AA27/Y27</f>
        <v>-3.1198387275561353E-3</v>
      </c>
      <c r="AC27" s="554"/>
      <c r="AD27" s="557">
        <v>0</v>
      </c>
      <c r="AE27" s="452">
        <v>123712.86282692457</v>
      </c>
      <c r="AF27" s="545"/>
      <c r="AG27" s="399">
        <v>1467196.1671300035</v>
      </c>
      <c r="AH27" s="399">
        <f>SUM(Z27,AE27)</f>
        <v>1586331.6145337939</v>
      </c>
      <c r="AI27" s="552">
        <f>AH27-AG27</f>
        <v>119135.44740379043</v>
      </c>
      <c r="AJ27" s="553">
        <f>AI27/AG27</f>
        <v>8.1199399284713522E-2</v>
      </c>
      <c r="AL27" s="559">
        <f>J27/$E27</f>
        <v>1041.2152065799214</v>
      </c>
      <c r="AM27" s="559">
        <f>K27/$F27</f>
        <v>1035.8108876322297</v>
      </c>
      <c r="AN27" s="559">
        <f>AM27-AL27</f>
        <v>-5.4043189476917632</v>
      </c>
      <c r="AO27" s="560">
        <f>AN27/AL27</f>
        <v>-5.1903957160242837E-3</v>
      </c>
      <c r="AP27" s="561"/>
      <c r="AQ27" s="559">
        <f>O27/$E27</f>
        <v>309.36640829710905</v>
      </c>
      <c r="AR27" s="559">
        <f>P27/$F27</f>
        <v>379.99704209014675</v>
      </c>
      <c r="AS27" s="559">
        <f>AR27-AQ27</f>
        <v>70.630633793037703</v>
      </c>
      <c r="AT27" s="560">
        <f>AS27/AQ27</f>
        <v>0.22830737888389457</v>
      </c>
      <c r="AU27" s="561"/>
      <c r="AV27" s="559">
        <f>T27/$E27</f>
        <v>177.74772588338959</v>
      </c>
      <c r="AW27" s="559">
        <f>U27/$F27</f>
        <v>127.03885477854061</v>
      </c>
      <c r="AX27" s="559">
        <f>AW27-AV27</f>
        <v>-50.708871104848981</v>
      </c>
      <c r="AY27" s="560">
        <f>AX27/AV27</f>
        <v>-0.2852856251905932</v>
      </c>
      <c r="AZ27" s="561"/>
      <c r="BA27" s="559">
        <f>Y27/$E27</f>
        <v>1528.3293407604203</v>
      </c>
      <c r="BB27" s="559">
        <f>Z27/$F27</f>
        <v>1542.846784500917</v>
      </c>
      <c r="BC27" s="559">
        <f>BB27-BA27</f>
        <v>14.517443740496674</v>
      </c>
      <c r="BD27" s="560">
        <f>BC27/BA27</f>
        <v>9.4988974910823337E-3</v>
      </c>
      <c r="BE27" s="562"/>
      <c r="BF27" s="559">
        <f>AD27/$E27</f>
        <v>0</v>
      </c>
      <c r="BG27" s="559">
        <f>AE27/$F27</f>
        <v>130.49880045034237</v>
      </c>
      <c r="BH27" s="562"/>
      <c r="BI27" s="559">
        <f>AG27/$E27</f>
        <v>1528.3293407604203</v>
      </c>
      <c r="BJ27" s="559">
        <f>AH27/$F27</f>
        <v>1673.3455849512593</v>
      </c>
      <c r="BK27" s="559">
        <f>BJ27-BI27</f>
        <v>145.01624419083896</v>
      </c>
      <c r="BL27" s="560">
        <f>BK27/BI27</f>
        <v>9.4885467630089551E-2</v>
      </c>
    </row>
    <row r="28" spans="1:64">
      <c r="A28" s="397">
        <v>74</v>
      </c>
      <c r="B28" s="412">
        <v>16</v>
      </c>
      <c r="C28" s="412">
        <v>16</v>
      </c>
      <c r="D28" s="398" t="s">
        <v>51</v>
      </c>
      <c r="E28" s="400">
        <v>1052</v>
      </c>
      <c r="F28" s="400">
        <v>1013</v>
      </c>
      <c r="G28" s="552">
        <f>F28-E28</f>
        <v>-39</v>
      </c>
      <c r="H28" s="553">
        <f>G28/E28</f>
        <v>-3.7072243346007602E-2</v>
      </c>
      <c r="I28" s="553"/>
      <c r="J28" s="400">
        <v>723351.78023342509</v>
      </c>
      <c r="K28" s="437">
        <v>708854.92282781412</v>
      </c>
      <c r="L28" s="552">
        <f>K28-J28</f>
        <v>-14496.857405610965</v>
      </c>
      <c r="M28" s="553">
        <f>L28/J28</f>
        <v>-2.0041227244830779E-2</v>
      </c>
      <c r="N28" s="553"/>
      <c r="O28" s="400">
        <v>517380.09010282316</v>
      </c>
      <c r="P28" s="400">
        <v>565632.37201186293</v>
      </c>
      <c r="Q28" s="552">
        <f>P28-O28</f>
        <v>48252.281909039768</v>
      </c>
      <c r="R28" s="553">
        <f>Q28/O28</f>
        <v>9.3262734365078093E-2</v>
      </c>
      <c r="S28" s="553"/>
      <c r="T28" s="400">
        <v>287820.22960673127</v>
      </c>
      <c r="U28" s="400">
        <v>205117.87745050428</v>
      </c>
      <c r="V28" s="552">
        <f>U28-T28</f>
        <v>-82702.352156226989</v>
      </c>
      <c r="W28" s="553">
        <f>V28/T28</f>
        <v>-0.28734030359585544</v>
      </c>
      <c r="X28" s="554"/>
      <c r="Y28" s="437">
        <f>SUM(J28,O28,T28)</f>
        <v>1528552.0999429796</v>
      </c>
      <c r="Z28" s="437">
        <f>SUM(K28,P28,U28)</f>
        <v>1479605.1722901813</v>
      </c>
      <c r="AA28" s="552">
        <f>Z28-Y28</f>
        <v>-48946.92765279836</v>
      </c>
      <c r="AB28" s="553">
        <f>AA28/Y28</f>
        <v>-3.2021759451067618E-2</v>
      </c>
      <c r="AC28" s="554"/>
      <c r="AD28" s="557">
        <v>0</v>
      </c>
      <c r="AE28" s="452">
        <v>104470.19805149772</v>
      </c>
      <c r="AF28" s="545"/>
      <c r="AG28" s="399">
        <v>1528552.0999429796</v>
      </c>
      <c r="AH28" s="399">
        <f>SUM(Z28,AE28)</f>
        <v>1584075.3703416791</v>
      </c>
      <c r="AI28" s="552">
        <f>AH28-AG28</f>
        <v>55523.270398699446</v>
      </c>
      <c r="AJ28" s="553">
        <f>AI28/AG28</f>
        <v>3.6324094154704091E-2</v>
      </c>
      <c r="AL28" s="559">
        <f>J28/$E28</f>
        <v>687.59674927131664</v>
      </c>
      <c r="AM28" s="559">
        <f>K28/$F28</f>
        <v>699.75806794453513</v>
      </c>
      <c r="AN28" s="559">
        <f>AM28-AL28</f>
        <v>12.161318673218489</v>
      </c>
      <c r="AO28" s="560">
        <f>AN28/AL28</f>
        <v>1.7686701814844958E-2</v>
      </c>
      <c r="AP28" s="561"/>
      <c r="AQ28" s="559">
        <f>O28/$E28</f>
        <v>491.80616929926157</v>
      </c>
      <c r="AR28" s="559">
        <f>P28/$F28</f>
        <v>558.3735162999634</v>
      </c>
      <c r="AS28" s="559">
        <f>AR28-AQ28</f>
        <v>66.56734700070183</v>
      </c>
      <c r="AT28" s="560">
        <f>AS28/AQ28</f>
        <v>0.13535281002177899</v>
      </c>
      <c r="AU28" s="561"/>
      <c r="AV28" s="559">
        <f>T28/$E28</f>
        <v>273.59337415088521</v>
      </c>
      <c r="AW28" s="559">
        <f>U28/$F28</f>
        <v>202.48556510415034</v>
      </c>
      <c r="AX28" s="559">
        <f>AW28-AV28</f>
        <v>-71.107809046734872</v>
      </c>
      <c r="AY28" s="560">
        <f>AX28/AV28</f>
        <v>-0.2599032570413029</v>
      </c>
      <c r="AZ28" s="561"/>
      <c r="BA28" s="559">
        <f>Y28/$E28</f>
        <v>1452.9962927214635</v>
      </c>
      <c r="BB28" s="559">
        <f>Z28/$F28</f>
        <v>1460.6171493486488</v>
      </c>
      <c r="BC28" s="559">
        <f>BB28-BA28</f>
        <v>7.620856627185276</v>
      </c>
      <c r="BD28" s="560">
        <f>BC28/BA28</f>
        <v>5.2449250320600639E-3</v>
      </c>
      <c r="BE28" s="562"/>
      <c r="BF28" s="559">
        <f>AD28/$E28</f>
        <v>0</v>
      </c>
      <c r="BG28" s="559">
        <f>AE28/$F28</f>
        <v>103.12951436475589</v>
      </c>
      <c r="BH28" s="562"/>
      <c r="BI28" s="559">
        <f>AG28/$E28</f>
        <v>1452.9962927214635</v>
      </c>
      <c r="BJ28" s="559">
        <f>AH28/$F28</f>
        <v>1563.7466637134048</v>
      </c>
      <c r="BK28" s="559">
        <f>BJ28-BI28</f>
        <v>110.75037099194128</v>
      </c>
      <c r="BL28" s="560">
        <f>BK28/BI28</f>
        <v>7.6222060267274128E-2</v>
      </c>
    </row>
    <row r="29" spans="1:64">
      <c r="A29" s="397">
        <v>75</v>
      </c>
      <c r="B29" s="412">
        <v>8</v>
      </c>
      <c r="C29" s="412">
        <v>8</v>
      </c>
      <c r="D29" s="398" t="s">
        <v>52</v>
      </c>
      <c r="E29" s="400">
        <v>19549</v>
      </c>
      <c r="F29" s="400">
        <v>19534</v>
      </c>
      <c r="G29" s="552">
        <f>F29-E29</f>
        <v>-15</v>
      </c>
      <c r="H29" s="553">
        <f>G29/E29</f>
        <v>-7.6730267532866135E-4</v>
      </c>
      <c r="I29" s="553"/>
      <c r="J29" s="400">
        <v>-4178475.1765343091</v>
      </c>
      <c r="K29" s="437">
        <v>-4784336.3670838531</v>
      </c>
      <c r="L29" s="552">
        <f>K29-J29</f>
        <v>-605861.19054954406</v>
      </c>
      <c r="M29" s="553">
        <f>L29/J29</f>
        <v>0.14499576160030095</v>
      </c>
      <c r="N29" s="553"/>
      <c r="O29" s="400">
        <v>-475828.35206105874</v>
      </c>
      <c r="P29" s="400">
        <v>-105871.94501213852</v>
      </c>
      <c r="Q29" s="552">
        <f>P29-O29</f>
        <v>369956.40704892023</v>
      </c>
      <c r="R29" s="553">
        <f>Q29/O29</f>
        <v>-0.77749971275660146</v>
      </c>
      <c r="S29" s="553"/>
      <c r="T29" s="400">
        <v>3174876.1896728883</v>
      </c>
      <c r="U29" s="400">
        <v>1860351.7809593873</v>
      </c>
      <c r="V29" s="552">
        <f>U29-T29</f>
        <v>-1314524.4087135009</v>
      </c>
      <c r="W29" s="553">
        <f>V29/T29</f>
        <v>-0.41403958144551717</v>
      </c>
      <c r="X29" s="554"/>
      <c r="Y29" s="437">
        <f>SUM(J29,O29,T29)</f>
        <v>-1479427.3389224792</v>
      </c>
      <c r="Z29" s="437">
        <f>SUM(K29,P29,U29)</f>
        <v>-3029856.531136604</v>
      </c>
      <c r="AA29" s="552">
        <f>Z29-Y29</f>
        <v>-1550429.1922141248</v>
      </c>
      <c r="AB29" s="553">
        <f>AA29/Y29</f>
        <v>1.0479927952009855</v>
      </c>
      <c r="AC29" s="554"/>
      <c r="AD29" s="557">
        <v>0</v>
      </c>
      <c r="AE29" s="452">
        <v>3001548.1659032907</v>
      </c>
      <c r="AF29" s="545"/>
      <c r="AG29" s="399">
        <v>-1479427.3389224792</v>
      </c>
      <c r="AH29" s="399">
        <f>SUM(Z29,AE29)</f>
        <v>-28308.365233313292</v>
      </c>
      <c r="AI29" s="552">
        <f>AH29-AG29</f>
        <v>1451118.9736891659</v>
      </c>
      <c r="AJ29" s="553">
        <f>AI29/AG29</f>
        <v>-0.9808653223524102</v>
      </c>
      <c r="AL29" s="559">
        <f>J29/$E29</f>
        <v>-213.74367878327837</v>
      </c>
      <c r="AM29" s="559">
        <f>K29/$F29</f>
        <v>-244.92353676071738</v>
      </c>
      <c r="AN29" s="559">
        <f>AM29-AL29</f>
        <v>-31.179857977439013</v>
      </c>
      <c r="AO29" s="560">
        <f>AN29/AL29</f>
        <v>0.14587499454921088</v>
      </c>
      <c r="AP29" s="561"/>
      <c r="AQ29" s="559">
        <f>O29/$E29</f>
        <v>-24.3402911689119</v>
      </c>
      <c r="AR29" s="559">
        <f>P29/$F29</f>
        <v>-5.4198804654519561</v>
      </c>
      <c r="AS29" s="559">
        <f>AR29-AQ29</f>
        <v>18.920410703459943</v>
      </c>
      <c r="AT29" s="560">
        <f>AS29/AQ29</f>
        <v>-0.77732885659254647</v>
      </c>
      <c r="AU29" s="561"/>
      <c r="AV29" s="559">
        <f>T29/$E29</f>
        <v>162.40606627821825</v>
      </c>
      <c r="AW29" s="559">
        <f>U29/$F29</f>
        <v>95.236601871577108</v>
      </c>
      <c r="AX29" s="559">
        <f>AW29-AV29</f>
        <v>-67.16946440664114</v>
      </c>
      <c r="AY29" s="560">
        <f>AX29/AV29</f>
        <v>-0.41358962719762549</v>
      </c>
      <c r="AZ29" s="561"/>
      <c r="BA29" s="559">
        <f>Y29/$E29</f>
        <v>-75.677903673972025</v>
      </c>
      <c r="BB29" s="559">
        <f>Z29/$F29</f>
        <v>-155.10681535459219</v>
      </c>
      <c r="BC29" s="559">
        <f>BB29-BA29</f>
        <v>-79.42891168062016</v>
      </c>
      <c r="BD29" s="560">
        <f>BC29/BA29</f>
        <v>1.0495654322404047</v>
      </c>
      <c r="BE29" s="562"/>
      <c r="BF29" s="559">
        <f>AD29/$E29</f>
        <v>0</v>
      </c>
      <c r="BG29" s="559">
        <f>AE29/$F29</f>
        <v>153.65763109978963</v>
      </c>
      <c r="BH29" s="562"/>
      <c r="BI29" s="559">
        <f>AG29/$E29</f>
        <v>-75.677903673972025</v>
      </c>
      <c r="BJ29" s="559">
        <f>AH29/$F29</f>
        <v>-1.4491842548025644</v>
      </c>
      <c r="BK29" s="559">
        <f>BJ29-BI29</f>
        <v>74.228719419169465</v>
      </c>
      <c r="BL29" s="560">
        <f>BK29/BI29</f>
        <v>-0.98085062898880249</v>
      </c>
    </row>
    <row r="30" spans="1:64">
      <c r="A30" s="397">
        <v>77</v>
      </c>
      <c r="B30" s="412">
        <v>13</v>
      </c>
      <c r="C30" s="412">
        <v>13</v>
      </c>
      <c r="D30" s="398" t="s">
        <v>53</v>
      </c>
      <c r="E30" s="400">
        <v>4601</v>
      </c>
      <c r="F30" s="400">
        <v>4549</v>
      </c>
      <c r="G30" s="552">
        <f>F30-E30</f>
        <v>-52</v>
      </c>
      <c r="H30" s="553">
        <f>G30/E30</f>
        <v>-1.1301890893284068E-2</v>
      </c>
      <c r="I30" s="553"/>
      <c r="J30" s="400">
        <v>9644.0919023021124</v>
      </c>
      <c r="K30" s="437">
        <v>-44191.717474208679</v>
      </c>
      <c r="L30" s="552">
        <f>K30-J30</f>
        <v>-53835.809376510791</v>
      </c>
      <c r="M30" s="553">
        <f>L30/J30</f>
        <v>-5.5822580209609791</v>
      </c>
      <c r="N30" s="553"/>
      <c r="O30" s="400">
        <v>2664698.4176582657</v>
      </c>
      <c r="P30" s="400">
        <v>2685230.3544798284</v>
      </c>
      <c r="Q30" s="552">
        <f>P30-O30</f>
        <v>20531.936821562704</v>
      </c>
      <c r="R30" s="553">
        <f>Q30/O30</f>
        <v>7.7051634381973136E-3</v>
      </c>
      <c r="S30" s="553"/>
      <c r="T30" s="400">
        <v>1047105.7362009127</v>
      </c>
      <c r="U30" s="400">
        <v>770982.76481095259</v>
      </c>
      <c r="V30" s="552">
        <f>U30-T30</f>
        <v>-276122.97138996015</v>
      </c>
      <c r="W30" s="553">
        <f>V30/T30</f>
        <v>-0.26370113527577815</v>
      </c>
      <c r="X30" s="554"/>
      <c r="Y30" s="437">
        <f>SUM(J30,O30,T30)</f>
        <v>3721448.2457614806</v>
      </c>
      <c r="Z30" s="437">
        <f>SUM(K30,P30,U30)</f>
        <v>3412021.4018165721</v>
      </c>
      <c r="AA30" s="552">
        <f>Z30-Y30</f>
        <v>-309426.84394490859</v>
      </c>
      <c r="AB30" s="553">
        <f>AA30/Y30</f>
        <v>-8.3146888928880919E-2</v>
      </c>
      <c r="AC30" s="554"/>
      <c r="AD30" s="557">
        <v>0</v>
      </c>
      <c r="AE30" s="452">
        <v>638331.45486772992</v>
      </c>
      <c r="AF30" s="545"/>
      <c r="AG30" s="399">
        <v>3721448.2457614806</v>
      </c>
      <c r="AH30" s="399">
        <f>SUM(Z30,AE30)</f>
        <v>4050352.856684302</v>
      </c>
      <c r="AI30" s="552">
        <f>AH30-AG30</f>
        <v>328904.61092282133</v>
      </c>
      <c r="AJ30" s="553">
        <f>AI30/AG30</f>
        <v>8.8380810158363785E-2</v>
      </c>
      <c r="AL30" s="559">
        <f>J30/$E30</f>
        <v>2.0960860470119784</v>
      </c>
      <c r="AM30" s="559">
        <f>K30/$F30</f>
        <v>-9.7146004559702526</v>
      </c>
      <c r="AN30" s="559">
        <f>AM30-AL30</f>
        <v>-11.810686502982231</v>
      </c>
      <c r="AO30" s="560">
        <f>AN30/AL30</f>
        <v>-5.6346381961840981</v>
      </c>
      <c r="AP30" s="561"/>
      <c r="AQ30" s="559">
        <f>O30/$E30</f>
        <v>579.15636115154655</v>
      </c>
      <c r="AR30" s="559">
        <f>P30/$F30</f>
        <v>590.29025158932257</v>
      </c>
      <c r="AS30" s="559">
        <f>AR30-AQ30</f>
        <v>11.133890437776017</v>
      </c>
      <c r="AT30" s="560">
        <f>AS30/AQ30</f>
        <v>1.9224325561474128E-2</v>
      </c>
      <c r="AU30" s="561"/>
      <c r="AV30" s="559">
        <f>T30/$E30</f>
        <v>227.58220738989627</v>
      </c>
      <c r="AW30" s="559">
        <f>U30/$F30</f>
        <v>169.48401073004013</v>
      </c>
      <c r="AX30" s="559">
        <f>AW30-AV30</f>
        <v>-58.098196659856143</v>
      </c>
      <c r="AY30" s="560">
        <f>AX30/AV30</f>
        <v>-0.25528444128464617</v>
      </c>
      <c r="AZ30" s="561"/>
      <c r="BA30" s="559">
        <f>Y30/$E30</f>
        <v>808.83465458845478</v>
      </c>
      <c r="BB30" s="559">
        <f>Z30/$F30</f>
        <v>750.05966186339242</v>
      </c>
      <c r="BC30" s="559">
        <f>BB30-BA30</f>
        <v>-58.774992725062361</v>
      </c>
      <c r="BD30" s="560">
        <f>BC30/BA30</f>
        <v>-7.2666264225495894E-2</v>
      </c>
      <c r="BE30" s="562"/>
      <c r="BF30" s="559">
        <f>AD30/$E30</f>
        <v>0</v>
      </c>
      <c r="BG30" s="559">
        <f>AE30/$F30</f>
        <v>140.32346776604308</v>
      </c>
      <c r="BH30" s="562"/>
      <c r="BI30" s="559">
        <f>AG30/$E30</f>
        <v>808.83465458845478</v>
      </c>
      <c r="BJ30" s="559">
        <f>AH30/$F30</f>
        <v>890.38312962943553</v>
      </c>
      <c r="BK30" s="559">
        <f>BJ30-BI30</f>
        <v>81.548475040980748</v>
      </c>
      <c r="BL30" s="560">
        <f>BK30/BI30</f>
        <v>0.10082218235626123</v>
      </c>
    </row>
    <row r="31" spans="1:64">
      <c r="A31" s="397">
        <v>78</v>
      </c>
      <c r="B31" s="412">
        <v>1</v>
      </c>
      <c r="C31" s="413">
        <v>33</v>
      </c>
      <c r="D31" s="398" t="s">
        <v>54</v>
      </c>
      <c r="E31" s="400">
        <v>7832</v>
      </c>
      <c r="F31" s="400">
        <v>7721</v>
      </c>
      <c r="G31" s="552">
        <f>F31-E31</f>
        <v>-111</v>
      </c>
      <c r="H31" s="553">
        <f>G31/E31</f>
        <v>-1.4172625127681308E-2</v>
      </c>
      <c r="I31" s="553"/>
      <c r="J31" s="400">
        <v>-2234522.2929779058</v>
      </c>
      <c r="K31" s="437">
        <v>-2593614.2893976662</v>
      </c>
      <c r="L31" s="552">
        <f>K31-J31</f>
        <v>-359091.9964197604</v>
      </c>
      <c r="M31" s="553">
        <f>L31/J31</f>
        <v>0.16070190821019076</v>
      </c>
      <c r="N31" s="553"/>
      <c r="O31" s="400">
        <v>-107199.07430915257</v>
      </c>
      <c r="P31" s="400">
        <v>-100281.38208593297</v>
      </c>
      <c r="Q31" s="552">
        <f>P31-O31</f>
        <v>6917.6922232195939</v>
      </c>
      <c r="R31" s="553">
        <f>Q31/O31</f>
        <v>-6.4531268276343381E-2</v>
      </c>
      <c r="S31" s="553"/>
      <c r="T31" s="400">
        <v>1242815.293543437</v>
      </c>
      <c r="U31" s="400">
        <v>707267.57599967765</v>
      </c>
      <c r="V31" s="552">
        <f>U31-T31</f>
        <v>-535547.71754375938</v>
      </c>
      <c r="W31" s="553">
        <f>V31/T31</f>
        <v>-0.43091497210083352</v>
      </c>
      <c r="X31" s="554"/>
      <c r="Y31" s="437">
        <f>SUM(J31,O31,T31)</f>
        <v>-1098906.0737436214</v>
      </c>
      <c r="Z31" s="437">
        <f>SUM(K31,P31,U31)</f>
        <v>-1986628.0954839215</v>
      </c>
      <c r="AA31" s="552">
        <f>Z31-Y31</f>
        <v>-887722.02174030012</v>
      </c>
      <c r="AB31" s="553">
        <f>AA31/Y31</f>
        <v>0.8078233826810286</v>
      </c>
      <c r="AC31" s="554"/>
      <c r="AD31" s="557">
        <v>0</v>
      </c>
      <c r="AE31" s="452">
        <v>1029686.9906739969</v>
      </c>
      <c r="AF31" s="545"/>
      <c r="AG31" s="399">
        <v>-1098906.0737436214</v>
      </c>
      <c r="AH31" s="399">
        <f>SUM(Z31,AE31)</f>
        <v>-956941.10480992461</v>
      </c>
      <c r="AI31" s="552">
        <f>AH31-AG31</f>
        <v>141964.96893369674</v>
      </c>
      <c r="AJ31" s="553">
        <f>AI31/AG31</f>
        <v>-0.12918753688390083</v>
      </c>
      <c r="AL31" s="559">
        <f>J31/$E31</f>
        <v>-285.30672790831278</v>
      </c>
      <c r="AM31" s="559">
        <f>K31/$F31</f>
        <v>-335.91688763083363</v>
      </c>
      <c r="AN31" s="559">
        <f>AM31-AL31</f>
        <v>-50.610159722520848</v>
      </c>
      <c r="AO31" s="560">
        <f>AN31/AL31</f>
        <v>0.1773885954024369</v>
      </c>
      <c r="AP31" s="561"/>
      <c r="AQ31" s="559">
        <f>O31/$E31</f>
        <v>-13.687317965928571</v>
      </c>
      <c r="AR31" s="559">
        <f>P31/$F31</f>
        <v>-12.988133931606395</v>
      </c>
      <c r="AS31" s="559">
        <f>AR31-AQ31</f>
        <v>0.69918403432217602</v>
      </c>
      <c r="AT31" s="560">
        <f>AS31/AQ31</f>
        <v>-5.1082617943313202E-2</v>
      </c>
      <c r="AU31" s="561"/>
      <c r="AV31" s="559">
        <f>T31/$E31</f>
        <v>158.68428160666969</v>
      </c>
      <c r="AW31" s="559">
        <f>U31/$F31</f>
        <v>91.603105297199534</v>
      </c>
      <c r="AX31" s="559">
        <f>AW31-AV31</f>
        <v>-67.081176309470152</v>
      </c>
      <c r="AY31" s="560">
        <f>AX31/AV31</f>
        <v>-0.4227335916971543</v>
      </c>
      <c r="AZ31" s="561"/>
      <c r="BA31" s="559">
        <f>Y31/$E31</f>
        <v>-140.30976426757167</v>
      </c>
      <c r="BB31" s="559">
        <f>Z31/$F31</f>
        <v>-257.30191626524044</v>
      </c>
      <c r="BC31" s="559">
        <f>BB31-BA31</f>
        <v>-116.99215199766877</v>
      </c>
      <c r="BD31" s="560">
        <f>BC31/BA31</f>
        <v>0.83381333158370896</v>
      </c>
      <c r="BE31" s="562"/>
      <c r="BF31" s="559">
        <f>AD31/$E31</f>
        <v>0</v>
      </c>
      <c r="BG31" s="559">
        <f>AE31/$F31</f>
        <v>133.36186901618922</v>
      </c>
      <c r="BH31" s="562"/>
      <c r="BI31" s="559">
        <f>AG31/$E31</f>
        <v>-140.30976426757167</v>
      </c>
      <c r="BJ31" s="559">
        <f>AH31/$F31</f>
        <v>-123.94004724905123</v>
      </c>
      <c r="BK31" s="559">
        <f>BJ31-BI31</f>
        <v>16.369717018520433</v>
      </c>
      <c r="BL31" s="560">
        <f>BK31/BI31</f>
        <v>-0.11666840938670008</v>
      </c>
    </row>
    <row r="32" spans="1:64">
      <c r="A32" s="397">
        <v>79</v>
      </c>
      <c r="B32" s="412">
        <v>4</v>
      </c>
      <c r="C32" s="412">
        <v>4</v>
      </c>
      <c r="D32" s="398" t="s">
        <v>55</v>
      </c>
      <c r="E32" s="400">
        <v>6753</v>
      </c>
      <c r="F32" s="400">
        <v>6703</v>
      </c>
      <c r="G32" s="552">
        <f>F32-E32</f>
        <v>-50</v>
      </c>
      <c r="H32" s="553">
        <f>G32/E32</f>
        <v>-7.4041166888790168E-3</v>
      </c>
      <c r="I32" s="553"/>
      <c r="J32" s="400">
        <v>-1930199.4508748273</v>
      </c>
      <c r="K32" s="437">
        <v>-1981916.129465197</v>
      </c>
      <c r="L32" s="552">
        <f>K32-J32</f>
        <v>-51716.678590369644</v>
      </c>
      <c r="M32" s="553">
        <f>L32/J32</f>
        <v>2.6793437624764639E-2</v>
      </c>
      <c r="N32" s="553"/>
      <c r="O32" s="400">
        <v>-435753.11137453606</v>
      </c>
      <c r="P32" s="400">
        <v>-301348.41580407869</v>
      </c>
      <c r="Q32" s="552">
        <f>P32-O32</f>
        <v>134404.69557045738</v>
      </c>
      <c r="R32" s="553">
        <f>Q32/O32</f>
        <v>-0.30844230841288156</v>
      </c>
      <c r="S32" s="553"/>
      <c r="T32" s="400">
        <v>1064230.3536242272</v>
      </c>
      <c r="U32" s="400">
        <v>645421.0824011364</v>
      </c>
      <c r="V32" s="552">
        <f>U32-T32</f>
        <v>-418809.27122309082</v>
      </c>
      <c r="W32" s="553">
        <f>V32/T32</f>
        <v>-0.39353253719633113</v>
      </c>
      <c r="X32" s="554"/>
      <c r="Y32" s="437">
        <f>SUM(J32,O32,T32)</f>
        <v>-1301722.2086251362</v>
      </c>
      <c r="Z32" s="437">
        <f>SUM(K32,P32,U32)</f>
        <v>-1637843.4628681391</v>
      </c>
      <c r="AA32" s="552">
        <f>Z32-Y32</f>
        <v>-336121.25424300297</v>
      </c>
      <c r="AB32" s="553">
        <f>AA32/Y32</f>
        <v>0.25821273695407743</v>
      </c>
      <c r="AC32" s="554"/>
      <c r="AD32" s="557">
        <v>0</v>
      </c>
      <c r="AE32" s="452">
        <v>989015.8591580689</v>
      </c>
      <c r="AF32" s="545"/>
      <c r="AG32" s="399">
        <v>-1301722.2086251362</v>
      </c>
      <c r="AH32" s="399">
        <f>SUM(Z32,AE32)</f>
        <v>-648827.60371007025</v>
      </c>
      <c r="AI32" s="552">
        <f>AH32-AG32</f>
        <v>652894.60491506592</v>
      </c>
      <c r="AJ32" s="553">
        <f>AI32/AG32</f>
        <v>-0.50156216171854795</v>
      </c>
      <c r="AL32" s="559">
        <f>J32/$E32</f>
        <v>-285.82843934174844</v>
      </c>
      <c r="AM32" s="559">
        <f>K32/$F32</f>
        <v>-295.6759852998951</v>
      </c>
      <c r="AN32" s="559">
        <f>AM32-AL32</f>
        <v>-9.847545958146668</v>
      </c>
      <c r="AO32" s="560">
        <f>AN32/AL32</f>
        <v>3.4452645722816019E-2</v>
      </c>
      <c r="AP32" s="561"/>
      <c r="AQ32" s="559">
        <f>O32/$E32</f>
        <v>-64.527337683183191</v>
      </c>
      <c r="AR32" s="559">
        <f>P32/$F32</f>
        <v>-44.957245383272962</v>
      </c>
      <c r="AS32" s="559">
        <f>AR32-AQ32</f>
        <v>19.570092299910229</v>
      </c>
      <c r="AT32" s="560">
        <f>AS32/AQ32</f>
        <v>-0.30328373992424135</v>
      </c>
      <c r="AU32" s="561"/>
      <c r="AV32" s="559">
        <f>T32/$E32</f>
        <v>157.59371444161516</v>
      </c>
      <c r="AW32" s="559">
        <f>U32/$F32</f>
        <v>96.288390631230257</v>
      </c>
      <c r="AX32" s="559">
        <f>AW32-AV32</f>
        <v>-61.305323810384905</v>
      </c>
      <c r="AY32" s="560">
        <f>AX32/AV32</f>
        <v>-0.38900868621316187</v>
      </c>
      <c r="AZ32" s="561"/>
      <c r="BA32" s="559">
        <f>Y32/$E32</f>
        <v>-192.76206258331649</v>
      </c>
      <c r="BB32" s="559">
        <f>Z32/$F32</f>
        <v>-244.34484005193781</v>
      </c>
      <c r="BC32" s="559">
        <f>BB32-BA32</f>
        <v>-51.582777468621316</v>
      </c>
      <c r="BD32" s="560">
        <f>BC32/BA32</f>
        <v>0.26759818180678563</v>
      </c>
      <c r="BE32" s="562"/>
      <c r="BF32" s="559">
        <f>AD32/$E32</f>
        <v>0</v>
      </c>
      <c r="BG32" s="559">
        <f>AE32/$F32</f>
        <v>147.54824096047574</v>
      </c>
      <c r="BH32" s="562"/>
      <c r="BI32" s="559">
        <f>AG32/$E32</f>
        <v>-192.76206258331649</v>
      </c>
      <c r="BJ32" s="559">
        <f>AH32/$F32</f>
        <v>-96.79659909146207</v>
      </c>
      <c r="BK32" s="559">
        <f>BJ32-BI32</f>
        <v>95.965463491854422</v>
      </c>
      <c r="BL32" s="560">
        <f>BK32/BI32</f>
        <v>-0.49784414114357067</v>
      </c>
    </row>
    <row r="33" spans="1:64">
      <c r="A33" s="397">
        <v>81</v>
      </c>
      <c r="B33" s="412">
        <v>7</v>
      </c>
      <c r="C33" s="412">
        <v>7</v>
      </c>
      <c r="D33" s="398" t="s">
        <v>56</v>
      </c>
      <c r="E33" s="400">
        <v>2574</v>
      </c>
      <c r="F33" s="400">
        <v>2531</v>
      </c>
      <c r="G33" s="552">
        <f>F33-E33</f>
        <v>-43</v>
      </c>
      <c r="H33" s="553">
        <f>G33/E33</f>
        <v>-1.6705516705516704E-2</v>
      </c>
      <c r="I33" s="553"/>
      <c r="J33" s="400">
        <v>-501974.27741890703</v>
      </c>
      <c r="K33" s="437">
        <v>-544952.89119958517</v>
      </c>
      <c r="L33" s="552">
        <f>K33-J33</f>
        <v>-42978.613780678133</v>
      </c>
      <c r="M33" s="553">
        <f>L33/J33</f>
        <v>8.5619155630183158E-2</v>
      </c>
      <c r="N33" s="553"/>
      <c r="O33" s="400">
        <v>578984.87792434893</v>
      </c>
      <c r="P33" s="400">
        <v>696641.49749570293</v>
      </c>
      <c r="Q33" s="552">
        <f>P33-O33</f>
        <v>117656.61957135401</v>
      </c>
      <c r="R33" s="553">
        <f>Q33/O33</f>
        <v>0.20321190424377061</v>
      </c>
      <c r="S33" s="553"/>
      <c r="T33" s="400">
        <v>620103.63561888481</v>
      </c>
      <c r="U33" s="400">
        <v>493619.11126025079</v>
      </c>
      <c r="V33" s="552">
        <f>U33-T33</f>
        <v>-126484.52435863402</v>
      </c>
      <c r="W33" s="553">
        <f>V33/T33</f>
        <v>-0.20397320237027494</v>
      </c>
      <c r="X33" s="554"/>
      <c r="Y33" s="437">
        <f>SUM(J33,O33,T33)</f>
        <v>697114.23612432671</v>
      </c>
      <c r="Z33" s="437">
        <f>SUM(K33,P33,U33)</f>
        <v>645307.71755636856</v>
      </c>
      <c r="AA33" s="552">
        <f>Z33-Y33</f>
        <v>-51806.518567958148</v>
      </c>
      <c r="AB33" s="553">
        <f>AA33/Y33</f>
        <v>-7.4315680104284548E-2</v>
      </c>
      <c r="AC33" s="554"/>
      <c r="AD33" s="557">
        <v>0</v>
      </c>
      <c r="AE33" s="452">
        <v>398344.58935813978</v>
      </c>
      <c r="AF33" s="545"/>
      <c r="AG33" s="399">
        <v>697114.23612432671</v>
      </c>
      <c r="AH33" s="399">
        <f>SUM(Z33,AE33)</f>
        <v>1043652.3069145083</v>
      </c>
      <c r="AI33" s="552">
        <f>AH33-AG33</f>
        <v>346538.07079018163</v>
      </c>
      <c r="AJ33" s="553">
        <f>AI33/AG33</f>
        <v>0.49710370672788606</v>
      </c>
      <c r="AL33" s="559">
        <f>J33/$E33</f>
        <v>-195.01720179444717</v>
      </c>
      <c r="AM33" s="559">
        <f>K33/$F33</f>
        <v>-215.31129640441927</v>
      </c>
      <c r="AN33" s="559">
        <f>AM33-AL33</f>
        <v>-20.294094609972092</v>
      </c>
      <c r="AO33" s="560">
        <f>AN33/AL33</f>
        <v>0.1040631001944257</v>
      </c>
      <c r="AP33" s="561"/>
      <c r="AQ33" s="559">
        <f>O33/$E33</f>
        <v>224.93585000945956</v>
      </c>
      <c r="AR33" s="559">
        <f>P33/$F33</f>
        <v>275.2435786233516</v>
      </c>
      <c r="AS33" s="559">
        <f>AR33-AQ33</f>
        <v>50.307728613892039</v>
      </c>
      <c r="AT33" s="560">
        <f>AS33/AQ33</f>
        <v>0.22365367108789627</v>
      </c>
      <c r="AU33" s="561"/>
      <c r="AV33" s="559">
        <f>T33/$E33</f>
        <v>240.9105033484401</v>
      </c>
      <c r="AW33" s="559">
        <f>U33/$F33</f>
        <v>195.02928141455976</v>
      </c>
      <c r="AX33" s="559">
        <f>AW33-AV33</f>
        <v>-45.88122193388034</v>
      </c>
      <c r="AY33" s="560">
        <f>AX33/AV33</f>
        <v>-0.19044923860177315</v>
      </c>
      <c r="AZ33" s="561"/>
      <c r="BA33" s="559">
        <f>Y33/$E33</f>
        <v>270.82915156345251</v>
      </c>
      <c r="BB33" s="559">
        <f>Z33/$F33</f>
        <v>254.96156363349212</v>
      </c>
      <c r="BC33" s="559">
        <f>BB33-BA33</f>
        <v>-15.867587929960393</v>
      </c>
      <c r="BD33" s="560">
        <f>BC33/BA33</f>
        <v>-5.8588921607439219E-2</v>
      </c>
      <c r="BE33" s="562"/>
      <c r="BF33" s="559">
        <f>AD33/$E33</f>
        <v>0</v>
      </c>
      <c r="BG33" s="559">
        <f>AE33/$F33</f>
        <v>157.38624628926897</v>
      </c>
      <c r="BH33" s="562"/>
      <c r="BI33" s="559">
        <f>AG33/$E33</f>
        <v>270.82915156345251</v>
      </c>
      <c r="BJ33" s="559">
        <f>AH33/$F33</f>
        <v>412.34780992276109</v>
      </c>
      <c r="BK33" s="559">
        <f>BJ33-BI33</f>
        <v>141.51865835930857</v>
      </c>
      <c r="BL33" s="560">
        <f>BK33/BI33</f>
        <v>0.52253849905870342</v>
      </c>
    </row>
    <row r="34" spans="1:64">
      <c r="A34" s="397">
        <v>82</v>
      </c>
      <c r="B34" s="412">
        <v>5</v>
      </c>
      <c r="C34" s="412">
        <v>5</v>
      </c>
      <c r="D34" s="398" t="s">
        <v>57</v>
      </c>
      <c r="E34" s="400">
        <v>9359</v>
      </c>
      <c r="F34" s="400">
        <v>9371</v>
      </c>
      <c r="G34" s="552">
        <f>F34-E34</f>
        <v>12</v>
      </c>
      <c r="H34" s="553">
        <f>G34/E34</f>
        <v>1.2821882679773481E-3</v>
      </c>
      <c r="I34" s="553"/>
      <c r="J34" s="400">
        <v>2657008.8175701257</v>
      </c>
      <c r="K34" s="437">
        <v>2192093.0924922754</v>
      </c>
      <c r="L34" s="552">
        <f>K34-J34</f>
        <v>-464915.72507785028</v>
      </c>
      <c r="M34" s="553">
        <f>L34/J34</f>
        <v>-0.17497711035186653</v>
      </c>
      <c r="N34" s="553"/>
      <c r="O34" s="400">
        <v>1941876.0120621289</v>
      </c>
      <c r="P34" s="400">
        <v>488065.53403962526</v>
      </c>
      <c r="Q34" s="552">
        <f>P34-O34</f>
        <v>-1453810.4780225037</v>
      </c>
      <c r="R34" s="553">
        <f>Q34/O34</f>
        <v>-0.74866287496834794</v>
      </c>
      <c r="S34" s="553"/>
      <c r="T34" s="400">
        <v>1389353.3398513854</v>
      </c>
      <c r="U34" s="400">
        <v>785487.6418514651</v>
      </c>
      <c r="V34" s="552">
        <f>U34-T34</f>
        <v>-603865.69799992035</v>
      </c>
      <c r="W34" s="553">
        <f>V34/T34</f>
        <v>-0.43463795758717066</v>
      </c>
      <c r="X34" s="554"/>
      <c r="Y34" s="437">
        <f>SUM(J34,O34,T34)</f>
        <v>5988238.1694836393</v>
      </c>
      <c r="Z34" s="437">
        <f>SUM(K34,P34,U34)</f>
        <v>3465646.2683833661</v>
      </c>
      <c r="AA34" s="552">
        <f>Z34-Y34</f>
        <v>-2522591.9011002732</v>
      </c>
      <c r="AB34" s="553">
        <f>AA34/Y34</f>
        <v>-0.4212577772800567</v>
      </c>
      <c r="AC34" s="554"/>
      <c r="AD34" s="557">
        <v>0</v>
      </c>
      <c r="AE34" s="452">
        <v>967652.43734356388</v>
      </c>
      <c r="AF34" s="545"/>
      <c r="AG34" s="399">
        <v>5988238.1694836393</v>
      </c>
      <c r="AH34" s="399">
        <f>SUM(Z34,AE34)</f>
        <v>4433298.7057269299</v>
      </c>
      <c r="AI34" s="552">
        <f>AH34-AG34</f>
        <v>-1554939.4637567094</v>
      </c>
      <c r="AJ34" s="553">
        <f>AI34/AG34</f>
        <v>-0.25966560109127901</v>
      </c>
      <c r="AL34" s="559">
        <f>J34/$E34</f>
        <v>283.89879448339843</v>
      </c>
      <c r="AM34" s="559">
        <f>K34/$F34</f>
        <v>233.92307037586974</v>
      </c>
      <c r="AN34" s="559">
        <f>AM34-AL34</f>
        <v>-49.975724107528691</v>
      </c>
      <c r="AO34" s="560">
        <f>AN34/AL34</f>
        <v>-0.17603359041544336</v>
      </c>
      <c r="AP34" s="561"/>
      <c r="AQ34" s="559">
        <f>O34/$E34</f>
        <v>207.48755337772505</v>
      </c>
      <c r="AR34" s="559">
        <f>P34/$F34</f>
        <v>52.082545516980609</v>
      </c>
      <c r="AS34" s="559">
        <f>AR34-AQ34</f>
        <v>-155.40500786074443</v>
      </c>
      <c r="AT34" s="560">
        <f>AS34/AQ34</f>
        <v>-0.74898472381056103</v>
      </c>
      <c r="AU34" s="561"/>
      <c r="AV34" s="559">
        <f>T34/$E34</f>
        <v>148.45104603604929</v>
      </c>
      <c r="AW34" s="559">
        <f>U34/$F34</f>
        <v>83.821112138668781</v>
      </c>
      <c r="AX34" s="559">
        <f>AW34-AV34</f>
        <v>-64.629933897380511</v>
      </c>
      <c r="AY34" s="560">
        <f>AX34/AV34</f>
        <v>-0.4353619298963109</v>
      </c>
      <c r="AZ34" s="561"/>
      <c r="BA34" s="559">
        <f>Y34/$E34</f>
        <v>639.83739389717266</v>
      </c>
      <c r="BB34" s="559">
        <f>Z34/$F34</f>
        <v>369.82672803151917</v>
      </c>
      <c r="BC34" s="559">
        <f>BB34-BA34</f>
        <v>-270.01066586565349</v>
      </c>
      <c r="BD34" s="560">
        <f>BC34/BA34</f>
        <v>-0.42199888353047166</v>
      </c>
      <c r="BE34" s="562"/>
      <c r="BF34" s="559">
        <f>AD34/$E34</f>
        <v>0</v>
      </c>
      <c r="BG34" s="559">
        <f>AE34/$F34</f>
        <v>103.26031771887354</v>
      </c>
      <c r="BH34" s="562"/>
      <c r="BI34" s="559">
        <f>AG34/$E34</f>
        <v>639.83739389717266</v>
      </c>
      <c r="BJ34" s="559">
        <f>AH34/$F34</f>
        <v>473.08704575039269</v>
      </c>
      <c r="BK34" s="559">
        <f>BJ34-BI34</f>
        <v>-166.75034814677997</v>
      </c>
      <c r="BL34" s="560">
        <f>BK34/BI34</f>
        <v>-0.26061363361575923</v>
      </c>
    </row>
    <row r="35" spans="1:64">
      <c r="A35" s="397">
        <v>86</v>
      </c>
      <c r="B35" s="412">
        <v>5</v>
      </c>
      <c r="C35" s="412">
        <v>5</v>
      </c>
      <c r="D35" s="398" t="s">
        <v>58</v>
      </c>
      <c r="E35" s="400">
        <v>8031</v>
      </c>
      <c r="F35" s="400">
        <v>7998</v>
      </c>
      <c r="G35" s="552">
        <f>F35-E35</f>
        <v>-33</v>
      </c>
      <c r="H35" s="553">
        <f>G35/E35</f>
        <v>-4.1090773253642139E-3</v>
      </c>
      <c r="I35" s="553"/>
      <c r="J35" s="400">
        <v>1409222.1446477422</v>
      </c>
      <c r="K35" s="437">
        <v>1200161.4953602171</v>
      </c>
      <c r="L35" s="552">
        <f>K35-J35</f>
        <v>-209060.6492875251</v>
      </c>
      <c r="M35" s="553">
        <f>L35/J35</f>
        <v>-0.14835180534278589</v>
      </c>
      <c r="N35" s="553"/>
      <c r="O35" s="400">
        <v>2709083.5633251849</v>
      </c>
      <c r="P35" s="400">
        <v>2695872.4766014088</v>
      </c>
      <c r="Q35" s="552">
        <f>P35-O35</f>
        <v>-13211.086723776069</v>
      </c>
      <c r="R35" s="553">
        <f>Q35/O35</f>
        <v>-4.8765888592821804E-3</v>
      </c>
      <c r="S35" s="553"/>
      <c r="T35" s="400">
        <v>1391697.930258194</v>
      </c>
      <c r="U35" s="400">
        <v>801694.35093113943</v>
      </c>
      <c r="V35" s="552">
        <f>U35-T35</f>
        <v>-590003.57932705455</v>
      </c>
      <c r="W35" s="553">
        <f>V35/T35</f>
        <v>-0.42394514391323013</v>
      </c>
      <c r="X35" s="554"/>
      <c r="Y35" s="437">
        <f>SUM(J35,O35,T35)</f>
        <v>5510003.638231121</v>
      </c>
      <c r="Z35" s="437">
        <f>SUM(K35,P35,U35)</f>
        <v>4697728.3228927655</v>
      </c>
      <c r="AA35" s="552">
        <f>Z35-Y35</f>
        <v>-812275.31533835549</v>
      </c>
      <c r="AB35" s="553">
        <f>AA35/Y35</f>
        <v>-0.14741829019900984</v>
      </c>
      <c r="AC35" s="554"/>
      <c r="AD35" s="557">
        <v>0</v>
      </c>
      <c r="AE35" s="452">
        <v>1080247.3150378396</v>
      </c>
      <c r="AF35" s="545"/>
      <c r="AG35" s="399">
        <v>5510003.638231121</v>
      </c>
      <c r="AH35" s="399">
        <f>SUM(Z35,AE35)</f>
        <v>5777975.6379306056</v>
      </c>
      <c r="AI35" s="552">
        <f>AH35-AG35</f>
        <v>267971.99969948456</v>
      </c>
      <c r="AJ35" s="553">
        <f>AI35/AG35</f>
        <v>4.8633724638612347E-2</v>
      </c>
      <c r="AL35" s="559">
        <f>J35/$E35</f>
        <v>175.47281093858078</v>
      </c>
      <c r="AM35" s="559">
        <f>K35/$F35</f>
        <v>150.05770134536348</v>
      </c>
      <c r="AN35" s="559">
        <f>AM35-AL35</f>
        <v>-25.415109593217295</v>
      </c>
      <c r="AO35" s="560">
        <f>AN35/AL35</f>
        <v>-0.14483787805800366</v>
      </c>
      <c r="AP35" s="561"/>
      <c r="AQ35" s="559">
        <f>O35/$E35</f>
        <v>337.32829825989103</v>
      </c>
      <c r="AR35" s="559">
        <f>P35/$F35</f>
        <v>337.06832665684033</v>
      </c>
      <c r="AS35" s="559">
        <f>AR35-AQ35</f>
        <v>-0.25997160305070111</v>
      </c>
      <c r="AT35" s="560">
        <f>AS35/AQ35</f>
        <v>-7.706783106895133E-4</v>
      </c>
      <c r="AU35" s="561"/>
      <c r="AV35" s="559">
        <f>T35/$E35</f>
        <v>173.29073966606822</v>
      </c>
      <c r="AW35" s="559">
        <f>U35/$F35</f>
        <v>100.23685307966234</v>
      </c>
      <c r="AX35" s="559">
        <f>AW35-AV35</f>
        <v>-73.053886586405881</v>
      </c>
      <c r="AY35" s="560">
        <f>AX35/AV35</f>
        <v>-0.42156832342675055</v>
      </c>
      <c r="AZ35" s="561"/>
      <c r="BA35" s="559">
        <f>Y35/$E35</f>
        <v>686.09184886454</v>
      </c>
      <c r="BB35" s="559">
        <f>Z35/$F35</f>
        <v>587.36288108186613</v>
      </c>
      <c r="BC35" s="559">
        <f>BB35-BA35</f>
        <v>-98.728967782673863</v>
      </c>
      <c r="BD35" s="560">
        <f>BC35/BA35</f>
        <v>-0.14390051120133132</v>
      </c>
      <c r="BE35" s="562"/>
      <c r="BF35" s="559">
        <f>AD35/$E35</f>
        <v>0</v>
      </c>
      <c r="BG35" s="559">
        <f>AE35/$F35</f>
        <v>135.0646805498674</v>
      </c>
      <c r="BH35" s="562"/>
      <c r="BI35" s="559">
        <f>AG35/$E35</f>
        <v>686.09184886454</v>
      </c>
      <c r="BJ35" s="559">
        <f>AH35/$F35</f>
        <v>722.42756163173362</v>
      </c>
      <c r="BK35" s="559">
        <f>BJ35-BI35</f>
        <v>36.335712767193627</v>
      </c>
      <c r="BL35" s="560">
        <f>BK35/BI35</f>
        <v>5.2960420426693695E-2</v>
      </c>
    </row>
    <row r="36" spans="1:64">
      <c r="A36" s="397">
        <v>90</v>
      </c>
      <c r="B36" s="412">
        <v>12</v>
      </c>
      <c r="C36" s="412">
        <v>12</v>
      </c>
      <c r="D36" s="398" t="s">
        <v>59</v>
      </c>
      <c r="E36" s="400">
        <v>3061</v>
      </c>
      <c r="F36" s="400">
        <v>3001</v>
      </c>
      <c r="G36" s="552">
        <f>F36-E36</f>
        <v>-60</v>
      </c>
      <c r="H36" s="553">
        <f>G36/E36</f>
        <v>-1.9601437438745508E-2</v>
      </c>
      <c r="I36" s="553"/>
      <c r="J36" s="400">
        <v>-707426.70335889654</v>
      </c>
      <c r="K36" s="437">
        <v>-686592.01649249892</v>
      </c>
      <c r="L36" s="552">
        <f>K36-J36</f>
        <v>20834.68686639762</v>
      </c>
      <c r="M36" s="553">
        <f>L36/J36</f>
        <v>-2.9451371806398469E-2</v>
      </c>
      <c r="N36" s="553"/>
      <c r="O36" s="400">
        <v>538376.61967507505</v>
      </c>
      <c r="P36" s="400">
        <v>816268.45855994371</v>
      </c>
      <c r="Q36" s="552">
        <f>P36-O36</f>
        <v>277891.83888486866</v>
      </c>
      <c r="R36" s="553">
        <f>Q36/O36</f>
        <v>0.5161662463213651</v>
      </c>
      <c r="S36" s="553"/>
      <c r="T36" s="400">
        <v>704029.19670250802</v>
      </c>
      <c r="U36" s="400">
        <v>544357.46823930717</v>
      </c>
      <c r="V36" s="552">
        <f>U36-T36</f>
        <v>-159671.72846320085</v>
      </c>
      <c r="W36" s="553">
        <f>V36/T36</f>
        <v>-0.22679702661631396</v>
      </c>
      <c r="X36" s="554"/>
      <c r="Y36" s="437">
        <f>SUM(J36,O36,T36)</f>
        <v>534979.11301868653</v>
      </c>
      <c r="Z36" s="437">
        <f>SUM(K36,P36,U36)</f>
        <v>674033.91030675196</v>
      </c>
      <c r="AA36" s="552">
        <f>Z36-Y36</f>
        <v>139054.79728806543</v>
      </c>
      <c r="AB36" s="553">
        <f>AA36/Y36</f>
        <v>0.25992565672972046</v>
      </c>
      <c r="AC36" s="554"/>
      <c r="AD36" s="557">
        <v>0</v>
      </c>
      <c r="AE36" s="452">
        <v>502488.71782891394</v>
      </c>
      <c r="AF36" s="545"/>
      <c r="AG36" s="399">
        <v>534979.11301868653</v>
      </c>
      <c r="AH36" s="399">
        <f>SUM(Z36,AE36)</f>
        <v>1176522.6281356658</v>
      </c>
      <c r="AI36" s="552">
        <f>AH36-AG36</f>
        <v>641543.51511697925</v>
      </c>
      <c r="AJ36" s="553">
        <f>AI36/AG36</f>
        <v>1.1991935750481728</v>
      </c>
      <c r="AL36" s="559">
        <f>J36/$E36</f>
        <v>-231.10967113978978</v>
      </c>
      <c r="AM36" s="559">
        <f>K36/$F36</f>
        <v>-228.78774291652746</v>
      </c>
      <c r="AN36" s="559">
        <f>AM36-AL36</f>
        <v>2.3219282232623186</v>
      </c>
      <c r="AO36" s="560">
        <f>AN36/AL36</f>
        <v>-1.0046867410658333E-2</v>
      </c>
      <c r="AP36" s="561"/>
      <c r="AQ36" s="559">
        <f>O36/$E36</f>
        <v>175.88259381740446</v>
      </c>
      <c r="AR36" s="559">
        <f>P36/$F36</f>
        <v>271.99881991334348</v>
      </c>
      <c r="AS36" s="559">
        <f>AR36-AQ36</f>
        <v>96.116226095939027</v>
      </c>
      <c r="AT36" s="560">
        <f>AS36/AQ36</f>
        <v>0.54647946684095272</v>
      </c>
      <c r="AU36" s="561"/>
      <c r="AV36" s="559">
        <f>T36/$E36</f>
        <v>229.99973757024111</v>
      </c>
      <c r="AW36" s="559">
        <f>U36/$F36</f>
        <v>181.39202540463418</v>
      </c>
      <c r="AX36" s="559">
        <f>AW36-AV36</f>
        <v>-48.607712165606927</v>
      </c>
      <c r="AY36" s="560">
        <f>AX36/AV36</f>
        <v>-0.21133812011747319</v>
      </c>
      <c r="AZ36" s="561"/>
      <c r="BA36" s="559">
        <f>Y36/$E36</f>
        <v>174.77266024785578</v>
      </c>
      <c r="BB36" s="559">
        <f>Z36/$F36</f>
        <v>224.60310240145017</v>
      </c>
      <c r="BC36" s="559">
        <f>BB36-BA36</f>
        <v>49.83044215359439</v>
      </c>
      <c r="BD36" s="560">
        <f>BC36/BA36</f>
        <v>0.28511577315883846</v>
      </c>
      <c r="BE36" s="562"/>
      <c r="BF36" s="559">
        <f>AD36/$E36</f>
        <v>0</v>
      </c>
      <c r="BG36" s="559">
        <f>AE36/$F36</f>
        <v>167.44042580103763</v>
      </c>
      <c r="BH36" s="562"/>
      <c r="BI36" s="559">
        <f>AG36/$E36</f>
        <v>174.77266024785578</v>
      </c>
      <c r="BJ36" s="559">
        <f>AH36/$F36</f>
        <v>392.04352820248778</v>
      </c>
      <c r="BK36" s="559">
        <f>BJ36-BI36</f>
        <v>217.270867954632</v>
      </c>
      <c r="BL36" s="560">
        <f>BK36/BI36</f>
        <v>1.2431627901441045</v>
      </c>
    </row>
    <row r="37" spans="1:64">
      <c r="A37" s="397">
        <v>91</v>
      </c>
      <c r="B37" s="412">
        <v>1</v>
      </c>
      <c r="C37" s="413">
        <v>31</v>
      </c>
      <c r="D37" s="398" t="s">
        <v>60</v>
      </c>
      <c r="E37" s="400">
        <v>664028</v>
      </c>
      <c r="F37" s="400">
        <v>674500</v>
      </c>
      <c r="G37" s="552">
        <f>F37-E37</f>
        <v>10472</v>
      </c>
      <c r="H37" s="553">
        <f>G37/E37</f>
        <v>1.5770419319667241E-2</v>
      </c>
      <c r="I37" s="553"/>
      <c r="J37" s="400">
        <v>227970148.14250973</v>
      </c>
      <c r="K37" s="437">
        <v>237042190.39690685</v>
      </c>
      <c r="L37" s="552">
        <f>K37-J37</f>
        <v>9072042.2543971241</v>
      </c>
      <c r="M37" s="553">
        <f>L37/J37</f>
        <v>3.9794869320898839E-2</v>
      </c>
      <c r="N37" s="553"/>
      <c r="O37" s="400">
        <v>-58174880.507060565</v>
      </c>
      <c r="P37" s="400">
        <v>-60201254.707400352</v>
      </c>
      <c r="Q37" s="552">
        <f>P37-O37</f>
        <v>-2026374.2003397867</v>
      </c>
      <c r="R37" s="553">
        <f>Q37/O37</f>
        <v>3.4832460035630841E-2</v>
      </c>
      <c r="S37" s="553"/>
      <c r="T37" s="400">
        <v>89144112.888305768</v>
      </c>
      <c r="U37" s="400">
        <v>66993057.015050992</v>
      </c>
      <c r="V37" s="552">
        <f>U37-T37</f>
        <v>-22151055.873254776</v>
      </c>
      <c r="W37" s="553">
        <f>V37/T37</f>
        <v>-0.24848590844141574</v>
      </c>
      <c r="X37" s="554"/>
      <c r="Y37" s="437">
        <f>SUM(J37,O37,T37)</f>
        <v>258939380.52375495</v>
      </c>
      <c r="Z37" s="437">
        <f>SUM(K37,P37,U37)</f>
        <v>243833992.70455748</v>
      </c>
      <c r="AA37" s="552">
        <f>Z37-Y37</f>
        <v>-15105387.819197476</v>
      </c>
      <c r="AB37" s="553">
        <f>AA37/Y37</f>
        <v>-5.8335614260928211E-2</v>
      </c>
      <c r="AC37" s="554"/>
      <c r="AD37" s="557">
        <v>0</v>
      </c>
      <c r="AE37" s="452">
        <v>99357323.497855678</v>
      </c>
      <c r="AF37" s="545"/>
      <c r="AG37" s="399">
        <v>258939380.52375495</v>
      </c>
      <c r="AH37" s="399">
        <f>SUM(Z37,AE37)</f>
        <v>343191316.20241314</v>
      </c>
      <c r="AI37" s="552">
        <f>AH37-AG37</f>
        <v>84251935.678658187</v>
      </c>
      <c r="AJ37" s="553">
        <f>AI37/AG37</f>
        <v>0.3253732032116643</v>
      </c>
      <c r="AL37" s="559">
        <f>J37/$E37</f>
        <v>343.31405926031692</v>
      </c>
      <c r="AM37" s="559">
        <f>K37/$F37</f>
        <v>351.43393683751941</v>
      </c>
      <c r="AN37" s="559">
        <f>AM37-AL37</f>
        <v>8.1198775772024874</v>
      </c>
      <c r="AO37" s="560">
        <f>AN37/AL37</f>
        <v>2.3651456612924823E-2</v>
      </c>
      <c r="AP37" s="561"/>
      <c r="AQ37" s="559">
        <f>O37/$E37</f>
        <v>-87.609077489293469</v>
      </c>
      <c r="AR37" s="559">
        <f>P37/$F37</f>
        <v>-89.253157460934545</v>
      </c>
      <c r="AS37" s="559">
        <f>AR37-AQ37</f>
        <v>-1.6440799716410766</v>
      </c>
      <c r="AT37" s="560">
        <f>AS37/AQ37</f>
        <v>1.8766091582712949E-2</v>
      </c>
      <c r="AU37" s="561"/>
      <c r="AV37" s="559">
        <f>T37/$E37</f>
        <v>134.24752102065841</v>
      </c>
      <c r="AW37" s="559">
        <f>U37/$F37</f>
        <v>99.322545611639725</v>
      </c>
      <c r="AX37" s="559">
        <f>AW37-AV37</f>
        <v>-34.924975409018685</v>
      </c>
      <c r="AY37" s="560">
        <f>AX37/AV37</f>
        <v>-0.26015359645742975</v>
      </c>
      <c r="AZ37" s="561"/>
      <c r="BA37" s="559">
        <f>Y37/$E37</f>
        <v>389.95250279168192</v>
      </c>
      <c r="BB37" s="559">
        <f>Z37/$F37</f>
        <v>361.50332498822456</v>
      </c>
      <c r="BC37" s="559">
        <f>BB37-BA37</f>
        <v>-28.44917780345736</v>
      </c>
      <c r="BD37" s="560">
        <f>BC37/BA37</f>
        <v>-7.2955494835367965E-2</v>
      </c>
      <c r="BE37" s="562"/>
      <c r="BF37" s="559">
        <f>AD37/$E37</f>
        <v>0</v>
      </c>
      <c r="BG37" s="559">
        <f>AE37/$F37</f>
        <v>147.30514973736942</v>
      </c>
      <c r="BH37" s="562"/>
      <c r="BI37" s="559">
        <f>AG37/$E37</f>
        <v>389.95250279168192</v>
      </c>
      <c r="BJ37" s="559">
        <f>AH37/$F37</f>
        <v>508.80847472559401</v>
      </c>
      <c r="BK37" s="559">
        <f>BJ37-BI37</f>
        <v>118.85597193391209</v>
      </c>
      <c r="BL37" s="560">
        <f>BK37/BI37</f>
        <v>0.3047960228053892</v>
      </c>
    </row>
    <row r="38" spans="1:64">
      <c r="A38" s="397">
        <v>92</v>
      </c>
      <c r="B38" s="412">
        <v>1</v>
      </c>
      <c r="C38" s="413">
        <v>32</v>
      </c>
      <c r="D38" s="398" t="s">
        <v>61</v>
      </c>
      <c r="E38" s="400">
        <v>242819</v>
      </c>
      <c r="F38" s="400">
        <v>247443</v>
      </c>
      <c r="G38" s="552">
        <f>F38-E38</f>
        <v>4624</v>
      </c>
      <c r="H38" s="553">
        <f>G38/E38</f>
        <v>1.9042990869742482E-2</v>
      </c>
      <c r="I38" s="553"/>
      <c r="J38" s="400">
        <v>131266514.62207025</v>
      </c>
      <c r="K38" s="437">
        <v>132297739.40912932</v>
      </c>
      <c r="L38" s="552">
        <f>K38-J38</f>
        <v>1031224.7870590687</v>
      </c>
      <c r="M38" s="553">
        <f>L38/J38</f>
        <v>7.8559622766557827E-3</v>
      </c>
      <c r="N38" s="553"/>
      <c r="O38" s="400">
        <v>-4333789.5023266869</v>
      </c>
      <c r="P38" s="400">
        <v>-4089051.074780623</v>
      </c>
      <c r="Q38" s="552">
        <f>P38-O38</f>
        <v>244738.4275460639</v>
      </c>
      <c r="R38" s="553">
        <f>Q38/O38</f>
        <v>-5.6472153853958734E-2</v>
      </c>
      <c r="S38" s="553"/>
      <c r="T38" s="400">
        <v>30298277.497694023</v>
      </c>
      <c r="U38" s="400">
        <v>18740417.852373134</v>
      </c>
      <c r="V38" s="552">
        <f>U38-T38</f>
        <v>-11557859.645320889</v>
      </c>
      <c r="W38" s="553">
        <f>V38/T38</f>
        <v>-0.38146919890744774</v>
      </c>
      <c r="X38" s="554"/>
      <c r="Y38" s="437">
        <f>SUM(J38,O38,T38)</f>
        <v>157231002.6174376</v>
      </c>
      <c r="Z38" s="437">
        <f>SUM(K38,P38,U38)</f>
        <v>146949106.18672183</v>
      </c>
      <c r="AA38" s="552">
        <f>Z38-Y38</f>
        <v>-10281896.43071577</v>
      </c>
      <c r="AB38" s="553">
        <f>AA38/Y38</f>
        <v>-6.5393569077040678E-2</v>
      </c>
      <c r="AC38" s="554"/>
      <c r="AD38" s="557">
        <v>0</v>
      </c>
      <c r="AE38" s="452">
        <v>44382335.753546007</v>
      </c>
      <c r="AF38" s="545"/>
      <c r="AG38" s="399">
        <v>157231002.6174376</v>
      </c>
      <c r="AH38" s="399">
        <f>SUM(Z38,AE38)</f>
        <v>191331441.94026783</v>
      </c>
      <c r="AI38" s="552">
        <f>AH38-AG38</f>
        <v>34100439.32283023</v>
      </c>
      <c r="AJ38" s="553">
        <f>AI38/AG38</f>
        <v>0.21688114147437448</v>
      </c>
      <c r="AL38" s="559">
        <f>J38/$E38</f>
        <v>540.59408292625471</v>
      </c>
      <c r="AM38" s="559">
        <f>K38/$F38</f>
        <v>534.65945453752715</v>
      </c>
      <c r="AN38" s="559">
        <f>AM38-AL38</f>
        <v>-5.9346283887275604</v>
      </c>
      <c r="AO38" s="560">
        <f>AN38/AL38</f>
        <v>-1.0977975113236921E-2</v>
      </c>
      <c r="AP38" s="561"/>
      <c r="AQ38" s="559">
        <f>O38/$E38</f>
        <v>-17.847818755232034</v>
      </c>
      <c r="AR38" s="559">
        <f>P38/$F38</f>
        <v>-16.525224293193272</v>
      </c>
      <c r="AS38" s="559">
        <f>AR38-AQ38</f>
        <v>1.3225944620387615</v>
      </c>
      <c r="AT38" s="560">
        <f>AS38/AQ38</f>
        <v>-7.4103983247311211E-2</v>
      </c>
      <c r="AU38" s="561"/>
      <c r="AV38" s="559">
        <f>T38/$E38</f>
        <v>124.7772105876971</v>
      </c>
      <c r="AW38" s="559">
        <f>U38/$F38</f>
        <v>75.736302309514244</v>
      </c>
      <c r="AX38" s="559">
        <f>AW38-AV38</f>
        <v>-49.040908278182854</v>
      </c>
      <c r="AY38" s="560">
        <f>AX38/AV38</f>
        <v>-0.3930277656248411</v>
      </c>
      <c r="AZ38" s="561"/>
      <c r="BA38" s="559">
        <f>Y38/$E38</f>
        <v>647.52347475871989</v>
      </c>
      <c r="BB38" s="559">
        <f>Z38/$F38</f>
        <v>593.87053255384808</v>
      </c>
      <c r="BC38" s="559">
        <f>BB38-BA38</f>
        <v>-53.652942204871806</v>
      </c>
      <c r="BD38" s="560">
        <f>BC38/BA38</f>
        <v>-8.2858682806617873E-2</v>
      </c>
      <c r="BE38" s="562"/>
      <c r="BF38" s="559">
        <f>AD38/$E38</f>
        <v>0</v>
      </c>
      <c r="BG38" s="559">
        <f>AE38/$F38</f>
        <v>179.3638767455374</v>
      </c>
      <c r="BH38" s="562"/>
      <c r="BI38" s="559">
        <f>AG38/$E38</f>
        <v>647.52347475871989</v>
      </c>
      <c r="BJ38" s="559">
        <f>AH38/$F38</f>
        <v>773.23440929938545</v>
      </c>
      <c r="BK38" s="559">
        <f>BJ38-BI38</f>
        <v>125.71093454066556</v>
      </c>
      <c r="BL38" s="560">
        <f>BK38/BI38</f>
        <v>0.19414112297242653</v>
      </c>
    </row>
    <row r="39" spans="1:64">
      <c r="A39" s="397">
        <v>97</v>
      </c>
      <c r="B39" s="412">
        <v>10</v>
      </c>
      <c r="C39" s="412">
        <v>10</v>
      </c>
      <c r="D39" s="398" t="s">
        <v>62</v>
      </c>
      <c r="E39" s="400">
        <v>2091</v>
      </c>
      <c r="F39" s="400">
        <v>2062</v>
      </c>
      <c r="G39" s="552">
        <f>F39-E39</f>
        <v>-29</v>
      </c>
      <c r="H39" s="553">
        <f>G39/E39</f>
        <v>-1.3868962219033954E-2</v>
      </c>
      <c r="I39" s="553"/>
      <c r="J39" s="400">
        <v>-83547.619137248141</v>
      </c>
      <c r="K39" s="437">
        <v>-156946.06822402903</v>
      </c>
      <c r="L39" s="552">
        <f>K39-J39</f>
        <v>-73398.449086780893</v>
      </c>
      <c r="M39" s="553">
        <f>L39/J39</f>
        <v>0.87852233067474172</v>
      </c>
      <c r="N39" s="553"/>
      <c r="O39" s="400">
        <v>295078.15947681328</v>
      </c>
      <c r="P39" s="400">
        <v>306470.43864446232</v>
      </c>
      <c r="Q39" s="552">
        <f>P39-O39</f>
        <v>11392.279167649045</v>
      </c>
      <c r="R39" s="553">
        <f>Q39/O39</f>
        <v>3.860766648351089E-2</v>
      </c>
      <c r="S39" s="553"/>
      <c r="T39" s="400">
        <v>448682.95524441573</v>
      </c>
      <c r="U39" s="400">
        <v>363745.73214982572</v>
      </c>
      <c r="V39" s="552">
        <f>U39-T39</f>
        <v>-84937.223094590008</v>
      </c>
      <c r="W39" s="553">
        <f>V39/T39</f>
        <v>-0.18930343152509832</v>
      </c>
      <c r="X39" s="554"/>
      <c r="Y39" s="437">
        <f>SUM(J39,O39,T39)</f>
        <v>660213.49558398081</v>
      </c>
      <c r="Z39" s="437">
        <f>SUM(K39,P39,U39)</f>
        <v>513270.10257025901</v>
      </c>
      <c r="AA39" s="552">
        <f>Z39-Y39</f>
        <v>-146943.3930137218</v>
      </c>
      <c r="AB39" s="553">
        <f>AA39/Y39</f>
        <v>-0.22256950819180918</v>
      </c>
      <c r="AC39" s="554"/>
      <c r="AD39" s="557">
        <v>0</v>
      </c>
      <c r="AE39" s="452">
        <v>272093.17668968561</v>
      </c>
      <c r="AF39" s="545"/>
      <c r="AG39" s="399">
        <v>660213.49558398081</v>
      </c>
      <c r="AH39" s="399">
        <f>SUM(Z39,AE39)</f>
        <v>785363.27925994457</v>
      </c>
      <c r="AI39" s="552">
        <f>AH39-AG39</f>
        <v>125149.78367596376</v>
      </c>
      <c r="AJ39" s="553">
        <f>AI39/AG39</f>
        <v>0.18955956597837281</v>
      </c>
      <c r="AL39" s="559">
        <f>J39/$E39</f>
        <v>-39.955819769128716</v>
      </c>
      <c r="AM39" s="559">
        <f>K39/$F39</f>
        <v>-76.113515142594096</v>
      </c>
      <c r="AN39" s="559">
        <f>AM39-AL39</f>
        <v>-36.15769537346538</v>
      </c>
      <c r="AO39" s="560">
        <f>AN39/AL39</f>
        <v>0.90494189788597701</v>
      </c>
      <c r="AP39" s="561"/>
      <c r="AQ39" s="559">
        <f>O39/$E39</f>
        <v>141.11820156710343</v>
      </c>
      <c r="AR39" s="559">
        <f>P39/$F39</f>
        <v>148.62775879944826</v>
      </c>
      <c r="AS39" s="559">
        <f>AR39-AQ39</f>
        <v>7.5095572323448323</v>
      </c>
      <c r="AT39" s="560">
        <f>AS39/AQ39</f>
        <v>5.3214660822997709E-2</v>
      </c>
      <c r="AU39" s="561"/>
      <c r="AV39" s="559">
        <f>T39/$E39</f>
        <v>214.57817084859673</v>
      </c>
      <c r="AW39" s="559">
        <f>U39/$F39</f>
        <v>176.40433178944022</v>
      </c>
      <c r="AX39" s="559">
        <f>AW39-AV39</f>
        <v>-38.173839059156506</v>
      </c>
      <c r="AY39" s="560">
        <f>AX39/AV39</f>
        <v>-0.17790178240493726</v>
      </c>
      <c r="AZ39" s="561"/>
      <c r="BA39" s="559">
        <f>Y39/$E39</f>
        <v>315.74055264657142</v>
      </c>
      <c r="BB39" s="559">
        <f>Z39/$F39</f>
        <v>248.91857544629437</v>
      </c>
      <c r="BC39" s="559">
        <f>BB39-BA39</f>
        <v>-66.821977200277047</v>
      </c>
      <c r="BD39" s="560">
        <f>BC39/BA39</f>
        <v>-0.21163571369014217</v>
      </c>
      <c r="BE39" s="562"/>
      <c r="BF39" s="559">
        <f>AD39/$E39</f>
        <v>0</v>
      </c>
      <c r="BG39" s="559">
        <f>AE39/$F39</f>
        <v>131.95595377773307</v>
      </c>
      <c r="BH39" s="562"/>
      <c r="BI39" s="559">
        <f>AG39/$E39</f>
        <v>315.74055264657142</v>
      </c>
      <c r="BJ39" s="559">
        <f>AH39/$F39</f>
        <v>380.87452922402741</v>
      </c>
      <c r="BK39" s="559">
        <f>BJ39-BI39</f>
        <v>65.133976577455996</v>
      </c>
      <c r="BL39" s="560">
        <f>BK39/BI39</f>
        <v>0.20628955017496475</v>
      </c>
    </row>
    <row r="40" spans="1:64">
      <c r="A40" s="397">
        <v>98</v>
      </c>
      <c r="B40" s="412">
        <v>7</v>
      </c>
      <c r="C40" s="412">
        <v>7</v>
      </c>
      <c r="D40" s="398" t="s">
        <v>63</v>
      </c>
      <c r="E40" s="400">
        <v>22943</v>
      </c>
      <c r="F40" s="400">
        <v>22885</v>
      </c>
      <c r="G40" s="552">
        <f>F40-E40</f>
        <v>-58</v>
      </c>
      <c r="H40" s="553">
        <f>G40/E40</f>
        <v>-2.5280041842827877E-3</v>
      </c>
      <c r="I40" s="553"/>
      <c r="J40" s="400">
        <v>13502819.957794748</v>
      </c>
      <c r="K40" s="437">
        <v>12131870.725749647</v>
      </c>
      <c r="L40" s="552">
        <f>K40-J40</f>
        <v>-1370949.232045101</v>
      </c>
      <c r="M40" s="553">
        <f>L40/J40</f>
        <v>-0.10153058667228215</v>
      </c>
      <c r="N40" s="553"/>
      <c r="O40" s="400">
        <v>5853940.8935225541</v>
      </c>
      <c r="P40" s="400">
        <v>6391833.041292388</v>
      </c>
      <c r="Q40" s="552">
        <f>P40-O40</f>
        <v>537892.14776983391</v>
      </c>
      <c r="R40" s="553">
        <f>Q40/O40</f>
        <v>9.1885476391641935E-2</v>
      </c>
      <c r="S40" s="553"/>
      <c r="T40" s="400">
        <v>3417359.4084765422</v>
      </c>
      <c r="U40" s="400">
        <v>2001525.4379302121</v>
      </c>
      <c r="V40" s="552">
        <f>U40-T40</f>
        <v>-1415833.9705463301</v>
      </c>
      <c r="W40" s="553">
        <f>V40/T40</f>
        <v>-0.41430642824235697</v>
      </c>
      <c r="X40" s="554"/>
      <c r="Y40" s="437">
        <f>SUM(J40,O40,T40)</f>
        <v>22774120.259793844</v>
      </c>
      <c r="Z40" s="437">
        <f>SUM(K40,P40,U40)</f>
        <v>20525229.204972245</v>
      </c>
      <c r="AA40" s="552">
        <f>Z40-Y40</f>
        <v>-2248891.0548215993</v>
      </c>
      <c r="AB40" s="553">
        <f>AA40/Y40</f>
        <v>-9.874765870942831E-2</v>
      </c>
      <c r="AC40" s="554"/>
      <c r="AD40" s="557">
        <v>0</v>
      </c>
      <c r="AE40" s="452">
        <v>2803803.0517714373</v>
      </c>
      <c r="AF40" s="545"/>
      <c r="AG40" s="399">
        <v>22774120.259793844</v>
      </c>
      <c r="AH40" s="399">
        <f>SUM(Z40,AE40)</f>
        <v>23329032.256743681</v>
      </c>
      <c r="AI40" s="552">
        <f>AH40-AG40</f>
        <v>554911.99694983661</v>
      </c>
      <c r="AJ40" s="553">
        <f>AI40/AG40</f>
        <v>2.4365902639475207E-2</v>
      </c>
      <c r="AL40" s="559">
        <f>J40/$E40</f>
        <v>588.5376784986596</v>
      </c>
      <c r="AM40" s="559">
        <f>K40/$F40</f>
        <v>530.12325653264793</v>
      </c>
      <c r="AN40" s="559">
        <f>AM40-AL40</f>
        <v>-58.414421966011673</v>
      </c>
      <c r="AO40" s="560">
        <f>AN40/AL40</f>
        <v>-9.9253495740536032E-2</v>
      </c>
      <c r="AP40" s="561"/>
      <c r="AQ40" s="559">
        <f>O40/$E40</f>
        <v>255.15150126498514</v>
      </c>
      <c r="AR40" s="559">
        <f>P40/$F40</f>
        <v>279.30229588343406</v>
      </c>
      <c r="AS40" s="559">
        <f>AR40-AQ40</f>
        <v>24.150794618448913</v>
      </c>
      <c r="AT40" s="560">
        <f>AS40/AQ40</f>
        <v>9.4652763157240208E-2</v>
      </c>
      <c r="AU40" s="561"/>
      <c r="AV40" s="559">
        <f>T40/$E40</f>
        <v>148.94998075563538</v>
      </c>
      <c r="AW40" s="559">
        <f>U40/$F40</f>
        <v>87.460145856683951</v>
      </c>
      <c r="AX40" s="559">
        <f>AW40-AV40</f>
        <v>-61.489834898951429</v>
      </c>
      <c r="AY40" s="560">
        <f>AX40/AV40</f>
        <v>-0.41282203990231142</v>
      </c>
      <c r="AZ40" s="561"/>
      <c r="BA40" s="559">
        <f>Y40/$E40</f>
        <v>992.63916051928015</v>
      </c>
      <c r="BB40" s="559">
        <f>Z40/$F40</f>
        <v>896.88569827276581</v>
      </c>
      <c r="BC40" s="559">
        <f>BB40-BA40</f>
        <v>-95.753462246514346</v>
      </c>
      <c r="BD40" s="560">
        <f>BC40/BA40</f>
        <v>-9.6463514693922364E-2</v>
      </c>
      <c r="BE40" s="562"/>
      <c r="BF40" s="559">
        <f>AD40/$E40</f>
        <v>0</v>
      </c>
      <c r="BG40" s="559">
        <f>AE40/$F40</f>
        <v>122.51706584100666</v>
      </c>
      <c r="BH40" s="562"/>
      <c r="BI40" s="559">
        <f>AG40/$E40</f>
        <v>992.63916051928015</v>
      </c>
      <c r="BJ40" s="559">
        <f>AH40/$F40</f>
        <v>1019.4027641137724</v>
      </c>
      <c r="BK40" s="559">
        <f>BJ40-BI40</f>
        <v>26.763603594492224</v>
      </c>
      <c r="BL40" s="560">
        <f>BK40/BI40</f>
        <v>2.6962067042057215E-2</v>
      </c>
    </row>
    <row r="41" spans="1:64">
      <c r="A41" s="397">
        <v>102</v>
      </c>
      <c r="B41" s="412">
        <v>4</v>
      </c>
      <c r="C41" s="412">
        <v>4</v>
      </c>
      <c r="D41" s="398" t="s">
        <v>64</v>
      </c>
      <c r="E41" s="400">
        <v>9745</v>
      </c>
      <c r="F41" s="400">
        <v>9646</v>
      </c>
      <c r="G41" s="552">
        <f>F41-E41</f>
        <v>-99</v>
      </c>
      <c r="H41" s="553">
        <f>G41/E41</f>
        <v>-1.0159055926115957E-2</v>
      </c>
      <c r="I41" s="553"/>
      <c r="J41" s="400">
        <v>959508.72934959293</v>
      </c>
      <c r="K41" s="437">
        <v>653602.2492004165</v>
      </c>
      <c r="L41" s="552">
        <f>K41-J41</f>
        <v>-305906.48014917644</v>
      </c>
      <c r="M41" s="553">
        <f>L41/J41</f>
        <v>-0.31881573433577454</v>
      </c>
      <c r="N41" s="553"/>
      <c r="O41" s="400">
        <v>3902026.9960696246</v>
      </c>
      <c r="P41" s="400">
        <v>3991488.0271339365</v>
      </c>
      <c r="Q41" s="552">
        <f>P41-O41</f>
        <v>89461.031064311974</v>
      </c>
      <c r="R41" s="553">
        <f>Q41/O41</f>
        <v>2.2926809874565947E-2</v>
      </c>
      <c r="S41" s="553"/>
      <c r="T41" s="400">
        <v>2140556.412930782</v>
      </c>
      <c r="U41" s="400">
        <v>1440321.8621548116</v>
      </c>
      <c r="V41" s="552">
        <f>U41-T41</f>
        <v>-700234.55077597033</v>
      </c>
      <c r="W41" s="553">
        <f>V41/T41</f>
        <v>-0.3271273518165454</v>
      </c>
      <c r="X41" s="554"/>
      <c r="Y41" s="437">
        <f>SUM(J41,O41,T41)</f>
        <v>7002092.1383499997</v>
      </c>
      <c r="Z41" s="437">
        <f>SUM(K41,P41,U41)</f>
        <v>6085412.1384891644</v>
      </c>
      <c r="AA41" s="552">
        <f>Z41-Y41</f>
        <v>-916679.99986083526</v>
      </c>
      <c r="AB41" s="553">
        <f>AA41/Y41</f>
        <v>-0.13091515817683103</v>
      </c>
      <c r="AC41" s="554"/>
      <c r="AD41" s="557">
        <v>0</v>
      </c>
      <c r="AE41" s="452">
        <v>1274743.414742467</v>
      </c>
      <c r="AF41" s="545"/>
      <c r="AG41" s="399">
        <v>7002092.1383499997</v>
      </c>
      <c r="AH41" s="399">
        <f>SUM(Z41,AE41)</f>
        <v>7360155.5532316314</v>
      </c>
      <c r="AI41" s="552">
        <f>AH41-AG41</f>
        <v>358063.41488163173</v>
      </c>
      <c r="AJ41" s="553">
        <f>AI41/AG41</f>
        <v>5.1136632852992879E-2</v>
      </c>
      <c r="AL41" s="559">
        <f>J41/$E41</f>
        <v>98.46164487938357</v>
      </c>
      <c r="AM41" s="559">
        <f>K41/$F41</f>
        <v>67.758889612317702</v>
      </c>
      <c r="AN41" s="559">
        <f>AM41-AL41</f>
        <v>-30.702755267065868</v>
      </c>
      <c r="AO41" s="560">
        <f>AN41/AL41</f>
        <v>-0.31182452115924963</v>
      </c>
      <c r="AP41" s="561"/>
      <c r="AQ41" s="559">
        <f>O41/$E41</f>
        <v>400.41323715439967</v>
      </c>
      <c r="AR41" s="559">
        <f>P41/$F41</f>
        <v>413.79722445925114</v>
      </c>
      <c r="AS41" s="559">
        <f>AR41-AQ41</f>
        <v>13.383987304851473</v>
      </c>
      <c r="AT41" s="560">
        <f>AS41/AQ41</f>
        <v>3.3425436681281832E-2</v>
      </c>
      <c r="AU41" s="561"/>
      <c r="AV41" s="559">
        <f>T41/$E41</f>
        <v>219.65689204010076</v>
      </c>
      <c r="AW41" s="559">
        <f>U41/$F41</f>
        <v>149.31804500879241</v>
      </c>
      <c r="AX41" s="559">
        <f>AW41-AV41</f>
        <v>-70.338847031308347</v>
      </c>
      <c r="AY41" s="560">
        <f>AX41/AV41</f>
        <v>-0.32022144344310954</v>
      </c>
      <c r="AZ41" s="561"/>
      <c r="BA41" s="559">
        <f>Y41/$E41</f>
        <v>718.53177407388398</v>
      </c>
      <c r="BB41" s="559">
        <f>Z41/$F41</f>
        <v>630.87415908036121</v>
      </c>
      <c r="BC41" s="559">
        <f>BB41-BA41</f>
        <v>-87.65761499352277</v>
      </c>
      <c r="BD41" s="560">
        <f>BC41/BA41</f>
        <v>-0.12199546096135376</v>
      </c>
      <c r="BE41" s="562"/>
      <c r="BF41" s="559">
        <f>AD41/$E41</f>
        <v>0</v>
      </c>
      <c r="BG41" s="559">
        <f>AE41/$F41</f>
        <v>132.15254144126757</v>
      </c>
      <c r="BH41" s="562"/>
      <c r="BI41" s="559">
        <f>AG41/$E41</f>
        <v>718.53177407388398</v>
      </c>
      <c r="BJ41" s="559">
        <f>AH41/$F41</f>
        <v>763.02670052162875</v>
      </c>
      <c r="BK41" s="559">
        <f>BJ41-BI41</f>
        <v>44.494926447744774</v>
      </c>
      <c r="BL41" s="560">
        <f>BK41/BI41</f>
        <v>6.1924786144766264E-2</v>
      </c>
    </row>
    <row r="42" spans="1:64">
      <c r="A42" s="397">
        <v>103</v>
      </c>
      <c r="B42" s="412">
        <v>5</v>
      </c>
      <c r="C42" s="412">
        <v>5</v>
      </c>
      <c r="D42" s="398" t="s">
        <v>65</v>
      </c>
      <c r="E42" s="400">
        <v>2161</v>
      </c>
      <c r="F42" s="400">
        <v>2125</v>
      </c>
      <c r="G42" s="552">
        <f>F42-E42</f>
        <v>-36</v>
      </c>
      <c r="H42" s="553">
        <f>G42/E42</f>
        <v>-1.6658954187875982E-2</v>
      </c>
      <c r="I42" s="553"/>
      <c r="J42" s="400">
        <v>242711.27189013484</v>
      </c>
      <c r="K42" s="437">
        <v>86123.850115531124</v>
      </c>
      <c r="L42" s="552">
        <f>K42-J42</f>
        <v>-156587.42177460372</v>
      </c>
      <c r="M42" s="553">
        <f>L42/J42</f>
        <v>-0.64515924849787876</v>
      </c>
      <c r="N42" s="553"/>
      <c r="O42" s="400">
        <v>1125081.326062046</v>
      </c>
      <c r="P42" s="400">
        <v>1145322.0967882611</v>
      </c>
      <c r="Q42" s="552">
        <f>P42-O42</f>
        <v>20240.770726215094</v>
      </c>
      <c r="R42" s="553">
        <f>Q42/O42</f>
        <v>1.7990495671153694E-2</v>
      </c>
      <c r="S42" s="553"/>
      <c r="T42" s="400">
        <v>488886.35415327025</v>
      </c>
      <c r="U42" s="400">
        <v>338113.43130093627</v>
      </c>
      <c r="V42" s="552">
        <f>U42-T42</f>
        <v>-150772.92285233398</v>
      </c>
      <c r="W42" s="553">
        <f>V42/T42</f>
        <v>-0.30840075934102534</v>
      </c>
      <c r="X42" s="554"/>
      <c r="Y42" s="437">
        <f>SUM(J42,O42,T42)</f>
        <v>1856678.9521054509</v>
      </c>
      <c r="Z42" s="437">
        <f>SUM(K42,P42,U42)</f>
        <v>1569559.3782047285</v>
      </c>
      <c r="AA42" s="552">
        <f>Z42-Y42</f>
        <v>-287119.57390072243</v>
      </c>
      <c r="AB42" s="553">
        <f>AA42/Y42</f>
        <v>-0.15464147615565546</v>
      </c>
      <c r="AC42" s="554"/>
      <c r="AD42" s="557">
        <v>0</v>
      </c>
      <c r="AE42" s="452">
        <v>305459.01664107502</v>
      </c>
      <c r="AF42" s="545"/>
      <c r="AG42" s="399">
        <v>1856678.9521054509</v>
      </c>
      <c r="AH42" s="399">
        <f>SUM(Z42,AE42)</f>
        <v>1875018.3948458035</v>
      </c>
      <c r="AI42" s="552">
        <f>AH42-AG42</f>
        <v>18339.442740352591</v>
      </c>
      <c r="AJ42" s="553">
        <f>AI42/AG42</f>
        <v>9.877551915777303E-3</v>
      </c>
      <c r="AL42" s="559">
        <f>J42/$E42</f>
        <v>112.31433220274634</v>
      </c>
      <c r="AM42" s="559">
        <f>K42/$F42</f>
        <v>40.528870642602882</v>
      </c>
      <c r="AN42" s="559">
        <f>AM42-AL42</f>
        <v>-71.78546156014346</v>
      </c>
      <c r="AO42" s="560">
        <f>AN42/AL42</f>
        <v>-0.63914782870772513</v>
      </c>
      <c r="AP42" s="561"/>
      <c r="AQ42" s="559">
        <f>O42/$E42</f>
        <v>520.62995190284403</v>
      </c>
      <c r="AR42" s="559">
        <f>P42/$F42</f>
        <v>538.97510437094638</v>
      </c>
      <c r="AS42" s="559">
        <f>AR42-AQ42</f>
        <v>18.345152468102356</v>
      </c>
      <c r="AT42" s="560">
        <f>AS42/AQ42</f>
        <v>3.5236452303700323E-2</v>
      </c>
      <c r="AU42" s="561"/>
      <c r="AV42" s="559">
        <f>T42/$E42</f>
        <v>226.23153824769562</v>
      </c>
      <c r="AW42" s="559">
        <f>U42/$F42</f>
        <v>159.11220296514648</v>
      </c>
      <c r="AX42" s="559">
        <f>AW42-AV42</f>
        <v>-67.119335282549144</v>
      </c>
      <c r="AY42" s="560">
        <f>AX42/AV42</f>
        <v>-0.29668425455809683</v>
      </c>
      <c r="AZ42" s="561"/>
      <c r="BA42" s="559">
        <f>Y42/$E42</f>
        <v>859.17582235328598</v>
      </c>
      <c r="BB42" s="559">
        <f>Z42/$F42</f>
        <v>738.61617797869576</v>
      </c>
      <c r="BC42" s="559">
        <f>BB42-BA42</f>
        <v>-120.55964437459022</v>
      </c>
      <c r="BD42" s="560">
        <f>BC42/BA42</f>
        <v>-0.14032010822229246</v>
      </c>
      <c r="BE42" s="562"/>
      <c r="BF42" s="559">
        <f>AD42/$E42</f>
        <v>0</v>
      </c>
      <c r="BG42" s="559">
        <f>AE42/$F42</f>
        <v>143.7454195958</v>
      </c>
      <c r="BH42" s="562"/>
      <c r="BI42" s="559">
        <f>AG42/$E42</f>
        <v>859.17582235328598</v>
      </c>
      <c r="BJ42" s="559">
        <f>AH42/$F42</f>
        <v>882.36159757449582</v>
      </c>
      <c r="BK42" s="559">
        <f>BJ42-BI42</f>
        <v>23.185775221209838</v>
      </c>
      <c r="BL42" s="560">
        <f>BK42/BI42</f>
        <v>2.6986065736468126E-2</v>
      </c>
    </row>
    <row r="43" spans="1:64">
      <c r="A43" s="397">
        <v>105</v>
      </c>
      <c r="B43" s="412">
        <v>18</v>
      </c>
      <c r="C43" s="412">
        <v>18</v>
      </c>
      <c r="D43" s="398" t="s">
        <v>66</v>
      </c>
      <c r="E43" s="400">
        <v>2094</v>
      </c>
      <c r="F43" s="400">
        <v>2063</v>
      </c>
      <c r="G43" s="552">
        <f>F43-E43</f>
        <v>-31</v>
      </c>
      <c r="H43" s="553">
        <f>G43/E43</f>
        <v>-1.4804202483285577E-2</v>
      </c>
      <c r="I43" s="553"/>
      <c r="J43" s="400">
        <v>1749150.5063975472</v>
      </c>
      <c r="K43" s="437">
        <v>1739382.5867188307</v>
      </c>
      <c r="L43" s="552">
        <f>K43-J43</f>
        <v>-9767.9196787164547</v>
      </c>
      <c r="M43" s="553">
        <f>L43/J43</f>
        <v>-5.5843791846328407E-3</v>
      </c>
      <c r="N43" s="553"/>
      <c r="O43" s="400">
        <v>916111.99700052931</v>
      </c>
      <c r="P43" s="400">
        <v>1018146.1028551168</v>
      </c>
      <c r="Q43" s="552">
        <f>P43-O43</f>
        <v>102034.10585458751</v>
      </c>
      <c r="R43" s="553">
        <f>Q43/O43</f>
        <v>0.11137732743230144</v>
      </c>
      <c r="S43" s="553"/>
      <c r="T43" s="400">
        <v>500423.75808776653</v>
      </c>
      <c r="U43" s="400">
        <v>388623.6514767537</v>
      </c>
      <c r="V43" s="552">
        <f>U43-T43</f>
        <v>-111800.10661101283</v>
      </c>
      <c r="W43" s="553">
        <f>V43/T43</f>
        <v>-0.22341086889684569</v>
      </c>
      <c r="X43" s="554"/>
      <c r="Y43" s="437">
        <f>SUM(J43,O43,T43)</f>
        <v>3165686.261485843</v>
      </c>
      <c r="Z43" s="437">
        <f>SUM(K43,P43,U43)</f>
        <v>3146152.3410507012</v>
      </c>
      <c r="AA43" s="552">
        <f>Z43-Y43</f>
        <v>-19533.920435141772</v>
      </c>
      <c r="AB43" s="553">
        <f>AA43/Y43</f>
        <v>-6.1705168553163421E-3</v>
      </c>
      <c r="AC43" s="554"/>
      <c r="AD43" s="557">
        <v>0</v>
      </c>
      <c r="AE43" s="452">
        <v>306109.87129829079</v>
      </c>
      <c r="AF43" s="545"/>
      <c r="AG43" s="399">
        <v>3165686.261485843</v>
      </c>
      <c r="AH43" s="399">
        <f>SUM(Z43,AE43)</f>
        <v>3452262.212348992</v>
      </c>
      <c r="AI43" s="552">
        <f>AH43-AG43</f>
        <v>286575.95086314902</v>
      </c>
      <c r="AJ43" s="553">
        <f>AI43/AG43</f>
        <v>9.0525695597087397E-2</v>
      </c>
      <c r="AL43" s="559">
        <f>J43/$E43</f>
        <v>835.31542807905782</v>
      </c>
      <c r="AM43" s="559">
        <f>K43/$F43</f>
        <v>843.13261595677693</v>
      </c>
      <c r="AN43" s="559">
        <f>AM43-AL43</f>
        <v>7.8171878777191068</v>
      </c>
      <c r="AO43" s="560">
        <f>AN43/AL43</f>
        <v>9.35836645049881E-3</v>
      </c>
      <c r="AP43" s="561"/>
      <c r="AQ43" s="559">
        <f>O43/$E43</f>
        <v>437.49379035364342</v>
      </c>
      <c r="AR43" s="559">
        <f>P43/$F43</f>
        <v>493.52695242613515</v>
      </c>
      <c r="AS43" s="559">
        <f>AR43-AQ43</f>
        <v>56.033162072491734</v>
      </c>
      <c r="AT43" s="560">
        <f>AS43/AQ43</f>
        <v>0.12807761688959729</v>
      </c>
      <c r="AU43" s="561"/>
      <c r="AV43" s="559">
        <f>T43/$E43</f>
        <v>238.97982716703274</v>
      </c>
      <c r="AW43" s="559">
        <f>U43/$F43</f>
        <v>188.37792121994846</v>
      </c>
      <c r="AX43" s="559">
        <f>AW43-AV43</f>
        <v>-50.601905947084276</v>
      </c>
      <c r="AY43" s="560">
        <f>AX43/AV43</f>
        <v>-0.21174132790595979</v>
      </c>
      <c r="AZ43" s="561"/>
      <c r="BA43" s="559">
        <f>Y43/$E43</f>
        <v>1511.789045599734</v>
      </c>
      <c r="BB43" s="559">
        <f>Z43/$F43</f>
        <v>1525.0374896028604</v>
      </c>
      <c r="BC43" s="559">
        <f>BB43-BA43</f>
        <v>13.248444003126451</v>
      </c>
      <c r="BD43" s="560">
        <f>BC43/BA43</f>
        <v>8.7634210882052855E-3</v>
      </c>
      <c r="BE43" s="562"/>
      <c r="BF43" s="559">
        <f>AD43/$E43</f>
        <v>0</v>
      </c>
      <c r="BG43" s="559">
        <f>AE43/$F43</f>
        <v>148.38093616010218</v>
      </c>
      <c r="BH43" s="562"/>
      <c r="BI43" s="559">
        <f>AG43/$E43</f>
        <v>1511.789045599734</v>
      </c>
      <c r="BJ43" s="559">
        <f>AH43/$F43</f>
        <v>1673.4184257629627</v>
      </c>
      <c r="BK43" s="559">
        <f>BJ43-BI43</f>
        <v>161.62938016322869</v>
      </c>
      <c r="BL43" s="560">
        <f>BK43/BI43</f>
        <v>0.10691265466810519</v>
      </c>
    </row>
    <row r="44" spans="1:64">
      <c r="A44" s="397">
        <v>106</v>
      </c>
      <c r="B44" s="412">
        <v>1</v>
      </c>
      <c r="C44" s="413">
        <v>35</v>
      </c>
      <c r="D44" s="398" t="s">
        <v>67</v>
      </c>
      <c r="E44" s="400">
        <v>46797</v>
      </c>
      <c r="F44" s="400">
        <v>46901</v>
      </c>
      <c r="G44" s="552">
        <f>F44-E44</f>
        <v>104</v>
      </c>
      <c r="H44" s="553">
        <f>G44/E44</f>
        <v>2.2223646814966773E-3</v>
      </c>
      <c r="I44" s="553"/>
      <c r="J44" s="400">
        <v>7242725.5910216589</v>
      </c>
      <c r="K44" s="437">
        <v>4842349.4185366007</v>
      </c>
      <c r="L44" s="552">
        <f>K44-J44</f>
        <v>-2400376.1724850582</v>
      </c>
      <c r="M44" s="553">
        <f>L44/J44</f>
        <v>-0.33141890332841689</v>
      </c>
      <c r="N44" s="553"/>
      <c r="O44" s="400">
        <v>-323426.846373117</v>
      </c>
      <c r="P44" s="400">
        <v>-130529.87446300499</v>
      </c>
      <c r="Q44" s="552">
        <f>P44-O44</f>
        <v>192896.97191011201</v>
      </c>
      <c r="R44" s="553">
        <f>Q44/O44</f>
        <v>-0.5964160800911964</v>
      </c>
      <c r="S44" s="553"/>
      <c r="T44" s="400">
        <v>6611095.3578563128</v>
      </c>
      <c r="U44" s="400">
        <v>3983519.1458626278</v>
      </c>
      <c r="V44" s="552">
        <f>U44-T44</f>
        <v>-2627576.211993685</v>
      </c>
      <c r="W44" s="553">
        <f>V44/T44</f>
        <v>-0.39744944971504576</v>
      </c>
      <c r="X44" s="554"/>
      <c r="Y44" s="437">
        <f>SUM(J44,O44,T44)</f>
        <v>13530394.102504855</v>
      </c>
      <c r="Z44" s="437">
        <f>SUM(K44,P44,U44)</f>
        <v>8695338.6899362244</v>
      </c>
      <c r="AA44" s="552">
        <f>Z44-Y44</f>
        <v>-4835055.4125686307</v>
      </c>
      <c r="AB44" s="553">
        <f>AA44/Y44</f>
        <v>-0.3573477147774673</v>
      </c>
      <c r="AC44" s="554"/>
      <c r="AD44" s="557">
        <v>0</v>
      </c>
      <c r="AE44" s="452">
        <v>7024257.9938065475</v>
      </c>
      <c r="AF44" s="545"/>
      <c r="AG44" s="399">
        <v>13530394.102504855</v>
      </c>
      <c r="AH44" s="399">
        <f>SUM(Z44,AE44)</f>
        <v>15719596.683742773</v>
      </c>
      <c r="AI44" s="552">
        <f>AH44-AG44</f>
        <v>2189202.5812379178</v>
      </c>
      <c r="AJ44" s="553">
        <f>AI44/AG44</f>
        <v>0.16179887774537441</v>
      </c>
      <c r="AL44" s="559">
        <f>J44/$E44</f>
        <v>154.76901491594887</v>
      </c>
      <c r="AM44" s="559">
        <f>K44/$F44</f>
        <v>103.24618704370057</v>
      </c>
      <c r="AN44" s="559">
        <f>AM44-AL44</f>
        <v>-51.5228278722483</v>
      </c>
      <c r="AO44" s="560">
        <f>AN44/AL44</f>
        <v>-0.33290143960810914</v>
      </c>
      <c r="AP44" s="561"/>
      <c r="AQ44" s="559">
        <f>O44/$E44</f>
        <v>-6.9112730810333352</v>
      </c>
      <c r="AR44" s="559">
        <f>P44/$F44</f>
        <v>-2.7830936326092193</v>
      </c>
      <c r="AS44" s="559">
        <f>AR44-AQ44</f>
        <v>4.1281794484241159</v>
      </c>
      <c r="AT44" s="560">
        <f>AS44/AQ44</f>
        <v>-0.59731100189820507</v>
      </c>
      <c r="AU44" s="561"/>
      <c r="AV44" s="559">
        <f>T44/$E44</f>
        <v>141.27177720487023</v>
      </c>
      <c r="AW44" s="559">
        <f>U44/$F44</f>
        <v>84.934631369536419</v>
      </c>
      <c r="AX44" s="559">
        <f>AW44-AV44</f>
        <v>-56.337145835333814</v>
      </c>
      <c r="AY44" s="560">
        <f>AX44/AV44</f>
        <v>-0.39878556743598209</v>
      </c>
      <c r="AZ44" s="561"/>
      <c r="BA44" s="559">
        <f>Y44/$E44</f>
        <v>289.12951903978581</v>
      </c>
      <c r="BB44" s="559">
        <f>Z44/$F44</f>
        <v>185.39772478062781</v>
      </c>
      <c r="BC44" s="559">
        <f>BB44-BA44</f>
        <v>-103.73179425915799</v>
      </c>
      <c r="BD44" s="560">
        <f>BC44/BA44</f>
        <v>-0.35877275555832794</v>
      </c>
      <c r="BE44" s="562"/>
      <c r="BF44" s="559">
        <f>AD44/$E44</f>
        <v>0</v>
      </c>
      <c r="BG44" s="559">
        <f>AE44/$F44</f>
        <v>149.76776601365745</v>
      </c>
      <c r="BH44" s="562"/>
      <c r="BI44" s="559">
        <f>AG44/$E44</f>
        <v>289.12951903978581</v>
      </c>
      <c r="BJ44" s="559">
        <f>AH44/$F44</f>
        <v>335.16549079428523</v>
      </c>
      <c r="BK44" s="559">
        <f>BJ44-BI44</f>
        <v>46.035971754499428</v>
      </c>
      <c r="BL44" s="560">
        <f>BK44/BI44</f>
        <v>0.15922266224281523</v>
      </c>
    </row>
    <row r="45" spans="1:64">
      <c r="A45" s="397">
        <v>108</v>
      </c>
      <c r="B45" s="412">
        <v>6</v>
      </c>
      <c r="C45" s="412">
        <v>6</v>
      </c>
      <c r="D45" s="398" t="s">
        <v>68</v>
      </c>
      <c r="E45" s="400">
        <v>10257</v>
      </c>
      <c r="F45" s="400">
        <v>10319</v>
      </c>
      <c r="G45" s="552">
        <f>F45-E45</f>
        <v>62</v>
      </c>
      <c r="H45" s="553">
        <f>G45/E45</f>
        <v>6.0446524324851321E-3</v>
      </c>
      <c r="I45" s="553"/>
      <c r="J45" s="400">
        <v>3612412.2631828561</v>
      </c>
      <c r="K45" s="437">
        <v>3537344.1408116529</v>
      </c>
      <c r="L45" s="552">
        <f>K45-J45</f>
        <v>-75068.122371203266</v>
      </c>
      <c r="M45" s="553">
        <f>L45/J45</f>
        <v>-2.0780607777325388E-2</v>
      </c>
      <c r="N45" s="553"/>
      <c r="O45" s="400">
        <v>4009707.1234771875</v>
      </c>
      <c r="P45" s="400">
        <v>3861297.8487553885</v>
      </c>
      <c r="Q45" s="552">
        <f>P45-O45</f>
        <v>-148409.27472179895</v>
      </c>
      <c r="R45" s="553">
        <f>Q45/O45</f>
        <v>-3.7012497459689667E-2</v>
      </c>
      <c r="S45" s="553"/>
      <c r="T45" s="400">
        <v>1713555.3959331969</v>
      </c>
      <c r="U45" s="400">
        <v>976108.64904044406</v>
      </c>
      <c r="V45" s="552">
        <f>U45-T45</f>
        <v>-737446.74689275282</v>
      </c>
      <c r="W45" s="553">
        <f>V45/T45</f>
        <v>-0.43036061083461014</v>
      </c>
      <c r="X45" s="554"/>
      <c r="Y45" s="437">
        <f>SUM(J45,O45,T45)</f>
        <v>9335674.7825932391</v>
      </c>
      <c r="Z45" s="437">
        <f>SUM(K45,P45,U45)</f>
        <v>8374750.6386074852</v>
      </c>
      <c r="AA45" s="552">
        <f>Z45-Y45</f>
        <v>-960924.14398575388</v>
      </c>
      <c r="AB45" s="553">
        <f>AA45/Y45</f>
        <v>-0.10293033619566928</v>
      </c>
      <c r="AC45" s="554"/>
      <c r="AD45" s="557">
        <v>0</v>
      </c>
      <c r="AE45" s="452">
        <v>1283867.9102727808</v>
      </c>
      <c r="AF45" s="545"/>
      <c r="AG45" s="399">
        <v>9335674.7825932391</v>
      </c>
      <c r="AH45" s="399">
        <f>SUM(Z45,AE45)</f>
        <v>9658618.548880266</v>
      </c>
      <c r="AI45" s="552">
        <f>AH45-AG45</f>
        <v>322943.76628702693</v>
      </c>
      <c r="AJ45" s="553">
        <f>AI45/AG45</f>
        <v>3.4592439626235615E-2</v>
      </c>
      <c r="AL45" s="559">
        <f>J45/$E45</f>
        <v>352.18994473850603</v>
      </c>
      <c r="AM45" s="559">
        <f>K45/$F45</f>
        <v>342.79912208660267</v>
      </c>
      <c r="AN45" s="559">
        <f>AM45-AL45</f>
        <v>-9.3908226519033633</v>
      </c>
      <c r="AO45" s="560">
        <f>AN45/AL45</f>
        <v>-2.6664085083053297E-2</v>
      </c>
      <c r="AP45" s="561"/>
      <c r="AQ45" s="559">
        <f>O45/$E45</f>
        <v>390.92396641095712</v>
      </c>
      <c r="AR45" s="559">
        <f>P45/$F45</f>
        <v>374.19302730452449</v>
      </c>
      <c r="AS45" s="559">
        <f>AR45-AQ45</f>
        <v>-16.730939106432629</v>
      </c>
      <c r="AT45" s="560">
        <f>AS45/AQ45</f>
        <v>-4.2798448148467574E-2</v>
      </c>
      <c r="AU45" s="561"/>
      <c r="AV45" s="559">
        <f>T45/$E45</f>
        <v>167.06204503589714</v>
      </c>
      <c r="AW45" s="559">
        <f>U45/$F45</f>
        <v>94.593337439717416</v>
      </c>
      <c r="AX45" s="559">
        <f>AW45-AV45</f>
        <v>-72.468707596179726</v>
      </c>
      <c r="AY45" s="560">
        <f>AX45/AV45</f>
        <v>-0.43378319462453696</v>
      </c>
      <c r="AZ45" s="561"/>
      <c r="BA45" s="559">
        <f>Y45/$E45</f>
        <v>910.17595618536018</v>
      </c>
      <c r="BB45" s="559">
        <f>Z45/$F45</f>
        <v>811.58548683084462</v>
      </c>
      <c r="BC45" s="559">
        <f>BB45-BA45</f>
        <v>-98.590469354515562</v>
      </c>
      <c r="BD45" s="560">
        <f>BC45/BA45</f>
        <v>-0.10832023048347511</v>
      </c>
      <c r="BE45" s="562"/>
      <c r="BF45" s="559">
        <f>AD45/$E45</f>
        <v>0</v>
      </c>
      <c r="BG45" s="559">
        <f>AE45/$F45</f>
        <v>124.41786125329787</v>
      </c>
      <c r="BH45" s="562"/>
      <c r="BI45" s="559">
        <f>AG45/$E45</f>
        <v>910.17595618536018</v>
      </c>
      <c r="BJ45" s="559">
        <f>AH45/$F45</f>
        <v>936.00334808414243</v>
      </c>
      <c r="BK45" s="559">
        <f>BJ45-BI45</f>
        <v>25.827391898782253</v>
      </c>
      <c r="BL45" s="560">
        <f>BK45/BI45</f>
        <v>2.8376262549306922E-2</v>
      </c>
    </row>
    <row r="46" spans="1:64">
      <c r="A46" s="397">
        <v>109</v>
      </c>
      <c r="B46" s="412">
        <v>5</v>
      </c>
      <c r="C46" s="412">
        <v>5</v>
      </c>
      <c r="D46" s="398" t="s">
        <v>69</v>
      </c>
      <c r="E46" s="400">
        <v>68043</v>
      </c>
      <c r="F46" s="400">
        <v>68319</v>
      </c>
      <c r="G46" s="552">
        <f>F46-E46</f>
        <v>276</v>
      </c>
      <c r="H46" s="553">
        <f>G46/E46</f>
        <v>4.0562585423923108E-3</v>
      </c>
      <c r="I46" s="553"/>
      <c r="J46" s="400">
        <v>9439682.2481923904</v>
      </c>
      <c r="K46" s="437">
        <v>6643719.5589516759</v>
      </c>
      <c r="L46" s="552">
        <f>K46-J46</f>
        <v>-2795962.6892407145</v>
      </c>
      <c r="M46" s="553">
        <f>L46/J46</f>
        <v>-0.29619245814933176</v>
      </c>
      <c r="N46" s="553"/>
      <c r="O46" s="400">
        <v>8001987.8800818073</v>
      </c>
      <c r="P46" s="400">
        <v>6884278.8136610249</v>
      </c>
      <c r="Q46" s="552">
        <f>P46-O46</f>
        <v>-1117709.0664207824</v>
      </c>
      <c r="R46" s="553">
        <f>Q46/O46</f>
        <v>-0.13967892518344524</v>
      </c>
      <c r="S46" s="553"/>
      <c r="T46" s="400">
        <v>10403021.801521907</v>
      </c>
      <c r="U46" s="400">
        <v>6257264.5936600827</v>
      </c>
      <c r="V46" s="552">
        <f>U46-T46</f>
        <v>-4145757.207861824</v>
      </c>
      <c r="W46" s="553">
        <f>V46/T46</f>
        <v>-0.39851470918337611</v>
      </c>
      <c r="X46" s="554"/>
      <c r="Y46" s="437">
        <f>SUM(J46,O46,T46)</f>
        <v>27844691.929796107</v>
      </c>
      <c r="Z46" s="437">
        <f>SUM(K46,P46,U46)</f>
        <v>19785262.966272783</v>
      </c>
      <c r="AA46" s="552">
        <f>Z46-Y46</f>
        <v>-8059428.9635233246</v>
      </c>
      <c r="AB46" s="553">
        <f>AA46/Y46</f>
        <v>-0.28944220262315323</v>
      </c>
      <c r="AC46" s="554"/>
      <c r="AD46" s="557">
        <v>0</v>
      </c>
      <c r="AE46" s="452">
        <v>9429001.3517440613</v>
      </c>
      <c r="AF46" s="545"/>
      <c r="AG46" s="399">
        <v>27844691.929796107</v>
      </c>
      <c r="AH46" s="399">
        <f>SUM(Z46,AE46)</f>
        <v>29214264.318016842</v>
      </c>
      <c r="AI46" s="552">
        <f>AH46-AG46</f>
        <v>1369572.3882207349</v>
      </c>
      <c r="AJ46" s="553">
        <f>AI46/AG46</f>
        <v>4.9186121062994415E-2</v>
      </c>
      <c r="AL46" s="559">
        <f>J46/$E46</f>
        <v>138.73112955325882</v>
      </c>
      <c r="AM46" s="559">
        <f>K46/$F46</f>
        <v>97.245562126958475</v>
      </c>
      <c r="AN46" s="559">
        <f>AM46-AL46</f>
        <v>-41.485567426300349</v>
      </c>
      <c r="AO46" s="560">
        <f>AN46/AL46</f>
        <v>-0.29903575037478564</v>
      </c>
      <c r="AP46" s="561"/>
      <c r="AQ46" s="559">
        <f>O46/$E46</f>
        <v>117.60192643007815</v>
      </c>
      <c r="AR46" s="559">
        <f>P46/$F46</f>
        <v>100.76668004012097</v>
      </c>
      <c r="AS46" s="559">
        <f>AR46-AQ46</f>
        <v>-16.835246389957177</v>
      </c>
      <c r="AT46" s="560">
        <f>AS46/AQ46</f>
        <v>-0.14315451201360044</v>
      </c>
      <c r="AU46" s="561"/>
      <c r="AV46" s="559">
        <f>T46/$E46</f>
        <v>152.88893496056767</v>
      </c>
      <c r="AW46" s="559">
        <f>U46/$F46</f>
        <v>91.588937098904879</v>
      </c>
      <c r="AX46" s="559">
        <f>AW46-AV46</f>
        <v>-61.299997861662789</v>
      </c>
      <c r="AY46" s="560">
        <f>AX46/AV46</f>
        <v>-0.40094463263461788</v>
      </c>
      <c r="AZ46" s="561"/>
      <c r="BA46" s="559">
        <f>Y46/$E46</f>
        <v>409.2219909439047</v>
      </c>
      <c r="BB46" s="559">
        <f>Z46/$F46</f>
        <v>289.60117926598434</v>
      </c>
      <c r="BC46" s="559">
        <f>BB46-BA46</f>
        <v>-119.62081167792036</v>
      </c>
      <c r="BD46" s="560">
        <f>BC46/BA46</f>
        <v>-0.29231276501540143</v>
      </c>
      <c r="BE46" s="562"/>
      <c r="BF46" s="559">
        <f>AD46/$E46</f>
        <v>0</v>
      </c>
      <c r="BG46" s="559">
        <f>AE46/$F46</f>
        <v>138.01433498359259</v>
      </c>
      <c r="BH46" s="562"/>
      <c r="BI46" s="559">
        <f>AG46/$E46</f>
        <v>409.2219909439047</v>
      </c>
      <c r="BJ46" s="559">
        <f>AH46/$F46</f>
        <v>427.61551424957685</v>
      </c>
      <c r="BK46" s="559">
        <f>BJ46-BI46</f>
        <v>18.393523305672147</v>
      </c>
      <c r="BL46" s="560">
        <f>BK46/BI46</f>
        <v>4.4947543662660822E-2</v>
      </c>
    </row>
    <row r="47" spans="1:64">
      <c r="A47" s="397">
        <v>111</v>
      </c>
      <c r="B47" s="412">
        <v>7</v>
      </c>
      <c r="C47" s="412">
        <v>7</v>
      </c>
      <c r="D47" s="398" t="s">
        <v>70</v>
      </c>
      <c r="E47" s="400">
        <v>18131</v>
      </c>
      <c r="F47" s="400">
        <v>17953</v>
      </c>
      <c r="G47" s="552">
        <f>F47-E47</f>
        <v>-178</v>
      </c>
      <c r="H47" s="553">
        <f>G47/E47</f>
        <v>-9.8174397440847164E-3</v>
      </c>
      <c r="I47" s="553"/>
      <c r="J47" s="400">
        <v>3218089.3086587857</v>
      </c>
      <c r="K47" s="437">
        <v>2161975.3120707413</v>
      </c>
      <c r="L47" s="552">
        <f>K47-J47</f>
        <v>-1056113.9965880443</v>
      </c>
      <c r="M47" s="553">
        <f>L47/J47</f>
        <v>-0.32818044973034161</v>
      </c>
      <c r="N47" s="553"/>
      <c r="O47" s="400">
        <v>5640682.2281440506</v>
      </c>
      <c r="P47" s="400">
        <v>5796979.6627433104</v>
      </c>
      <c r="Q47" s="552">
        <f>P47-O47</f>
        <v>156297.43459925987</v>
      </c>
      <c r="R47" s="553">
        <f>Q47/O47</f>
        <v>2.7708959355912218E-2</v>
      </c>
      <c r="S47" s="553"/>
      <c r="T47" s="400">
        <v>3072896.7526258295</v>
      </c>
      <c r="U47" s="400">
        <v>2099007.1525767767</v>
      </c>
      <c r="V47" s="552">
        <f>U47-T47</f>
        <v>-973889.60004905285</v>
      </c>
      <c r="W47" s="553">
        <f>V47/T47</f>
        <v>-0.31692883895850121</v>
      </c>
      <c r="X47" s="554"/>
      <c r="Y47" s="437">
        <f>SUM(J47,O47,T47)</f>
        <v>11931668.289428666</v>
      </c>
      <c r="Z47" s="437">
        <f>SUM(K47,P47,U47)</f>
        <v>10057962.127390828</v>
      </c>
      <c r="AA47" s="552">
        <f>Z47-Y47</f>
        <v>-1873706.1620378383</v>
      </c>
      <c r="AB47" s="553">
        <f>AA47/Y47</f>
        <v>-0.15703639395489416</v>
      </c>
      <c r="AC47" s="554"/>
      <c r="AD47" s="557">
        <v>0</v>
      </c>
      <c r="AE47" s="452">
        <v>2558964.6024112515</v>
      </c>
      <c r="AF47" s="545"/>
      <c r="AG47" s="399">
        <v>11931668.289428666</v>
      </c>
      <c r="AH47" s="399">
        <f>SUM(Z47,AE47)</f>
        <v>12616926.729802079</v>
      </c>
      <c r="AI47" s="552">
        <f>AH47-AG47</f>
        <v>685258.44037341326</v>
      </c>
      <c r="AJ47" s="553">
        <f>AI47/AG47</f>
        <v>5.7431905057278965E-2</v>
      </c>
      <c r="AL47" s="559">
        <f>J47/$E47</f>
        <v>177.49099931933074</v>
      </c>
      <c r="AM47" s="559">
        <f>K47/$F47</f>
        <v>120.4241804751708</v>
      </c>
      <c r="AN47" s="559">
        <f>AM47-AL47</f>
        <v>-57.06681884415994</v>
      </c>
      <c r="AO47" s="560">
        <f>AN47/AL47</f>
        <v>-0.32151950838638799</v>
      </c>
      <c r="AP47" s="561"/>
      <c r="AQ47" s="559">
        <f>O47/$E47</f>
        <v>311.10706679962772</v>
      </c>
      <c r="AR47" s="559">
        <f>P47/$F47</f>
        <v>322.89754708089515</v>
      </c>
      <c r="AS47" s="559">
        <f>AR47-AQ47</f>
        <v>11.790480281267435</v>
      </c>
      <c r="AT47" s="560">
        <f>AS47/AQ47</f>
        <v>3.7898464996493429E-2</v>
      </c>
      <c r="AU47" s="561"/>
      <c r="AV47" s="559">
        <f>T47/$E47</f>
        <v>169.48302645335775</v>
      </c>
      <c r="AW47" s="559">
        <f>U47/$F47</f>
        <v>116.9167912090891</v>
      </c>
      <c r="AX47" s="559">
        <f>AW47-AV47</f>
        <v>-52.566235244268654</v>
      </c>
      <c r="AY47" s="560">
        <f>AX47/AV47</f>
        <v>-0.31015634039751494</v>
      </c>
      <c r="AZ47" s="561"/>
      <c r="BA47" s="559">
        <f>Y47/$E47</f>
        <v>658.08109257231627</v>
      </c>
      <c r="BB47" s="559">
        <f>Z47/$F47</f>
        <v>560.23851876515505</v>
      </c>
      <c r="BC47" s="559">
        <f>BB47-BA47</f>
        <v>-97.842573807161216</v>
      </c>
      <c r="BD47" s="560">
        <f>BC47/BA47</f>
        <v>-0.14867859738184064</v>
      </c>
      <c r="BE47" s="562"/>
      <c r="BF47" s="559">
        <f>AD47/$E47</f>
        <v>0</v>
      </c>
      <c r="BG47" s="559">
        <f>AE47/$F47</f>
        <v>142.53687976445448</v>
      </c>
      <c r="BH47" s="562"/>
      <c r="BI47" s="559">
        <f>AG47/$E47</f>
        <v>658.08109257231627</v>
      </c>
      <c r="BJ47" s="559">
        <f>AH47/$F47</f>
        <v>702.77539852960956</v>
      </c>
      <c r="BK47" s="559">
        <f>BJ47-BI47</f>
        <v>44.694305957293295</v>
      </c>
      <c r="BL47" s="560">
        <f>BK47/BI47</f>
        <v>6.7916107090376335E-2</v>
      </c>
    </row>
    <row r="48" spans="1:64">
      <c r="A48" s="397">
        <v>139</v>
      </c>
      <c r="B48" s="412">
        <v>17</v>
      </c>
      <c r="C48" s="412">
        <v>17</v>
      </c>
      <c r="D48" s="398" t="s">
        <v>71</v>
      </c>
      <c r="E48" s="400">
        <v>9853</v>
      </c>
      <c r="F48" s="400">
        <v>9766</v>
      </c>
      <c r="G48" s="552">
        <f>F48-E48</f>
        <v>-87</v>
      </c>
      <c r="H48" s="553">
        <f>G48/E48</f>
        <v>-8.8297980310565304E-3</v>
      </c>
      <c r="I48" s="553"/>
      <c r="J48" s="400">
        <v>6186702.8536374588</v>
      </c>
      <c r="K48" s="437">
        <v>5687315.3698467761</v>
      </c>
      <c r="L48" s="552">
        <f>K48-J48</f>
        <v>-499387.48379068263</v>
      </c>
      <c r="M48" s="553">
        <f>L48/J48</f>
        <v>-8.0719487521057981E-2</v>
      </c>
      <c r="N48" s="553"/>
      <c r="O48" s="400">
        <v>5411277.0790536571</v>
      </c>
      <c r="P48" s="400">
        <v>5555969.202280744</v>
      </c>
      <c r="Q48" s="552">
        <f>P48-O48</f>
        <v>144692.12322708685</v>
      </c>
      <c r="R48" s="553">
        <f>Q48/O48</f>
        <v>2.6738997303828897E-2</v>
      </c>
      <c r="S48" s="553"/>
      <c r="T48" s="400">
        <v>1449196.8540822233</v>
      </c>
      <c r="U48" s="400">
        <v>806480.76651258965</v>
      </c>
      <c r="V48" s="552">
        <f>U48-T48</f>
        <v>-642716.08756963362</v>
      </c>
      <c r="W48" s="553">
        <f>V48/T48</f>
        <v>-0.44349812501950669</v>
      </c>
      <c r="X48" s="554"/>
      <c r="Y48" s="437">
        <f>SUM(J48,O48,T48)</f>
        <v>13047176.786773339</v>
      </c>
      <c r="Z48" s="437">
        <f>SUM(K48,P48,U48)</f>
        <v>12049765.338640111</v>
      </c>
      <c r="AA48" s="552">
        <f>Z48-Y48</f>
        <v>-997411.44813322835</v>
      </c>
      <c r="AB48" s="553">
        <f>AA48/Y48</f>
        <v>-7.6446534329508029E-2</v>
      </c>
      <c r="AC48" s="554"/>
      <c r="AD48" s="557">
        <v>0</v>
      </c>
      <c r="AE48" s="452">
        <v>1443879.5740396255</v>
      </c>
      <c r="AF48" s="545"/>
      <c r="AG48" s="399">
        <v>13047176.786773339</v>
      </c>
      <c r="AH48" s="399">
        <f>SUM(Z48,AE48)</f>
        <v>13493644.912679736</v>
      </c>
      <c r="AI48" s="552">
        <f>AH48-AG48</f>
        <v>446468.12590639666</v>
      </c>
      <c r="AJ48" s="553">
        <f>AI48/AG48</f>
        <v>3.4219519916293815E-2</v>
      </c>
      <c r="AL48" s="559">
        <f>J48/$E48</f>
        <v>627.90042156068796</v>
      </c>
      <c r="AM48" s="559">
        <f>K48/$F48</f>
        <v>582.35873129702804</v>
      </c>
      <c r="AN48" s="559">
        <f>AM48-AL48</f>
        <v>-45.541690263659916</v>
      </c>
      <c r="AO48" s="560">
        <f>AN48/AL48</f>
        <v>-7.2530115763361075E-2</v>
      </c>
      <c r="AP48" s="561"/>
      <c r="AQ48" s="559">
        <f>O48/$E48</f>
        <v>549.20096204746346</v>
      </c>
      <c r="AR48" s="559">
        <f>P48/$F48</f>
        <v>568.90940019258073</v>
      </c>
      <c r="AS48" s="559">
        <f>AR48-AQ48</f>
        <v>19.70843814511727</v>
      </c>
      <c r="AT48" s="560">
        <f>AS48/AQ48</f>
        <v>3.588565845122102E-2</v>
      </c>
      <c r="AU48" s="561"/>
      <c r="AV48" s="559">
        <f>T48/$E48</f>
        <v>147.08178768722453</v>
      </c>
      <c r="AW48" s="559">
        <f>U48/$F48</f>
        <v>82.580459401248177</v>
      </c>
      <c r="AX48" s="559">
        <f>AW48-AV48</f>
        <v>-64.501328285976356</v>
      </c>
      <c r="AY48" s="560">
        <f>AX48/AV48</f>
        <v>-0.43854055148650412</v>
      </c>
      <c r="AZ48" s="561"/>
      <c r="BA48" s="559">
        <f>Y48/$E48</f>
        <v>1324.1831712953758</v>
      </c>
      <c r="BB48" s="559">
        <f>Z48/$F48</f>
        <v>1233.8485908908572</v>
      </c>
      <c r="BC48" s="559">
        <f>BB48-BA48</f>
        <v>-90.334580404518647</v>
      </c>
      <c r="BD48" s="560">
        <f>BC48/BA48</f>
        <v>-6.8219097148130403E-2</v>
      </c>
      <c r="BE48" s="562"/>
      <c r="BF48" s="559">
        <f>AD48/$E48</f>
        <v>0</v>
      </c>
      <c r="BG48" s="559">
        <f>AE48/$F48</f>
        <v>147.84759103416192</v>
      </c>
      <c r="BH48" s="562"/>
      <c r="BI48" s="559">
        <f>AG48/$E48</f>
        <v>1324.1831712953758</v>
      </c>
      <c r="BJ48" s="559">
        <f>AH48/$F48</f>
        <v>1381.6961819250189</v>
      </c>
      <c r="BK48" s="559">
        <f>BJ48-BI48</f>
        <v>57.513010629643077</v>
      </c>
      <c r="BL48" s="560">
        <f>BK48/BI48</f>
        <v>4.3432820984563074E-2</v>
      </c>
    </row>
    <row r="49" spans="1:64">
      <c r="A49" s="397">
        <v>140</v>
      </c>
      <c r="B49" s="412">
        <v>11</v>
      </c>
      <c r="C49" s="412">
        <v>11</v>
      </c>
      <c r="D49" s="398" t="s">
        <v>72</v>
      </c>
      <c r="E49" s="400">
        <v>20801</v>
      </c>
      <c r="F49" s="400">
        <v>20618</v>
      </c>
      <c r="G49" s="552">
        <f>F49-E49</f>
        <v>-183</v>
      </c>
      <c r="H49" s="553">
        <f>G49/E49</f>
        <v>-8.7976539589442824E-3</v>
      </c>
      <c r="I49" s="553"/>
      <c r="J49" s="400">
        <v>11773497.62635247</v>
      </c>
      <c r="K49" s="437">
        <v>10676915.75181875</v>
      </c>
      <c r="L49" s="552">
        <f>K49-J49</f>
        <v>-1096581.8745337203</v>
      </c>
      <c r="M49" s="553">
        <f>L49/J49</f>
        <v>-9.3139856084843903E-2</v>
      </c>
      <c r="N49" s="553"/>
      <c r="O49" s="400">
        <v>7386993.1066183681</v>
      </c>
      <c r="P49" s="400">
        <v>7440669.7976037255</v>
      </c>
      <c r="Q49" s="552">
        <f>P49-O49</f>
        <v>53676.690985357389</v>
      </c>
      <c r="R49" s="553">
        <f>Q49/O49</f>
        <v>7.2663789190849275E-3</v>
      </c>
      <c r="S49" s="553"/>
      <c r="T49" s="400">
        <v>3679416.6630643914</v>
      </c>
      <c r="U49" s="400">
        <v>2440172.6397569058</v>
      </c>
      <c r="V49" s="552">
        <f>U49-T49</f>
        <v>-1239244.0233074855</v>
      </c>
      <c r="W49" s="553">
        <f>V49/T49</f>
        <v>-0.33680448201139168</v>
      </c>
      <c r="X49" s="554"/>
      <c r="Y49" s="437">
        <f>SUM(J49,O49,T49)</f>
        <v>22839907.396035228</v>
      </c>
      <c r="Z49" s="437">
        <f>SUM(K49,P49,U49)</f>
        <v>20557758.189179383</v>
      </c>
      <c r="AA49" s="552">
        <f>Z49-Y49</f>
        <v>-2282149.2068558447</v>
      </c>
      <c r="AB49" s="553">
        <f>AA49/Y49</f>
        <v>-9.991937214474006E-2</v>
      </c>
      <c r="AC49" s="554"/>
      <c r="AD49" s="557">
        <v>0</v>
      </c>
      <c r="AE49" s="452">
        <v>3007326.2407577271</v>
      </c>
      <c r="AF49" s="545"/>
      <c r="AG49" s="399">
        <v>22839907.396035228</v>
      </c>
      <c r="AH49" s="399">
        <f>SUM(Z49,AE49)</f>
        <v>23565084.429937109</v>
      </c>
      <c r="AI49" s="552">
        <f>AH49-AG49</f>
        <v>725177.03390188143</v>
      </c>
      <c r="AJ49" s="553">
        <f>AI49/AG49</f>
        <v>3.1750436695192757E-2</v>
      </c>
      <c r="AL49" s="559">
        <f>J49/$E49</f>
        <v>566.0063278857973</v>
      </c>
      <c r="AM49" s="559">
        <f>K49/$F49</f>
        <v>517.84439576189493</v>
      </c>
      <c r="AN49" s="559">
        <f>AM49-AL49</f>
        <v>-48.161932123902375</v>
      </c>
      <c r="AO49" s="560">
        <f>AN49/AL49</f>
        <v>-8.5090801553052556E-2</v>
      </c>
      <c r="AP49" s="561"/>
      <c r="AQ49" s="559">
        <f>O49/$E49</f>
        <v>355.12682595155849</v>
      </c>
      <c r="AR49" s="559">
        <f>P49/$F49</f>
        <v>360.8822290039638</v>
      </c>
      <c r="AS49" s="559">
        <f>AR49-AQ49</f>
        <v>5.7554030524053132</v>
      </c>
      <c r="AT49" s="560">
        <f>AS49/AQ49</f>
        <v>1.6206613051502863E-2</v>
      </c>
      <c r="AU49" s="561"/>
      <c r="AV49" s="559">
        <f>T49/$E49</f>
        <v>176.88652771810928</v>
      </c>
      <c r="AW49" s="559">
        <f>U49/$F49</f>
        <v>118.35156852055999</v>
      </c>
      <c r="AX49" s="559">
        <f>AW49-AV49</f>
        <v>-58.534959197549284</v>
      </c>
      <c r="AY49" s="560">
        <f>AX49/AV49</f>
        <v>-0.3309181312600134</v>
      </c>
      <c r="AZ49" s="561"/>
      <c r="BA49" s="559">
        <f>Y49/$E49</f>
        <v>1098.019681555465</v>
      </c>
      <c r="BB49" s="559">
        <f>Z49/$F49</f>
        <v>997.07819328641881</v>
      </c>
      <c r="BC49" s="559">
        <f>BB49-BA49</f>
        <v>-100.9414882690462</v>
      </c>
      <c r="BD49" s="560">
        <f>BC49/BA49</f>
        <v>-9.1930490832415265E-2</v>
      </c>
      <c r="BE49" s="562"/>
      <c r="BF49" s="559">
        <f>AD49/$E49</f>
        <v>0</v>
      </c>
      <c r="BG49" s="559">
        <f>AE49/$F49</f>
        <v>145.85926087679343</v>
      </c>
      <c r="BH49" s="562"/>
      <c r="BI49" s="559">
        <f>AG49/$E49</f>
        <v>1098.019681555465</v>
      </c>
      <c r="BJ49" s="559">
        <f>AH49/$F49</f>
        <v>1142.9374541632121</v>
      </c>
      <c r="BK49" s="559">
        <f>BJ49-BI49</f>
        <v>44.917772607747111</v>
      </c>
      <c r="BL49" s="560">
        <f>BK49/BI49</f>
        <v>4.0907984949883749E-2</v>
      </c>
    </row>
    <row r="50" spans="1:64">
      <c r="A50" s="397">
        <v>142</v>
      </c>
      <c r="B50" s="412">
        <v>7</v>
      </c>
      <c r="C50" s="412">
        <v>7</v>
      </c>
      <c r="D50" s="398" t="s">
        <v>73</v>
      </c>
      <c r="E50" s="400">
        <v>6504</v>
      </c>
      <c r="F50" s="400">
        <v>6444</v>
      </c>
      <c r="G50" s="552">
        <f>F50-E50</f>
        <v>-60</v>
      </c>
      <c r="H50" s="553">
        <f>G50/E50</f>
        <v>-9.2250922509225092E-3</v>
      </c>
      <c r="I50" s="553"/>
      <c r="J50" s="400">
        <v>1027264.4448975811</v>
      </c>
      <c r="K50" s="437">
        <v>534853.71760713391</v>
      </c>
      <c r="L50" s="552">
        <f>K50-J50</f>
        <v>-492410.72729044722</v>
      </c>
      <c r="M50" s="553">
        <f>L50/J50</f>
        <v>-0.47934174081099523</v>
      </c>
      <c r="N50" s="553"/>
      <c r="O50" s="400">
        <v>2519733.1918312232</v>
      </c>
      <c r="P50" s="400">
        <v>2721035.668085373</v>
      </c>
      <c r="Q50" s="552">
        <f>P50-O50</f>
        <v>201302.47625414981</v>
      </c>
      <c r="R50" s="553">
        <f>Q50/O50</f>
        <v>7.9890393517359937E-2</v>
      </c>
      <c r="S50" s="553"/>
      <c r="T50" s="400">
        <v>1168964.2998406347</v>
      </c>
      <c r="U50" s="400">
        <v>781655.16086139728</v>
      </c>
      <c r="V50" s="552">
        <f>U50-T50</f>
        <v>-387309.13897923741</v>
      </c>
      <c r="W50" s="553">
        <f>V50/T50</f>
        <v>-0.33132674713166127</v>
      </c>
      <c r="X50" s="554"/>
      <c r="Y50" s="437">
        <f>SUM(J50,O50,T50)</f>
        <v>4715961.9365694392</v>
      </c>
      <c r="Z50" s="437">
        <f>SUM(K50,P50,U50)</f>
        <v>4037544.5465539042</v>
      </c>
      <c r="AA50" s="552">
        <f>Z50-Y50</f>
        <v>-678417.39001553506</v>
      </c>
      <c r="AB50" s="553">
        <f>AA50/Y50</f>
        <v>-0.14385556947667824</v>
      </c>
      <c r="AC50" s="554"/>
      <c r="AD50" s="557">
        <v>0</v>
      </c>
      <c r="AE50" s="452">
        <v>834264.14588780177</v>
      </c>
      <c r="AF50" s="545"/>
      <c r="AG50" s="399">
        <v>4715961.9365694392</v>
      </c>
      <c r="AH50" s="399">
        <f>SUM(Z50,AE50)</f>
        <v>4871808.6924417056</v>
      </c>
      <c r="AI50" s="552">
        <f>AH50-AG50</f>
        <v>155846.75587226637</v>
      </c>
      <c r="AJ50" s="553">
        <f>AI50/AG50</f>
        <v>3.3046652616885816E-2</v>
      </c>
      <c r="AL50" s="559">
        <f>J50/$E50</f>
        <v>157.94348783788146</v>
      </c>
      <c r="AM50" s="559">
        <f>K50/$F50</f>
        <v>83.000266543627234</v>
      </c>
      <c r="AN50" s="559">
        <f>AM50-AL50</f>
        <v>-74.943221294254229</v>
      </c>
      <c r="AO50" s="560">
        <f>AN50/AL50</f>
        <v>-0.47449389854666552</v>
      </c>
      <c r="AP50" s="561"/>
      <c r="AQ50" s="559">
        <f>O50/$E50</f>
        <v>387.41285237257432</v>
      </c>
      <c r="AR50" s="559">
        <f>P50/$F50</f>
        <v>422.25879393007028</v>
      </c>
      <c r="AS50" s="559">
        <f>AR50-AQ50</f>
        <v>34.845941557495962</v>
      </c>
      <c r="AT50" s="560">
        <f>AS50/AQ50</f>
        <v>8.9945238894616419E-2</v>
      </c>
      <c r="AU50" s="561"/>
      <c r="AV50" s="559">
        <f>T50/$E50</f>
        <v>179.73005840108161</v>
      </c>
      <c r="AW50" s="559">
        <f>U50/$F50</f>
        <v>121.29968356011751</v>
      </c>
      <c r="AX50" s="559">
        <f>AW50-AV50</f>
        <v>-58.430374840964092</v>
      </c>
      <c r="AY50" s="560">
        <f>AX50/AV50</f>
        <v>-0.32510073919061533</v>
      </c>
      <c r="AZ50" s="561"/>
      <c r="BA50" s="559">
        <f>Y50/$E50</f>
        <v>725.08639861153745</v>
      </c>
      <c r="BB50" s="559">
        <f>Z50/$F50</f>
        <v>626.55874403381506</v>
      </c>
      <c r="BC50" s="559">
        <f>BB50-BA50</f>
        <v>-98.527654577722387</v>
      </c>
      <c r="BD50" s="560">
        <f>BC50/BA50</f>
        <v>-0.13588401984424514</v>
      </c>
      <c r="BE50" s="562"/>
      <c r="BF50" s="559">
        <f>AD50/$E50</f>
        <v>0</v>
      </c>
      <c r="BG50" s="559">
        <f>AE50/$F50</f>
        <v>129.46370979016166</v>
      </c>
      <c r="BH50" s="562"/>
      <c r="BI50" s="559">
        <f>AG50/$E50</f>
        <v>725.08639861153745</v>
      </c>
      <c r="BJ50" s="559">
        <f>AH50/$F50</f>
        <v>756.02245382397666</v>
      </c>
      <c r="BK50" s="559">
        <f>BJ50-BI50</f>
        <v>30.936055212439214</v>
      </c>
      <c r="BL50" s="560">
        <f>BK50/BI50</f>
        <v>4.2665336533244086E-2</v>
      </c>
    </row>
    <row r="51" spans="1:64">
      <c r="A51" s="397">
        <v>143</v>
      </c>
      <c r="B51" s="412">
        <v>6</v>
      </c>
      <c r="C51" s="412">
        <v>6</v>
      </c>
      <c r="D51" s="398" t="s">
        <v>74</v>
      </c>
      <c r="E51" s="400">
        <v>6804</v>
      </c>
      <c r="F51" s="400">
        <v>6850</v>
      </c>
      <c r="G51" s="552">
        <f>F51-E51</f>
        <v>46</v>
      </c>
      <c r="H51" s="553">
        <f>G51/E51</f>
        <v>6.7607289829512054E-3</v>
      </c>
      <c r="I51" s="553"/>
      <c r="J51" s="400">
        <v>-318999.77099567396</v>
      </c>
      <c r="K51" s="437">
        <v>-108427.31867597695</v>
      </c>
      <c r="L51" s="552">
        <f>K51-J51</f>
        <v>210572.45231969701</v>
      </c>
      <c r="M51" s="553">
        <f>L51/J51</f>
        <v>-0.66010220528513375</v>
      </c>
      <c r="N51" s="553"/>
      <c r="O51" s="400">
        <v>2841861.3356856569</v>
      </c>
      <c r="P51" s="400">
        <v>2655933.5645136219</v>
      </c>
      <c r="Q51" s="552">
        <f>P51-O51</f>
        <v>-185927.77117203502</v>
      </c>
      <c r="R51" s="553">
        <f>Q51/O51</f>
        <v>-6.5424645754989366E-2</v>
      </c>
      <c r="S51" s="553"/>
      <c r="T51" s="400">
        <v>1354020.2141943185</v>
      </c>
      <c r="U51" s="400">
        <v>928720.39389936696</v>
      </c>
      <c r="V51" s="552">
        <f>U51-T51</f>
        <v>-425299.82029495155</v>
      </c>
      <c r="W51" s="553">
        <f>V51/T51</f>
        <v>-0.31410152953146075</v>
      </c>
      <c r="X51" s="554"/>
      <c r="Y51" s="437">
        <f>SUM(J51,O51,T51)</f>
        <v>3876881.778884301</v>
      </c>
      <c r="Z51" s="437">
        <f>SUM(K51,P51,U51)</f>
        <v>3476226.6397370119</v>
      </c>
      <c r="AA51" s="552">
        <f>Z51-Y51</f>
        <v>-400655.1391472891</v>
      </c>
      <c r="AB51" s="553">
        <f>AA51/Y51</f>
        <v>-0.10334468833418765</v>
      </c>
      <c r="AC51" s="554"/>
      <c r="AD51" s="557">
        <v>0</v>
      </c>
      <c r="AE51" s="452">
        <v>918735.66460127058</v>
      </c>
      <c r="AF51" s="545"/>
      <c r="AG51" s="399">
        <v>3876881.778884301</v>
      </c>
      <c r="AH51" s="399">
        <f>SUM(Z51,AE51)</f>
        <v>4394962.304338282</v>
      </c>
      <c r="AI51" s="552">
        <f>AH51-AG51</f>
        <v>518080.52545398101</v>
      </c>
      <c r="AJ51" s="553">
        <f>AI51/AG51</f>
        <v>0.13363330506381227</v>
      </c>
      <c r="AL51" s="559">
        <f>J51/$E51</f>
        <v>-46.884152115766305</v>
      </c>
      <c r="AM51" s="559">
        <f>K51/$F51</f>
        <v>-15.828805646128021</v>
      </c>
      <c r="AN51" s="559">
        <f>AM51-AL51</f>
        <v>31.055346469638284</v>
      </c>
      <c r="AO51" s="560">
        <f>AN51/AL51</f>
        <v>-0.66238473062190506</v>
      </c>
      <c r="AP51" s="561"/>
      <c r="AQ51" s="559">
        <f>O51/$E51</f>
        <v>417.67509342822706</v>
      </c>
      <c r="AR51" s="559">
        <f>P51/$F51</f>
        <v>387.72752766622216</v>
      </c>
      <c r="AS51" s="559">
        <f>AR51-AQ51</f>
        <v>-29.947565762004899</v>
      </c>
      <c r="AT51" s="560">
        <f>AS51/AQ51</f>
        <v>-7.170062623605078E-2</v>
      </c>
      <c r="AU51" s="561"/>
      <c r="AV51" s="559">
        <f>T51/$E51</f>
        <v>199.00355881750713</v>
      </c>
      <c r="AW51" s="559">
        <f>U51/$F51</f>
        <v>135.57961954735285</v>
      </c>
      <c r="AX51" s="559">
        <f>AW51-AV51</f>
        <v>-63.423939270154278</v>
      </c>
      <c r="AY51" s="560">
        <f>AX51/AV51</f>
        <v>-0.31870756305577497</v>
      </c>
      <c r="AZ51" s="561"/>
      <c r="BA51" s="559">
        <f>Y51/$E51</f>
        <v>569.79450012996779</v>
      </c>
      <c r="BB51" s="559">
        <f>Z51/$F51</f>
        <v>507.47834156744699</v>
      </c>
      <c r="BC51" s="559">
        <f>BB51-BA51</f>
        <v>-62.316158562520798</v>
      </c>
      <c r="BD51" s="560">
        <f>BC51/BA51</f>
        <v>-0.10936602327384125</v>
      </c>
      <c r="BE51" s="562"/>
      <c r="BF51" s="559">
        <f>AD51/$E51</f>
        <v>0</v>
      </c>
      <c r="BG51" s="559">
        <f>AE51/$F51</f>
        <v>134.12199483230228</v>
      </c>
      <c r="BH51" s="562"/>
      <c r="BI51" s="559">
        <f>AG51/$E51</f>
        <v>569.79450012996779</v>
      </c>
      <c r="BJ51" s="559">
        <f>AH51/$F51</f>
        <v>641.60033639974915</v>
      </c>
      <c r="BK51" s="559">
        <f>BJ51-BI51</f>
        <v>71.805836269781366</v>
      </c>
      <c r="BL51" s="560">
        <f>BK51/BI51</f>
        <v>0.12602058505900415</v>
      </c>
    </row>
    <row r="52" spans="1:64">
      <c r="A52" s="397">
        <v>145</v>
      </c>
      <c r="B52" s="412">
        <v>14</v>
      </c>
      <c r="C52" s="412">
        <v>14</v>
      </c>
      <c r="D52" s="398" t="s">
        <v>75</v>
      </c>
      <c r="E52" s="400">
        <v>12369</v>
      </c>
      <c r="F52" s="400">
        <v>12343</v>
      </c>
      <c r="G52" s="552">
        <f>F52-E52</f>
        <v>-26</v>
      </c>
      <c r="H52" s="553">
        <f>G52/E52</f>
        <v>-2.1020292667151752E-3</v>
      </c>
      <c r="I52" s="553"/>
      <c r="J52" s="400">
        <v>6632850.1567233652</v>
      </c>
      <c r="K52" s="437">
        <v>6310340.9678751249</v>
      </c>
      <c r="L52" s="552">
        <f>K52-J52</f>
        <v>-322509.1888482403</v>
      </c>
      <c r="M52" s="553">
        <f>L52/J52</f>
        <v>-4.862301744014675E-2</v>
      </c>
      <c r="N52" s="553"/>
      <c r="O52" s="400">
        <v>5529781.0414514346</v>
      </c>
      <c r="P52" s="400">
        <v>5836621.5941011347</v>
      </c>
      <c r="Q52" s="552">
        <f>P52-O52</f>
        <v>306840.55264970008</v>
      </c>
      <c r="R52" s="553">
        <f>Q52/O52</f>
        <v>5.5488734608045494E-2</v>
      </c>
      <c r="S52" s="553"/>
      <c r="T52" s="400">
        <v>2178872.9141736086</v>
      </c>
      <c r="U52" s="400">
        <v>1312091.2345264507</v>
      </c>
      <c r="V52" s="552">
        <f>U52-T52</f>
        <v>-866781.6796471579</v>
      </c>
      <c r="W52" s="553">
        <f>V52/T52</f>
        <v>-0.39781194855777363</v>
      </c>
      <c r="X52" s="554"/>
      <c r="Y52" s="437">
        <f>SUM(J52,O52,T52)</f>
        <v>14341504.112348409</v>
      </c>
      <c r="Z52" s="437">
        <f>SUM(K52,P52,U52)</f>
        <v>13459053.796502709</v>
      </c>
      <c r="AA52" s="552">
        <f>Z52-Y52</f>
        <v>-882450.31584569998</v>
      </c>
      <c r="AB52" s="553">
        <f>AA52/Y52</f>
        <v>-6.1531224963069751E-2</v>
      </c>
      <c r="AC52" s="554"/>
      <c r="AD52" s="557">
        <v>0</v>
      </c>
      <c r="AE52" s="452">
        <v>1260924.8796929994</v>
      </c>
      <c r="AF52" s="545"/>
      <c r="AG52" s="399">
        <v>14341504.112348409</v>
      </c>
      <c r="AH52" s="399">
        <f>SUM(Z52,AE52)</f>
        <v>14719978.676195709</v>
      </c>
      <c r="AI52" s="552">
        <f>AH52-AG52</f>
        <v>378474.56384729967</v>
      </c>
      <c r="AJ52" s="553">
        <f>AI52/AG52</f>
        <v>2.6390158304345719E-2</v>
      </c>
      <c r="AL52" s="559">
        <f>J52/$E52</f>
        <v>536.24789042957116</v>
      </c>
      <c r="AM52" s="559">
        <f>K52/$F52</f>
        <v>511.24855933526089</v>
      </c>
      <c r="AN52" s="559">
        <f>AM52-AL52</f>
        <v>-24.999331094310264</v>
      </c>
      <c r="AO52" s="560">
        <f>AN52/AL52</f>
        <v>-4.6618982639323937E-2</v>
      </c>
      <c r="AP52" s="561"/>
      <c r="AQ52" s="559">
        <f>O52/$E52</f>
        <v>447.06775337144757</v>
      </c>
      <c r="AR52" s="559">
        <f>P52/$F52</f>
        <v>472.86896168687798</v>
      </c>
      <c r="AS52" s="559">
        <f>AR52-AQ52</f>
        <v>25.801208315430415</v>
      </c>
      <c r="AT52" s="560">
        <f>AS52/AQ52</f>
        <v>5.771207634828765E-2</v>
      </c>
      <c r="AU52" s="561"/>
      <c r="AV52" s="559">
        <f>T52/$E52</f>
        <v>176.15594746330413</v>
      </c>
      <c r="AW52" s="559">
        <f>U52/$F52</f>
        <v>106.30245762994821</v>
      </c>
      <c r="AX52" s="559">
        <f>AW52-AV52</f>
        <v>-69.853489833355923</v>
      </c>
      <c r="AY52" s="560">
        <f>AX52/AV52</f>
        <v>-0.39654346526056083</v>
      </c>
      <c r="AZ52" s="561"/>
      <c r="BA52" s="559">
        <f>Y52/$E52</f>
        <v>1159.4715912643228</v>
      </c>
      <c r="BB52" s="559">
        <f>Z52/$F52</f>
        <v>1090.4199786520869</v>
      </c>
      <c r="BC52" s="559">
        <f>BB52-BA52</f>
        <v>-69.051612612235886</v>
      </c>
      <c r="BD52" s="560">
        <f>BC52/BA52</f>
        <v>-5.9554380747647233E-2</v>
      </c>
      <c r="BE52" s="562"/>
      <c r="BF52" s="559">
        <f>AD52/$E52</f>
        <v>0</v>
      </c>
      <c r="BG52" s="559">
        <f>AE52/$F52</f>
        <v>102.15708334221821</v>
      </c>
      <c r="BH52" s="562"/>
      <c r="BI52" s="559">
        <f>AG52/$E52</f>
        <v>1159.4715912643228</v>
      </c>
      <c r="BJ52" s="559">
        <f>AH52/$F52</f>
        <v>1192.5770619943053</v>
      </c>
      <c r="BK52" s="559">
        <f>BJ52-BI52</f>
        <v>33.105470729982471</v>
      </c>
      <c r="BL52" s="560">
        <f>BK52/BI52</f>
        <v>2.8552205141898532E-2</v>
      </c>
    </row>
    <row r="53" spans="1:64">
      <c r="A53" s="397">
        <v>146</v>
      </c>
      <c r="B53" s="412">
        <v>12</v>
      </c>
      <c r="C53" s="412">
        <v>12</v>
      </c>
      <c r="D53" s="398" t="s">
        <v>76</v>
      </c>
      <c r="E53" s="400">
        <v>4492</v>
      </c>
      <c r="F53" s="400">
        <v>4406</v>
      </c>
      <c r="G53" s="552">
        <f>F53-E53</f>
        <v>-86</v>
      </c>
      <c r="H53" s="553">
        <f>G53/E53</f>
        <v>-1.9145146927871771E-2</v>
      </c>
      <c r="I53" s="553"/>
      <c r="J53" s="400">
        <v>1908820.4057942324</v>
      </c>
      <c r="K53" s="437">
        <v>1755173.7389228269</v>
      </c>
      <c r="L53" s="552">
        <f>K53-J53</f>
        <v>-153646.66687140544</v>
      </c>
      <c r="M53" s="553">
        <f>L53/J53</f>
        <v>-8.0492992638286104E-2</v>
      </c>
      <c r="N53" s="553"/>
      <c r="O53" s="400">
        <v>1142265.6476107622</v>
      </c>
      <c r="P53" s="400">
        <v>1235076.2231778956</v>
      </c>
      <c r="Q53" s="552">
        <f>P53-O53</f>
        <v>92810.575567133492</v>
      </c>
      <c r="R53" s="553">
        <f>Q53/O53</f>
        <v>8.1251305912299981E-2</v>
      </c>
      <c r="S53" s="553"/>
      <c r="T53" s="400">
        <v>1026958.7816953794</v>
      </c>
      <c r="U53" s="400">
        <v>805548.78035769064</v>
      </c>
      <c r="V53" s="552">
        <f>U53-T53</f>
        <v>-221410.00133768877</v>
      </c>
      <c r="W53" s="553">
        <f>V53/T53</f>
        <v>-0.21559774869656287</v>
      </c>
      <c r="X53" s="554"/>
      <c r="Y53" s="437">
        <f>SUM(J53,O53,T53)</f>
        <v>4078044.8351003737</v>
      </c>
      <c r="Z53" s="437">
        <f>SUM(K53,P53,U53)</f>
        <v>3795798.7424584134</v>
      </c>
      <c r="AA53" s="552">
        <f>Z53-Y53</f>
        <v>-282246.09264196036</v>
      </c>
      <c r="AB53" s="553">
        <f>AA53/Y53</f>
        <v>-6.9211130346734748E-2</v>
      </c>
      <c r="AC53" s="554"/>
      <c r="AD53" s="557">
        <v>0</v>
      </c>
      <c r="AE53" s="452">
        <v>674185.16033219919</v>
      </c>
      <c r="AF53" s="545"/>
      <c r="AG53" s="399">
        <v>4078044.8351003737</v>
      </c>
      <c r="AH53" s="399">
        <f>SUM(Z53,AE53)</f>
        <v>4469983.9027906125</v>
      </c>
      <c r="AI53" s="552">
        <f>AH53-AG53</f>
        <v>391939.06769023882</v>
      </c>
      <c r="AJ53" s="553">
        <f>AI53/AG53</f>
        <v>9.6109553361639774E-2</v>
      </c>
      <c r="AL53" s="559">
        <f>J53/$E53</f>
        <v>424.93775730058604</v>
      </c>
      <c r="AM53" s="559">
        <f>K53/$F53</f>
        <v>398.35990443096392</v>
      </c>
      <c r="AN53" s="559">
        <f>AM53-AL53</f>
        <v>-26.57785286962212</v>
      </c>
      <c r="AO53" s="560">
        <f>AN53/AL53</f>
        <v>-6.2545284369310311E-2</v>
      </c>
      <c r="AP53" s="561"/>
      <c r="AQ53" s="559">
        <f>O53/$E53</f>
        <v>254.28887969963537</v>
      </c>
      <c r="AR53" s="559">
        <f>P53/$F53</f>
        <v>280.31689132498764</v>
      </c>
      <c r="AS53" s="559">
        <f>AR53-AQ53</f>
        <v>26.028011625352264</v>
      </c>
      <c r="AT53" s="560">
        <f>AS53/AQ53</f>
        <v>0.10235607493373838</v>
      </c>
      <c r="AU53" s="561"/>
      <c r="AV53" s="559">
        <f>T53/$E53</f>
        <v>228.61949726077012</v>
      </c>
      <c r="AW53" s="559">
        <f>U53/$F53</f>
        <v>182.82995468853625</v>
      </c>
      <c r="AX53" s="559">
        <f>AW53-AV53</f>
        <v>-45.78954257223387</v>
      </c>
      <c r="AY53" s="560">
        <f>AX53/AV53</f>
        <v>-0.20028712826712664</v>
      </c>
      <c r="AZ53" s="561"/>
      <c r="BA53" s="559">
        <f>Y53/$E53</f>
        <v>907.84613426099145</v>
      </c>
      <c r="BB53" s="559">
        <f>Z53/$F53</f>
        <v>861.50675044448781</v>
      </c>
      <c r="BC53" s="559">
        <f>BB53-BA53</f>
        <v>-46.339383816503641</v>
      </c>
      <c r="BD53" s="560">
        <f>BC53/BA53</f>
        <v>-5.1043213235935636E-2</v>
      </c>
      <c r="BE53" s="562"/>
      <c r="BF53" s="559">
        <f>AD53/$E53</f>
        <v>0</v>
      </c>
      <c r="BG53" s="559">
        <f>AE53/$F53</f>
        <v>153.01524292605521</v>
      </c>
      <c r="BH53" s="562"/>
      <c r="BI53" s="559">
        <f>AG53/$E53</f>
        <v>907.84613426099145</v>
      </c>
      <c r="BJ53" s="559">
        <f>AH53/$F53</f>
        <v>1014.521993370543</v>
      </c>
      <c r="BK53" s="559">
        <f>BJ53-BI53</f>
        <v>106.67585910955154</v>
      </c>
      <c r="BL53" s="560">
        <f>BK53/BI53</f>
        <v>0.11750433810723691</v>
      </c>
    </row>
    <row r="54" spans="1:64">
      <c r="A54" s="397">
        <v>148</v>
      </c>
      <c r="B54" s="412">
        <v>19</v>
      </c>
      <c r="C54" s="412">
        <v>19</v>
      </c>
      <c r="D54" s="398" t="s">
        <v>77</v>
      </c>
      <c r="E54" s="400">
        <v>7047</v>
      </c>
      <c r="F54" s="400">
        <v>7127</v>
      </c>
      <c r="G54" s="552">
        <f>F54-E54</f>
        <v>80</v>
      </c>
      <c r="H54" s="553">
        <f>G54/E54</f>
        <v>1.1352348517099474E-2</v>
      </c>
      <c r="I54" s="553"/>
      <c r="J54" s="400">
        <v>11064519.85871225</v>
      </c>
      <c r="K54" s="437">
        <v>10958911.587269377</v>
      </c>
      <c r="L54" s="552">
        <f>K54-J54</f>
        <v>-105608.2714428734</v>
      </c>
      <c r="M54" s="553">
        <f>L54/J54</f>
        <v>-9.5447676710270438E-3</v>
      </c>
      <c r="N54" s="553"/>
      <c r="O54" s="400">
        <v>-18030.551669187938</v>
      </c>
      <c r="P54" s="400">
        <v>-6426.7456041643827</v>
      </c>
      <c r="Q54" s="552">
        <f>P54-O54</f>
        <v>11603.806065023557</v>
      </c>
      <c r="R54" s="553">
        <f>Q54/O54</f>
        <v>-0.64356356244235591</v>
      </c>
      <c r="S54" s="553"/>
      <c r="T54" s="400">
        <v>1162894.0983254092</v>
      </c>
      <c r="U54" s="400">
        <v>798966.47472739499</v>
      </c>
      <c r="V54" s="552">
        <f>U54-T54</f>
        <v>-363927.62359801424</v>
      </c>
      <c r="W54" s="553">
        <f>V54/T54</f>
        <v>-0.31294992735974608</v>
      </c>
      <c r="X54" s="554"/>
      <c r="Y54" s="437">
        <f>SUM(J54,O54,T54)</f>
        <v>12209383.405368472</v>
      </c>
      <c r="Z54" s="437">
        <f>SUM(K54,P54,U54)</f>
        <v>11751451.316392608</v>
      </c>
      <c r="AA54" s="552">
        <f>Z54-Y54</f>
        <v>-457932.08897586353</v>
      </c>
      <c r="AB54" s="553">
        <f>AA54/Y54</f>
        <v>-3.7506569641715941E-2</v>
      </c>
      <c r="AC54" s="554"/>
      <c r="AD54" s="557">
        <v>0</v>
      </c>
      <c r="AE54" s="452">
        <v>1011536.3192979386</v>
      </c>
      <c r="AF54" s="545"/>
      <c r="AG54" s="399">
        <v>12209383.405368472</v>
      </c>
      <c r="AH54" s="399">
        <f>SUM(Z54,AE54)</f>
        <v>12762987.635690548</v>
      </c>
      <c r="AI54" s="552">
        <f>AH54-AG54</f>
        <v>553604.23032207601</v>
      </c>
      <c r="AJ54" s="553">
        <f>AI54/AG54</f>
        <v>4.5342521562444831E-2</v>
      </c>
      <c r="AL54" s="559">
        <f>J54/$E54</f>
        <v>1570.1035701308713</v>
      </c>
      <c r="AM54" s="559">
        <f>K54/$F54</f>
        <v>1537.6612301486427</v>
      </c>
      <c r="AN54" s="559">
        <f>AM54-AL54</f>
        <v>-32.442339982228532</v>
      </c>
      <c r="AO54" s="560">
        <f>AN54/AL54</f>
        <v>-2.0662547744875453E-2</v>
      </c>
      <c r="AP54" s="561"/>
      <c r="AQ54" s="559">
        <f>O54/$E54</f>
        <v>-2.5586138313023894</v>
      </c>
      <c r="AR54" s="559">
        <f>P54/$F54</f>
        <v>-0.90174626128306201</v>
      </c>
      <c r="AS54" s="559">
        <f>AR54-AQ54</f>
        <v>1.6568675700193274</v>
      </c>
      <c r="AT54" s="560">
        <f>AS54/AQ54</f>
        <v>-0.64756453269696668</v>
      </c>
      <c r="AU54" s="561"/>
      <c r="AV54" s="559">
        <f>T54/$E54</f>
        <v>165.01973865835237</v>
      </c>
      <c r="AW54" s="559">
        <f>U54/$F54</f>
        <v>112.10417773641012</v>
      </c>
      <c r="AX54" s="559">
        <f>AW54-AV54</f>
        <v>-52.915560921942244</v>
      </c>
      <c r="AY54" s="560">
        <f>AX54/AV54</f>
        <v>-0.32066200899454617</v>
      </c>
      <c r="AZ54" s="561"/>
      <c r="BA54" s="559">
        <f>Y54/$E54</f>
        <v>1732.5646949579213</v>
      </c>
      <c r="BB54" s="559">
        <f>Z54/$F54</f>
        <v>1648.86366162377</v>
      </c>
      <c r="BC54" s="559">
        <f>BB54-BA54</f>
        <v>-83.701033334151361</v>
      </c>
      <c r="BD54" s="560">
        <f>BC54/BA54</f>
        <v>-4.8310480744376591E-2</v>
      </c>
      <c r="BE54" s="562"/>
      <c r="BF54" s="559">
        <f>AD54/$E54</f>
        <v>0</v>
      </c>
      <c r="BG54" s="559">
        <f>AE54/$F54</f>
        <v>141.93016967839745</v>
      </c>
      <c r="BH54" s="562"/>
      <c r="BI54" s="559">
        <f>AG54/$E54</f>
        <v>1732.5646949579213</v>
      </c>
      <c r="BJ54" s="559">
        <f>AH54/$F54</f>
        <v>1790.7938313021675</v>
      </c>
      <c r="BK54" s="559">
        <f>BJ54-BI54</f>
        <v>58.229136344246172</v>
      </c>
      <c r="BL54" s="560">
        <f>BK54/BI54</f>
        <v>3.3608636095208193E-2</v>
      </c>
    </row>
    <row r="55" spans="1:64">
      <c r="A55" s="397">
        <v>149</v>
      </c>
      <c r="B55" s="412">
        <v>1</v>
      </c>
      <c r="C55" s="413">
        <v>33</v>
      </c>
      <c r="D55" s="398" t="s">
        <v>78</v>
      </c>
      <c r="E55" s="400">
        <v>5384</v>
      </c>
      <c r="F55" s="400">
        <v>5379</v>
      </c>
      <c r="G55" s="552">
        <f>F55-E55</f>
        <v>-5</v>
      </c>
      <c r="H55" s="553">
        <f>G55/E55</f>
        <v>-9.2867756315007425E-4</v>
      </c>
      <c r="I55" s="553"/>
      <c r="J55" s="400">
        <v>2975424.0653645648</v>
      </c>
      <c r="K55" s="437">
        <v>2790356.1449542781</v>
      </c>
      <c r="L55" s="552">
        <f>K55-J55</f>
        <v>-185067.92041028664</v>
      </c>
      <c r="M55" s="553">
        <f>L55/J55</f>
        <v>-6.2198838331843337E-2</v>
      </c>
      <c r="N55" s="553"/>
      <c r="O55" s="400">
        <v>-66793.833499252563</v>
      </c>
      <c r="P55" s="400">
        <v>-32844.930044946283</v>
      </c>
      <c r="Q55" s="552">
        <f>P55-O55</f>
        <v>33948.903454306281</v>
      </c>
      <c r="R55" s="553">
        <f>Q55/O55</f>
        <v>-0.50826403689924726</v>
      </c>
      <c r="S55" s="553"/>
      <c r="T55" s="400">
        <v>862430.82720374875</v>
      </c>
      <c r="U55" s="400">
        <v>557059.59251294157</v>
      </c>
      <c r="V55" s="552">
        <f>U55-T55</f>
        <v>-305371.23469080718</v>
      </c>
      <c r="W55" s="553">
        <f>V55/T55</f>
        <v>-0.35408200293687253</v>
      </c>
      <c r="X55" s="554"/>
      <c r="Y55" s="437">
        <f>SUM(J55,O55,T55)</f>
        <v>3771061.0590690607</v>
      </c>
      <c r="Z55" s="437">
        <f>SUM(K55,P55,U55)</f>
        <v>3314570.8074222733</v>
      </c>
      <c r="AA55" s="552">
        <f>Z55-Y55</f>
        <v>-456490.25164678739</v>
      </c>
      <c r="AB55" s="553">
        <f>AA55/Y55</f>
        <v>-0.12105087785544327</v>
      </c>
      <c r="AC55" s="554"/>
      <c r="AD55" s="557">
        <v>0</v>
      </c>
      <c r="AE55" s="452">
        <v>415171.6265099665</v>
      </c>
      <c r="AF55" s="545"/>
      <c r="AG55" s="399">
        <v>3771061.0590690607</v>
      </c>
      <c r="AH55" s="399">
        <f>SUM(Z55,AE55)</f>
        <v>3729742.4339322397</v>
      </c>
      <c r="AI55" s="552">
        <f>AH55-AG55</f>
        <v>-41318.625136821065</v>
      </c>
      <c r="AJ55" s="553">
        <f>AI55/AG55</f>
        <v>-1.0956763756835363E-2</v>
      </c>
      <c r="AL55" s="559">
        <f>J55/$E55</f>
        <v>552.64191407217027</v>
      </c>
      <c r="AM55" s="559">
        <f>K55/$F55</f>
        <v>518.74998047114298</v>
      </c>
      <c r="AN55" s="559">
        <f>AM55-AL55</f>
        <v>-33.89193360102729</v>
      </c>
      <c r="AO55" s="560">
        <f>AN55/AL55</f>
        <v>-6.1327113883369505E-2</v>
      </c>
      <c r="AP55" s="561"/>
      <c r="AQ55" s="559">
        <f>O55/$E55</f>
        <v>-12.405986905507534</v>
      </c>
      <c r="AR55" s="559">
        <f>P55/$F55</f>
        <v>-6.1061405549258749</v>
      </c>
      <c r="AS55" s="559">
        <f>AR55-AQ55</f>
        <v>6.2998463505816593</v>
      </c>
      <c r="AT55" s="560">
        <f>AS55/AQ55</f>
        <v>-0.50780694825535366</v>
      </c>
      <c r="AU55" s="561"/>
      <c r="AV55" s="559">
        <f>T55/$E55</f>
        <v>160.18403179861605</v>
      </c>
      <c r="AW55" s="559">
        <f>U55/$F55</f>
        <v>103.56192461664651</v>
      </c>
      <c r="AX55" s="559">
        <f>AW55-AV55</f>
        <v>-56.62210718196954</v>
      </c>
      <c r="AY55" s="560">
        <f>AX55/AV55</f>
        <v>-0.35348159580072913</v>
      </c>
      <c r="AZ55" s="561"/>
      <c r="BA55" s="559">
        <f>Y55/$E55</f>
        <v>700.41995896527874</v>
      </c>
      <c r="BB55" s="559">
        <f>Z55/$F55</f>
        <v>616.20576453286355</v>
      </c>
      <c r="BC55" s="559">
        <f>BB55-BA55</f>
        <v>-84.214194432415184</v>
      </c>
      <c r="BD55" s="560">
        <f>BC55/BA55</f>
        <v>-0.12023385877927253</v>
      </c>
      <c r="BE55" s="562"/>
      <c r="BF55" s="559">
        <f>AD55/$E55</f>
        <v>0</v>
      </c>
      <c r="BG55" s="559">
        <f>AE55/$F55</f>
        <v>77.183793736747816</v>
      </c>
      <c r="BH55" s="562"/>
      <c r="BI55" s="559">
        <f>AG55/$E55</f>
        <v>700.41995896527874</v>
      </c>
      <c r="BJ55" s="559">
        <f>AH55/$F55</f>
        <v>693.38955826961137</v>
      </c>
      <c r="BK55" s="559">
        <f>BJ55-BI55</f>
        <v>-7.0304006956673675</v>
      </c>
      <c r="BL55" s="560">
        <f>BK55/BI55</f>
        <v>-1.0037407709016868E-2</v>
      </c>
    </row>
    <row r="56" spans="1:64">
      <c r="A56" s="397">
        <v>151</v>
      </c>
      <c r="B56" s="412">
        <v>14</v>
      </c>
      <c r="C56" s="412">
        <v>14</v>
      </c>
      <c r="D56" s="398" t="s">
        <v>79</v>
      </c>
      <c r="E56" s="400">
        <v>1852</v>
      </c>
      <c r="F56" s="400">
        <v>1814</v>
      </c>
      <c r="G56" s="552">
        <f>F56-E56</f>
        <v>-38</v>
      </c>
      <c r="H56" s="553">
        <f>G56/E56</f>
        <v>-2.0518358531317494E-2</v>
      </c>
      <c r="I56" s="553"/>
      <c r="J56" s="400">
        <v>-299774.65955190547</v>
      </c>
      <c r="K56" s="437">
        <v>-177077.04632543909</v>
      </c>
      <c r="L56" s="552">
        <f>K56-J56</f>
        <v>122697.61322646638</v>
      </c>
      <c r="M56" s="553">
        <f>L56/J56</f>
        <v>-0.40929948318470694</v>
      </c>
      <c r="N56" s="553"/>
      <c r="O56" s="400">
        <v>756842.32569668361</v>
      </c>
      <c r="P56" s="400">
        <v>571494.48604335717</v>
      </c>
      <c r="Q56" s="552">
        <f>P56-O56</f>
        <v>-185347.83965332643</v>
      </c>
      <c r="R56" s="553">
        <f>Q56/O56</f>
        <v>-0.24489623975867264</v>
      </c>
      <c r="S56" s="553"/>
      <c r="T56" s="400">
        <v>499436.98848256422</v>
      </c>
      <c r="U56" s="400">
        <v>368091.75961563422</v>
      </c>
      <c r="V56" s="552">
        <f>U56-T56</f>
        <v>-131345.22886693</v>
      </c>
      <c r="W56" s="553">
        <f>V56/T56</f>
        <v>-0.2629865866883333</v>
      </c>
      <c r="X56" s="554"/>
      <c r="Y56" s="437">
        <f>SUM(J56,O56,T56)</f>
        <v>956504.65462734236</v>
      </c>
      <c r="Z56" s="437">
        <f>SUM(K56,P56,U56)</f>
        <v>762509.19933355227</v>
      </c>
      <c r="AA56" s="552">
        <f>Z56-Y56</f>
        <v>-193995.45529379009</v>
      </c>
      <c r="AB56" s="553">
        <f>AA56/Y56</f>
        <v>-0.20281705306428582</v>
      </c>
      <c r="AC56" s="554"/>
      <c r="AD56" s="557">
        <v>0</v>
      </c>
      <c r="AE56" s="452">
        <v>168952.57751438158</v>
      </c>
      <c r="AF56" s="545"/>
      <c r="AG56" s="399">
        <v>956504.65462734236</v>
      </c>
      <c r="AH56" s="399">
        <f>SUM(Z56,AE56)</f>
        <v>931461.77684793388</v>
      </c>
      <c r="AI56" s="552">
        <f>AH56-AG56</f>
        <v>-25042.877779408474</v>
      </c>
      <c r="AJ56" s="553">
        <f>AI56/AG56</f>
        <v>-2.6181658038209203E-2</v>
      </c>
      <c r="AL56" s="559">
        <f>J56/$E56</f>
        <v>-161.86536692867466</v>
      </c>
      <c r="AM56" s="559">
        <f>K56/$F56</f>
        <v>-97.616894335964218</v>
      </c>
      <c r="AN56" s="559">
        <f>AM56-AL56</f>
        <v>64.248472592710442</v>
      </c>
      <c r="AO56" s="560">
        <f>AN56/AL56</f>
        <v>-0.39692538195042848</v>
      </c>
      <c r="AP56" s="561"/>
      <c r="AQ56" s="559">
        <f>O56/$E56</f>
        <v>408.66216290317692</v>
      </c>
      <c r="AR56" s="559">
        <f>P56/$F56</f>
        <v>315.04657444507012</v>
      </c>
      <c r="AS56" s="559">
        <f>AR56-AQ56</f>
        <v>-93.615588458106799</v>
      </c>
      <c r="AT56" s="560">
        <f>AS56/AQ56</f>
        <v>-0.22907818965438906</v>
      </c>
      <c r="AU56" s="561"/>
      <c r="AV56" s="559">
        <f>T56/$E56</f>
        <v>269.67439982859838</v>
      </c>
      <c r="AW56" s="559">
        <f>U56/$F56</f>
        <v>202.91717729638049</v>
      </c>
      <c r="AX56" s="559">
        <f>AW56-AV56</f>
        <v>-66.757222532217895</v>
      </c>
      <c r="AY56" s="560">
        <f>AX56/AV56</f>
        <v>-0.24754749644255419</v>
      </c>
      <c r="AZ56" s="561"/>
      <c r="BA56" s="559">
        <f>Y56/$E56</f>
        <v>516.47119580310061</v>
      </c>
      <c r="BB56" s="559">
        <f>Z56/$F56</f>
        <v>420.34685740548639</v>
      </c>
      <c r="BC56" s="559">
        <f>BB56-BA56</f>
        <v>-96.124338397614224</v>
      </c>
      <c r="BD56" s="560">
        <f>BC56/BA56</f>
        <v>-0.18611752054854314</v>
      </c>
      <c r="BE56" s="562"/>
      <c r="BF56" s="559">
        <f>AD56/$E56</f>
        <v>0</v>
      </c>
      <c r="BG56" s="559">
        <f>AE56/$F56</f>
        <v>93.13813534420153</v>
      </c>
      <c r="BH56" s="562"/>
      <c r="BI56" s="559">
        <f>AG56/$E56</f>
        <v>516.47119580310061</v>
      </c>
      <c r="BJ56" s="559">
        <f>AH56/$F56</f>
        <v>513.48499274968788</v>
      </c>
      <c r="BK56" s="559">
        <f>BJ56-BI56</f>
        <v>-2.9862030534127371</v>
      </c>
      <c r="BL56" s="560">
        <f>BK56/BI56</f>
        <v>-5.781935328976597E-3</v>
      </c>
    </row>
    <row r="57" spans="1:64">
      <c r="A57" s="397">
        <v>152</v>
      </c>
      <c r="B57" s="412">
        <v>14</v>
      </c>
      <c r="C57" s="412">
        <v>14</v>
      </c>
      <c r="D57" s="398" t="s">
        <v>80</v>
      </c>
      <c r="E57" s="400">
        <v>4406</v>
      </c>
      <c r="F57" s="400">
        <v>4357</v>
      </c>
      <c r="G57" s="552">
        <f>F57-E57</f>
        <v>-49</v>
      </c>
      <c r="H57" s="553">
        <f>G57/E57</f>
        <v>-1.112119836586473E-2</v>
      </c>
      <c r="I57" s="553"/>
      <c r="J57" s="400">
        <v>947913.61813498265</v>
      </c>
      <c r="K57" s="437">
        <v>850038.34984513314</v>
      </c>
      <c r="L57" s="552">
        <f>K57-J57</f>
        <v>-97875.268289849511</v>
      </c>
      <c r="M57" s="553">
        <f>L57/J57</f>
        <v>-0.10325336235006184</v>
      </c>
      <c r="N57" s="553"/>
      <c r="O57" s="400">
        <v>2129321.2772719357</v>
      </c>
      <c r="P57" s="400">
        <v>2152128.1796950474</v>
      </c>
      <c r="Q57" s="552">
        <f>P57-O57</f>
        <v>22806.902423111722</v>
      </c>
      <c r="R57" s="553">
        <f>Q57/O57</f>
        <v>1.0710878939007122E-2</v>
      </c>
      <c r="S57" s="553"/>
      <c r="T57" s="400">
        <v>927636.50071073952</v>
      </c>
      <c r="U57" s="400">
        <v>604321.08359500067</v>
      </c>
      <c r="V57" s="552">
        <f>U57-T57</f>
        <v>-323315.41711573885</v>
      </c>
      <c r="W57" s="553">
        <f>V57/T57</f>
        <v>-0.34853675644287391</v>
      </c>
      <c r="X57" s="554"/>
      <c r="Y57" s="437">
        <f>SUM(J57,O57,T57)</f>
        <v>4004871.3961176584</v>
      </c>
      <c r="Z57" s="437">
        <f>SUM(K57,P57,U57)</f>
        <v>3606487.6131351814</v>
      </c>
      <c r="AA57" s="552">
        <f>Z57-Y57</f>
        <v>-398383.78298247699</v>
      </c>
      <c r="AB57" s="553">
        <f>AA57/Y57</f>
        <v>-9.9474800456432172E-2</v>
      </c>
      <c r="AC57" s="554"/>
      <c r="AD57" s="557">
        <v>0</v>
      </c>
      <c r="AE57" s="452">
        <v>475263.00450140017</v>
      </c>
      <c r="AF57" s="545"/>
      <c r="AG57" s="399">
        <v>4004871.3961176584</v>
      </c>
      <c r="AH57" s="399">
        <f>SUM(Z57,AE57)</f>
        <v>4081750.6176365814</v>
      </c>
      <c r="AI57" s="552">
        <f>AH57-AG57</f>
        <v>76879.221518923063</v>
      </c>
      <c r="AJ57" s="553">
        <f>AI57/AG57</f>
        <v>1.9196427029704411E-2</v>
      </c>
      <c r="AL57" s="559">
        <f>J57/$E57</f>
        <v>215.14153838742229</v>
      </c>
      <c r="AM57" s="559">
        <f>K57/$F57</f>
        <v>195.09716544529107</v>
      </c>
      <c r="AN57" s="559">
        <f>AM57-AL57</f>
        <v>-20.044372942131218</v>
      </c>
      <c r="AO57" s="560">
        <f>AN57/AL57</f>
        <v>-9.3168307210092269E-2</v>
      </c>
      <c r="AP57" s="561"/>
      <c r="AQ57" s="559">
        <f>O57/$E57</f>
        <v>483.27763896321738</v>
      </c>
      <c r="AR57" s="559">
        <f>P57/$F57</f>
        <v>493.94725262681834</v>
      </c>
      <c r="AS57" s="559">
        <f>AR57-AQ57</f>
        <v>10.669613663600956</v>
      </c>
      <c r="AT57" s="560">
        <f>AS57/AQ57</f>
        <v>2.2077606748970705E-2</v>
      </c>
      <c r="AU57" s="561"/>
      <c r="AV57" s="559">
        <f>T57/$E57</f>
        <v>210.53937828205619</v>
      </c>
      <c r="AW57" s="559">
        <f>U57/$F57</f>
        <v>138.70118971654824</v>
      </c>
      <c r="AX57" s="559">
        <f>AW57-AV57</f>
        <v>-71.838188565507949</v>
      </c>
      <c r="AY57" s="560">
        <f>AX57/AV57</f>
        <v>-0.34121022467002582</v>
      </c>
      <c r="AZ57" s="561"/>
      <c r="BA57" s="559">
        <f>Y57/$E57</f>
        <v>908.95855563269595</v>
      </c>
      <c r="BB57" s="559">
        <f>Z57/$F57</f>
        <v>827.74560778865759</v>
      </c>
      <c r="BC57" s="559">
        <f>BB57-BA57</f>
        <v>-81.212947844038354</v>
      </c>
      <c r="BD57" s="560">
        <f>BC57/BA57</f>
        <v>-8.9347250587799035E-2</v>
      </c>
      <c r="BE57" s="562"/>
      <c r="BF57" s="559">
        <f>AD57/$E57</f>
        <v>0</v>
      </c>
      <c r="BG57" s="559">
        <f>AE57/$F57</f>
        <v>109.08033153578154</v>
      </c>
      <c r="BH57" s="562"/>
      <c r="BI57" s="559">
        <f>AG57/$E57</f>
        <v>908.95855563269595</v>
      </c>
      <c r="BJ57" s="559">
        <f>AH57/$F57</f>
        <v>936.8259393244391</v>
      </c>
      <c r="BK57" s="559">
        <f>BJ57-BI57</f>
        <v>27.867383691743157</v>
      </c>
      <c r="BL57" s="560">
        <f>BK57/BI57</f>
        <v>3.065858560772949E-2</v>
      </c>
    </row>
    <row r="58" spans="1:64">
      <c r="A58" s="397">
        <v>153</v>
      </c>
      <c r="B58" s="412">
        <v>9</v>
      </c>
      <c r="C58" s="412">
        <v>9</v>
      </c>
      <c r="D58" s="398" t="s">
        <v>81</v>
      </c>
      <c r="E58" s="400">
        <v>25208</v>
      </c>
      <c r="F58" s="400">
        <v>24919</v>
      </c>
      <c r="G58" s="552">
        <f>F58-E58</f>
        <v>-289</v>
      </c>
      <c r="H58" s="553">
        <f>G58/E58</f>
        <v>-1.1464614408124406E-2</v>
      </c>
      <c r="I58" s="553"/>
      <c r="J58" s="400">
        <v>6785357.6129628345</v>
      </c>
      <c r="K58" s="437">
        <v>5696940.3880127501</v>
      </c>
      <c r="L58" s="552">
        <f>K58-J58</f>
        <v>-1088417.2249500845</v>
      </c>
      <c r="M58" s="553">
        <f>L58/J58</f>
        <v>-0.16040675923561615</v>
      </c>
      <c r="N58" s="553"/>
      <c r="O58" s="400">
        <v>7725364.667784147</v>
      </c>
      <c r="P58" s="400">
        <v>7357804.1510569416</v>
      </c>
      <c r="Q58" s="552">
        <f>P58-O58</f>
        <v>-367560.51672720537</v>
      </c>
      <c r="R58" s="553">
        <f>Q58/O58</f>
        <v>-4.7578403419580209E-2</v>
      </c>
      <c r="S58" s="553"/>
      <c r="T58" s="400">
        <v>3865957.2442810275</v>
      </c>
      <c r="U58" s="400">
        <v>2363632.9472177485</v>
      </c>
      <c r="V58" s="552">
        <f>U58-T58</f>
        <v>-1502324.297063279</v>
      </c>
      <c r="W58" s="553">
        <f>V58/T58</f>
        <v>-0.38860344337374436</v>
      </c>
      <c r="X58" s="554"/>
      <c r="Y58" s="437">
        <f>SUM(J58,O58,T58)</f>
        <v>18376679.525028009</v>
      </c>
      <c r="Z58" s="437">
        <f>SUM(K58,P58,U58)</f>
        <v>15418377.486287441</v>
      </c>
      <c r="AA58" s="552">
        <f>Z58-Y58</f>
        <v>-2958302.0387405679</v>
      </c>
      <c r="AB58" s="553">
        <f>AA58/Y58</f>
        <v>-0.16098131518871656</v>
      </c>
      <c r="AC58" s="554"/>
      <c r="AD58" s="557">
        <v>0</v>
      </c>
      <c r="AE58" s="452">
        <v>5303836.2310046293</v>
      </c>
      <c r="AF58" s="545"/>
      <c r="AG58" s="399">
        <v>18376679.525028009</v>
      </c>
      <c r="AH58" s="399">
        <f>SUM(Z58,AE58)</f>
        <v>20722213.71729207</v>
      </c>
      <c r="AI58" s="552">
        <f>AH58-AG58</f>
        <v>2345534.1922640614</v>
      </c>
      <c r="AJ58" s="553">
        <f>AI58/AG58</f>
        <v>0.12763645298758</v>
      </c>
      <c r="AL58" s="559">
        <f>J58/$E58</f>
        <v>269.17477042854784</v>
      </c>
      <c r="AM58" s="559">
        <f>K58/$F58</f>
        <v>228.61833893867129</v>
      </c>
      <c r="AN58" s="559">
        <f>AM58-AL58</f>
        <v>-40.556431489876559</v>
      </c>
      <c r="AO58" s="560">
        <f>AN58/AL58</f>
        <v>-0.15066951269358367</v>
      </c>
      <c r="AP58" s="561"/>
      <c r="AQ58" s="559">
        <f>O58/$E58</f>
        <v>306.4647995788697</v>
      </c>
      <c r="AR58" s="559">
        <f>P58/$F58</f>
        <v>295.26883707439873</v>
      </c>
      <c r="AS58" s="559">
        <f>AR58-AQ58</f>
        <v>-11.19596250447097</v>
      </c>
      <c r="AT58" s="560">
        <f>AS58/AQ58</f>
        <v>-3.6532621429462578E-2</v>
      </c>
      <c r="AU58" s="561"/>
      <c r="AV58" s="559">
        <f>T58/$E58</f>
        <v>153.36231530787953</v>
      </c>
      <c r="AW58" s="559">
        <f>U58/$F58</f>
        <v>94.852640443747688</v>
      </c>
      <c r="AX58" s="559">
        <f>AW58-AV58</f>
        <v>-58.509674864131838</v>
      </c>
      <c r="AY58" s="560">
        <f>AX58/AV58</f>
        <v>-0.38151272525243168</v>
      </c>
      <c r="AZ58" s="561"/>
      <c r="BA58" s="559">
        <f>Y58/$E58</f>
        <v>729.00188531529705</v>
      </c>
      <c r="BB58" s="559">
        <f>Z58/$F58</f>
        <v>618.73981645681772</v>
      </c>
      <c r="BC58" s="559">
        <f>BB58-BA58</f>
        <v>-110.26206885847932</v>
      </c>
      <c r="BD58" s="560">
        <f>BC58/BA58</f>
        <v>-0.15125073210310069</v>
      </c>
      <c r="BE58" s="562"/>
      <c r="BF58" s="559">
        <f>AD58/$E58</f>
        <v>0</v>
      </c>
      <c r="BG58" s="559">
        <f>AE58/$F58</f>
        <v>212.84306075703796</v>
      </c>
      <c r="BH58" s="562"/>
      <c r="BI58" s="559">
        <f>AG58/$E58</f>
        <v>729.00188531529705</v>
      </c>
      <c r="BJ58" s="559">
        <f>AH58/$F58</f>
        <v>831.58287721385568</v>
      </c>
      <c r="BK58" s="559">
        <f>BJ58-BI58</f>
        <v>102.58099189855864</v>
      </c>
      <c r="BL58" s="560">
        <f>BK58/BI58</f>
        <v>0.1407143026169155</v>
      </c>
    </row>
    <row r="59" spans="1:64">
      <c r="A59" s="397">
        <v>165</v>
      </c>
      <c r="B59" s="412">
        <v>5</v>
      </c>
      <c r="C59" s="412">
        <v>5</v>
      </c>
      <c r="D59" s="398" t="s">
        <v>82</v>
      </c>
      <c r="E59" s="400">
        <v>16280</v>
      </c>
      <c r="F59" s="400">
        <v>16123</v>
      </c>
      <c r="G59" s="552">
        <f>F59-E59</f>
        <v>-157</v>
      </c>
      <c r="H59" s="553">
        <f>G59/E59</f>
        <v>-9.643734643734643E-3</v>
      </c>
      <c r="I59" s="553"/>
      <c r="J59" s="400">
        <v>4621805.9655350475</v>
      </c>
      <c r="K59" s="437">
        <v>3653811.0422445126</v>
      </c>
      <c r="L59" s="552">
        <f>K59-J59</f>
        <v>-967994.92329053488</v>
      </c>
      <c r="M59" s="553">
        <f>L59/J59</f>
        <v>-0.20944083990303866</v>
      </c>
      <c r="N59" s="553"/>
      <c r="O59" s="400">
        <v>4647722.9933844553</v>
      </c>
      <c r="P59" s="400">
        <v>4033164.8343041367</v>
      </c>
      <c r="Q59" s="552">
        <f>P59-O59</f>
        <v>-614558.15908031864</v>
      </c>
      <c r="R59" s="553">
        <f>Q59/O59</f>
        <v>-0.13222779411661958</v>
      </c>
      <c r="S59" s="553"/>
      <c r="T59" s="400">
        <v>2512749.312634449</v>
      </c>
      <c r="U59" s="400">
        <v>1442742.5626683075</v>
      </c>
      <c r="V59" s="552">
        <f>U59-T59</f>
        <v>-1070006.7499661415</v>
      </c>
      <c r="W59" s="553">
        <f>V59/T59</f>
        <v>-0.4258310785664135</v>
      </c>
      <c r="X59" s="554"/>
      <c r="Y59" s="437">
        <f>SUM(J59,O59,T59)</f>
        <v>11782278.271553952</v>
      </c>
      <c r="Z59" s="437">
        <f>SUM(K59,P59,U59)</f>
        <v>9129718.4392169565</v>
      </c>
      <c r="AA59" s="552">
        <f>Z59-Y59</f>
        <v>-2652559.8323369958</v>
      </c>
      <c r="AB59" s="553">
        <f>AA59/Y59</f>
        <v>-0.2251313176621445</v>
      </c>
      <c r="AC59" s="554"/>
      <c r="AD59" s="557">
        <v>0</v>
      </c>
      <c r="AE59" s="452">
        <v>2085883.5089978448</v>
      </c>
      <c r="AF59" s="545"/>
      <c r="AG59" s="399">
        <v>11782278.271553952</v>
      </c>
      <c r="AH59" s="399">
        <f>SUM(Z59,AE59)</f>
        <v>11215601.948214801</v>
      </c>
      <c r="AI59" s="552">
        <f>AH59-AG59</f>
        <v>-566676.32333915122</v>
      </c>
      <c r="AJ59" s="553">
        <f>AI59/AG59</f>
        <v>-4.8095649269062193E-2</v>
      </c>
      <c r="AL59" s="559">
        <f>J59/$E59</f>
        <v>283.89471532770563</v>
      </c>
      <c r="AM59" s="559">
        <f>K59/$F59</f>
        <v>226.62104088845206</v>
      </c>
      <c r="AN59" s="559">
        <f>AM59-AL59</f>
        <v>-57.273674439253568</v>
      </c>
      <c r="AO59" s="560">
        <f>AN59/AL59</f>
        <v>-0.20174265791859269</v>
      </c>
      <c r="AP59" s="561"/>
      <c r="AQ59" s="559">
        <f>O59/$E59</f>
        <v>285.48667035531054</v>
      </c>
      <c r="AR59" s="559">
        <f>P59/$F59</f>
        <v>250.14977574298436</v>
      </c>
      <c r="AS59" s="559">
        <f>AR59-AQ59</f>
        <v>-35.336894612326176</v>
      </c>
      <c r="AT59" s="560">
        <f>AS59/AQ59</f>
        <v>-0.123777739143991</v>
      </c>
      <c r="AU59" s="561"/>
      <c r="AV59" s="559">
        <f>T59/$E59</f>
        <v>154.3457808743519</v>
      </c>
      <c r="AW59" s="559">
        <f>U59/$F59</f>
        <v>89.483505716573063</v>
      </c>
      <c r="AX59" s="559">
        <f>AW59-AV59</f>
        <v>-64.862275157778839</v>
      </c>
      <c r="AY59" s="560">
        <f>AX59/AV59</f>
        <v>-0.42024002723197984</v>
      </c>
      <c r="AZ59" s="561"/>
      <c r="BA59" s="559">
        <f>Y59/$E59</f>
        <v>723.72716655736804</v>
      </c>
      <c r="BB59" s="559">
        <f>Z59/$F59</f>
        <v>566.25432234800951</v>
      </c>
      <c r="BC59" s="559">
        <f>BB59-BA59</f>
        <v>-157.47284420935853</v>
      </c>
      <c r="BD59" s="560">
        <f>BC59/BA59</f>
        <v>-0.21758592393101225</v>
      </c>
      <c r="BE59" s="562"/>
      <c r="BF59" s="559">
        <f>AD59/$E59</f>
        <v>0</v>
      </c>
      <c r="BG59" s="559">
        <f>AE59/$F59</f>
        <v>129.37316312087358</v>
      </c>
      <c r="BH59" s="562"/>
      <c r="BI59" s="559">
        <f>AG59/$E59</f>
        <v>723.72716655736804</v>
      </c>
      <c r="BJ59" s="559">
        <f>AH59/$F59</f>
        <v>695.62748546888304</v>
      </c>
      <c r="BK59" s="559">
        <f>BJ59-BI59</f>
        <v>-28.099681088484999</v>
      </c>
      <c r="BL59" s="560">
        <f>BK59/BI59</f>
        <v>-3.8826345599474753E-2</v>
      </c>
    </row>
    <row r="60" spans="1:64">
      <c r="A60" s="397">
        <v>167</v>
      </c>
      <c r="B60" s="412">
        <v>12</v>
      </c>
      <c r="C60" s="412">
        <v>12</v>
      </c>
      <c r="D60" s="398" t="s">
        <v>83</v>
      </c>
      <c r="E60" s="400">
        <v>77513</v>
      </c>
      <c r="F60" s="400">
        <v>78062</v>
      </c>
      <c r="G60" s="552">
        <f>F60-E60</f>
        <v>549</v>
      </c>
      <c r="H60" s="553">
        <f>G60/E60</f>
        <v>7.0826829048030657E-3</v>
      </c>
      <c r="I60" s="553"/>
      <c r="J60" s="400">
        <v>3650094.0717306249</v>
      </c>
      <c r="K60" s="437">
        <v>1972755.5666125473</v>
      </c>
      <c r="L60" s="552">
        <f>K60-J60</f>
        <v>-1677338.5051180776</v>
      </c>
      <c r="M60" s="553">
        <f>L60/J60</f>
        <v>-0.45953295234464969</v>
      </c>
      <c r="N60" s="553"/>
      <c r="O60" s="400">
        <v>23417808.912617035</v>
      </c>
      <c r="P60" s="400">
        <v>23117542.810696449</v>
      </c>
      <c r="Q60" s="552">
        <f>P60-O60</f>
        <v>-300266.10192058608</v>
      </c>
      <c r="R60" s="553">
        <f>Q60/O60</f>
        <v>-1.2822126230554766E-2</v>
      </c>
      <c r="S60" s="553"/>
      <c r="T60" s="400">
        <v>12672879.472362412</v>
      </c>
      <c r="U60" s="400">
        <v>8178197.8319230787</v>
      </c>
      <c r="V60" s="552">
        <f>U60-T60</f>
        <v>-4494681.6404393334</v>
      </c>
      <c r="W60" s="553">
        <f>V60/T60</f>
        <v>-0.35466932753850755</v>
      </c>
      <c r="X60" s="554"/>
      <c r="Y60" s="437">
        <f>SUM(J60,O60,T60)</f>
        <v>39740782.45671007</v>
      </c>
      <c r="Z60" s="437">
        <f>SUM(K60,P60,U60)</f>
        <v>33268496.209232073</v>
      </c>
      <c r="AA60" s="552">
        <f>Z60-Y60</f>
        <v>-6472286.2474779971</v>
      </c>
      <c r="AB60" s="553">
        <f>AA60/Y60</f>
        <v>-0.16286257711529226</v>
      </c>
      <c r="AC60" s="554"/>
      <c r="AD60" s="557">
        <v>0</v>
      </c>
      <c r="AE60" s="452">
        <v>14263156.500044001</v>
      </c>
      <c r="AF60" s="545"/>
      <c r="AG60" s="399">
        <v>39740782.45671007</v>
      </c>
      <c r="AH60" s="399">
        <f>SUM(Z60,AE60)</f>
        <v>47531652.709276073</v>
      </c>
      <c r="AI60" s="552">
        <f>AH60-AG60</f>
        <v>7790870.2525660023</v>
      </c>
      <c r="AJ60" s="553">
        <f>AI60/AG60</f>
        <v>0.19604219572306245</v>
      </c>
      <c r="AL60" s="559">
        <f>J60/$E60</f>
        <v>47.090089039653023</v>
      </c>
      <c r="AM60" s="559">
        <f>K60/$F60</f>
        <v>25.271650311451761</v>
      </c>
      <c r="AN60" s="559">
        <f>AM60-AL60</f>
        <v>-21.818438728201262</v>
      </c>
      <c r="AO60" s="560">
        <f>AN60/AL60</f>
        <v>-0.46333398753671218</v>
      </c>
      <c r="AP60" s="561"/>
      <c r="AQ60" s="559">
        <f>O60/$E60</f>
        <v>302.1145990042578</v>
      </c>
      <c r="AR60" s="559">
        <f>P60/$F60</f>
        <v>296.14335798079026</v>
      </c>
      <c r="AS60" s="559">
        <f>AR60-AQ60</f>
        <v>-5.9712410234675417</v>
      </c>
      <c r="AT60" s="560">
        <f>AS60/AQ60</f>
        <v>-1.976482117431004E-2</v>
      </c>
      <c r="AU60" s="561"/>
      <c r="AV60" s="559">
        <f>T60/$E60</f>
        <v>163.49360071681411</v>
      </c>
      <c r="AW60" s="559">
        <f>U60/$F60</f>
        <v>104.76541507933538</v>
      </c>
      <c r="AX60" s="559">
        <f>AW60-AV60</f>
        <v>-58.728185637478731</v>
      </c>
      <c r="AY60" s="560">
        <f>AX60/AV60</f>
        <v>-0.35920785510866154</v>
      </c>
      <c r="AZ60" s="561"/>
      <c r="BA60" s="559">
        <f>Y60/$E60</f>
        <v>512.69828876072495</v>
      </c>
      <c r="BB60" s="559">
        <f>Z60/$F60</f>
        <v>426.18042337157738</v>
      </c>
      <c r="BC60" s="559">
        <f>BB60-BA60</f>
        <v>-86.517865389147573</v>
      </c>
      <c r="BD60" s="560">
        <f>BC60/BA60</f>
        <v>-0.16875005687706762</v>
      </c>
      <c r="BE60" s="562"/>
      <c r="BF60" s="559">
        <f>AD60/$E60</f>
        <v>0</v>
      </c>
      <c r="BG60" s="559">
        <f>AE60/$F60</f>
        <v>182.71574517747433</v>
      </c>
      <c r="BH60" s="562"/>
      <c r="BI60" s="559">
        <f>AG60/$E60</f>
        <v>512.69828876072495</v>
      </c>
      <c r="BJ60" s="559">
        <f>AH60/$F60</f>
        <v>608.89616854905171</v>
      </c>
      <c r="BK60" s="559">
        <f>BJ60-BI60</f>
        <v>96.197879788326759</v>
      </c>
      <c r="BL60" s="560">
        <f>BK60/BI60</f>
        <v>0.18763058488229531</v>
      </c>
    </row>
    <row r="61" spans="1:64">
      <c r="A61" s="397">
        <v>169</v>
      </c>
      <c r="B61" s="412">
        <v>5</v>
      </c>
      <c r="C61" s="412">
        <v>5</v>
      </c>
      <c r="D61" s="398" t="s">
        <v>84</v>
      </c>
      <c r="E61" s="400">
        <v>4990</v>
      </c>
      <c r="F61" s="400">
        <v>4916</v>
      </c>
      <c r="G61" s="552">
        <f>F61-E61</f>
        <v>-74</v>
      </c>
      <c r="H61" s="553">
        <f>G61/E61</f>
        <v>-1.4829659318637275E-2</v>
      </c>
      <c r="I61" s="553"/>
      <c r="J61" s="400">
        <v>1023900.8080649448</v>
      </c>
      <c r="K61" s="437">
        <v>923434.11299928231</v>
      </c>
      <c r="L61" s="552">
        <f>K61-J61</f>
        <v>-100466.6950656625</v>
      </c>
      <c r="M61" s="553">
        <f>L61/J61</f>
        <v>-9.8121511648704557E-2</v>
      </c>
      <c r="N61" s="553"/>
      <c r="O61" s="400">
        <v>1902219.8190324954</v>
      </c>
      <c r="P61" s="400">
        <v>2062941.1019576166</v>
      </c>
      <c r="Q61" s="552">
        <f>P61-O61</f>
        <v>160721.28292512125</v>
      </c>
      <c r="R61" s="553">
        <f>Q61/O61</f>
        <v>8.4491435383565239E-2</v>
      </c>
      <c r="S61" s="553"/>
      <c r="T61" s="400">
        <v>903533.28554410953</v>
      </c>
      <c r="U61" s="400">
        <v>541154.77081354591</v>
      </c>
      <c r="V61" s="552">
        <f>U61-T61</f>
        <v>-362378.51473056362</v>
      </c>
      <c r="W61" s="553">
        <f>V61/T61</f>
        <v>-0.40106825119601275</v>
      </c>
      <c r="X61" s="554"/>
      <c r="Y61" s="437">
        <f>SUM(J61,O61,T61)</f>
        <v>3829653.9126415495</v>
      </c>
      <c r="Z61" s="437">
        <f>SUM(K61,P61,U61)</f>
        <v>3527529.9857704453</v>
      </c>
      <c r="AA61" s="552">
        <f>Z61-Y61</f>
        <v>-302123.92687110417</v>
      </c>
      <c r="AB61" s="553">
        <f>AA61/Y61</f>
        <v>-7.8890660556507203E-2</v>
      </c>
      <c r="AC61" s="554"/>
      <c r="AD61" s="557">
        <v>0</v>
      </c>
      <c r="AE61" s="452">
        <v>659165.06701745372</v>
      </c>
      <c r="AF61" s="545"/>
      <c r="AG61" s="399">
        <v>3829653.9126415495</v>
      </c>
      <c r="AH61" s="399">
        <f>SUM(Z61,AE61)</f>
        <v>4186695.052787899</v>
      </c>
      <c r="AI61" s="552">
        <f>AH61-AG61</f>
        <v>357041.14014634956</v>
      </c>
      <c r="AJ61" s="553">
        <f>AI61/AG61</f>
        <v>9.3230654333481572E-2</v>
      </c>
      <c r="AL61" s="559">
        <f>J61/$E61</f>
        <v>205.19054269838574</v>
      </c>
      <c r="AM61" s="559">
        <f>K61/$F61</f>
        <v>187.842577908723</v>
      </c>
      <c r="AN61" s="559">
        <f>AM61-AL61</f>
        <v>-17.34796478966274</v>
      </c>
      <c r="AO61" s="560">
        <f>AN61/AL61</f>
        <v>-8.4545635298420699E-2</v>
      </c>
      <c r="AP61" s="561"/>
      <c r="AQ61" s="559">
        <f>O61/$E61</f>
        <v>381.20637655961832</v>
      </c>
      <c r="AR61" s="559">
        <f>P61/$F61</f>
        <v>419.63814116306276</v>
      </c>
      <c r="AS61" s="559">
        <f>AR61-AQ61</f>
        <v>38.431764603444435</v>
      </c>
      <c r="AT61" s="560">
        <f>AS61/AQ61</f>
        <v>0.10081616406915991</v>
      </c>
      <c r="AU61" s="561"/>
      <c r="AV61" s="559">
        <f>T61/$E61</f>
        <v>181.06879469821834</v>
      </c>
      <c r="AW61" s="559">
        <f>U61/$F61</f>
        <v>110.08030325743407</v>
      </c>
      <c r="AX61" s="559">
        <f>AW61-AV61</f>
        <v>-70.988491440784273</v>
      </c>
      <c r="AY61" s="560">
        <f>AX61/AV61</f>
        <v>-0.39205259834583067</v>
      </c>
      <c r="AZ61" s="561"/>
      <c r="BA61" s="559">
        <f>Y61/$E61</f>
        <v>767.46571395622232</v>
      </c>
      <c r="BB61" s="559">
        <f>Z61/$F61</f>
        <v>717.56102232922001</v>
      </c>
      <c r="BC61" s="559">
        <f>BB61-BA61</f>
        <v>-49.904691627002308</v>
      </c>
      <c r="BD61" s="560">
        <f>BC61/BA61</f>
        <v>-6.5025304348448026E-2</v>
      </c>
      <c r="BE61" s="562"/>
      <c r="BF61" s="559">
        <f>AD61/$E61</f>
        <v>0</v>
      </c>
      <c r="BG61" s="559">
        <f>AE61/$F61</f>
        <v>134.08565236319237</v>
      </c>
      <c r="BH61" s="562"/>
      <c r="BI61" s="559">
        <f>AG61/$E61</f>
        <v>767.46571395622232</v>
      </c>
      <c r="BJ61" s="559">
        <f>AH61/$F61</f>
        <v>851.64667469241238</v>
      </c>
      <c r="BK61" s="559">
        <f>BJ61-BI61</f>
        <v>84.180960736190059</v>
      </c>
      <c r="BL61" s="560">
        <f>BK61/BI61</f>
        <v>0.10968693350774482</v>
      </c>
    </row>
    <row r="62" spans="1:64">
      <c r="A62" s="397">
        <v>171</v>
      </c>
      <c r="B62" s="412">
        <v>11</v>
      </c>
      <c r="C62" s="412">
        <v>11</v>
      </c>
      <c r="D62" s="398" t="s">
        <v>85</v>
      </c>
      <c r="E62" s="400">
        <v>4540</v>
      </c>
      <c r="F62" s="400">
        <v>4590</v>
      </c>
      <c r="G62" s="552">
        <f>F62-E62</f>
        <v>50</v>
      </c>
      <c r="H62" s="553">
        <f>G62/E62</f>
        <v>1.1013215859030838E-2</v>
      </c>
      <c r="I62" s="553"/>
      <c r="J62" s="400">
        <v>134217.30706299015</v>
      </c>
      <c r="K62" s="437">
        <v>383327.93401990854</v>
      </c>
      <c r="L62" s="552">
        <f>K62-J62</f>
        <v>249110.62695691839</v>
      </c>
      <c r="M62" s="553">
        <f>L62/J62</f>
        <v>1.8560246246037937</v>
      </c>
      <c r="N62" s="553"/>
      <c r="O62" s="400">
        <v>1473035.6550756306</v>
      </c>
      <c r="P62" s="400">
        <v>1451546.3075582753</v>
      </c>
      <c r="Q62" s="552">
        <f>P62-O62</f>
        <v>-21489.347517355345</v>
      </c>
      <c r="R62" s="553">
        <f>Q62/O62</f>
        <v>-1.4588477504471547E-2</v>
      </c>
      <c r="S62" s="553"/>
      <c r="T62" s="400">
        <v>939271.50065603375</v>
      </c>
      <c r="U62" s="400">
        <v>660500.4935014525</v>
      </c>
      <c r="V62" s="552">
        <f>U62-T62</f>
        <v>-278771.00715458125</v>
      </c>
      <c r="W62" s="553">
        <f>V62/T62</f>
        <v>-0.29679491708188077</v>
      </c>
      <c r="X62" s="554"/>
      <c r="Y62" s="437">
        <f>SUM(J62,O62,T62)</f>
        <v>2546524.4627946545</v>
      </c>
      <c r="Z62" s="437">
        <f>SUM(K62,P62,U62)</f>
        <v>2495374.7350796363</v>
      </c>
      <c r="AA62" s="552">
        <f>Z62-Y62</f>
        <v>-51149.727715018205</v>
      </c>
      <c r="AB62" s="553">
        <f>AA62/Y62</f>
        <v>-2.0086093207557297E-2</v>
      </c>
      <c r="AC62" s="554"/>
      <c r="AD62" s="557">
        <v>0</v>
      </c>
      <c r="AE62" s="452">
        <v>701738.27531814505</v>
      </c>
      <c r="AF62" s="545"/>
      <c r="AG62" s="399">
        <v>2546524.4627946545</v>
      </c>
      <c r="AH62" s="399">
        <f>SUM(Z62,AE62)</f>
        <v>3197113.0103977816</v>
      </c>
      <c r="AI62" s="552">
        <f>AH62-AG62</f>
        <v>650588.54760312708</v>
      </c>
      <c r="AJ62" s="553">
        <f>AI62/AG62</f>
        <v>0.25548097303143358</v>
      </c>
      <c r="AL62" s="559">
        <f>J62/$E62</f>
        <v>29.563283494050694</v>
      </c>
      <c r="AM62" s="559">
        <f>K62/$F62</f>
        <v>83.513711115448487</v>
      </c>
      <c r="AN62" s="559">
        <f>AM62-AL62</f>
        <v>53.950427621397793</v>
      </c>
      <c r="AO62" s="560">
        <f>AN62/AL62</f>
        <v>1.8249132452508112</v>
      </c>
      <c r="AP62" s="561"/>
      <c r="AQ62" s="559">
        <f>O62/$E62</f>
        <v>324.45719274793629</v>
      </c>
      <c r="AR62" s="559">
        <f>P62/$F62</f>
        <v>316.24102561182468</v>
      </c>
      <c r="AS62" s="559">
        <f>AR62-AQ62</f>
        <v>-8.2161671361116078</v>
      </c>
      <c r="AT62" s="560">
        <f>AS62/AQ62</f>
        <v>-2.5322807814880433E-2</v>
      </c>
      <c r="AU62" s="561"/>
      <c r="AV62" s="559">
        <f>T62/$E62</f>
        <v>206.88799573921449</v>
      </c>
      <c r="AW62" s="559">
        <f>U62/$F62</f>
        <v>143.89988965173256</v>
      </c>
      <c r="AX62" s="559">
        <f>AW62-AV62</f>
        <v>-62.988106087481924</v>
      </c>
      <c r="AY62" s="560">
        <f>AX62/AV62</f>
        <v>-0.30445510317031349</v>
      </c>
      <c r="AZ62" s="561"/>
      <c r="BA62" s="559">
        <f>Y62/$E62</f>
        <v>560.90847198120139</v>
      </c>
      <c r="BB62" s="559">
        <f>Z62/$F62</f>
        <v>543.65462637900578</v>
      </c>
      <c r="BC62" s="559">
        <f>BB62-BA62</f>
        <v>-17.253845602195611</v>
      </c>
      <c r="BD62" s="560">
        <f>BC62/BA62</f>
        <v>-3.0760536636668712E-2</v>
      </c>
      <c r="BE62" s="562"/>
      <c r="BF62" s="559">
        <f>AD62/$E62</f>
        <v>0</v>
      </c>
      <c r="BG62" s="559">
        <f>AE62/$F62</f>
        <v>152.88415584273312</v>
      </c>
      <c r="BH62" s="562"/>
      <c r="BI62" s="559">
        <f>AG62/$E62</f>
        <v>560.90847198120139</v>
      </c>
      <c r="BJ62" s="559">
        <f>AH62/$F62</f>
        <v>696.53878222173887</v>
      </c>
      <c r="BK62" s="559">
        <f>BJ62-BI62</f>
        <v>135.63031024053748</v>
      </c>
      <c r="BL62" s="560">
        <f>BK62/BI62</f>
        <v>0.24180470970865114</v>
      </c>
    </row>
    <row r="63" spans="1:64">
      <c r="A63" s="397">
        <v>172</v>
      </c>
      <c r="B63" s="412">
        <v>13</v>
      </c>
      <c r="C63" s="412">
        <v>13</v>
      </c>
      <c r="D63" s="398" t="s">
        <v>86</v>
      </c>
      <c r="E63" s="400">
        <v>4171</v>
      </c>
      <c r="F63" s="400">
        <v>4079</v>
      </c>
      <c r="G63" s="552">
        <f>F63-E63</f>
        <v>-92</v>
      </c>
      <c r="H63" s="553">
        <f>G63/E63</f>
        <v>-2.2057060656916806E-2</v>
      </c>
      <c r="I63" s="553"/>
      <c r="J63" s="400">
        <v>131735.40256824211</v>
      </c>
      <c r="K63" s="437">
        <v>61968.677438399522</v>
      </c>
      <c r="L63" s="552">
        <f>K63-J63</f>
        <v>-69766.725129842584</v>
      </c>
      <c r="M63" s="553">
        <f>L63/J63</f>
        <v>-0.5295973881713516</v>
      </c>
      <c r="N63" s="553"/>
      <c r="O63" s="400">
        <v>1635985.5329674939</v>
      </c>
      <c r="P63" s="400">
        <v>1770314.8589206918</v>
      </c>
      <c r="Q63" s="552">
        <f>P63-O63</f>
        <v>134329.3259531979</v>
      </c>
      <c r="R63" s="553">
        <f>Q63/O63</f>
        <v>8.2109116032059032E-2</v>
      </c>
      <c r="S63" s="553"/>
      <c r="T63" s="400">
        <v>929982.00304647884</v>
      </c>
      <c r="U63" s="400">
        <v>707964.21234266763</v>
      </c>
      <c r="V63" s="552">
        <f>U63-T63</f>
        <v>-222017.79070381122</v>
      </c>
      <c r="W63" s="553">
        <f>V63/T63</f>
        <v>-0.2387334270733357</v>
      </c>
      <c r="X63" s="554"/>
      <c r="Y63" s="437">
        <f>SUM(J63,O63,T63)</f>
        <v>2697702.9385822145</v>
      </c>
      <c r="Z63" s="437">
        <f>SUM(K63,P63,U63)</f>
        <v>2540247.7487017587</v>
      </c>
      <c r="AA63" s="552">
        <f>Z63-Y63</f>
        <v>-157455.18988045584</v>
      </c>
      <c r="AB63" s="553">
        <f>AA63/Y63</f>
        <v>-5.8366392988846605E-2</v>
      </c>
      <c r="AC63" s="554"/>
      <c r="AD63" s="557">
        <v>0</v>
      </c>
      <c r="AE63" s="452">
        <v>553295.76676680357</v>
      </c>
      <c r="AF63" s="545"/>
      <c r="AG63" s="399">
        <v>2697702.9385822145</v>
      </c>
      <c r="AH63" s="399">
        <f>SUM(Z63,AE63)</f>
        <v>3093543.515468562</v>
      </c>
      <c r="AI63" s="552">
        <f>AH63-AG63</f>
        <v>395840.5768863475</v>
      </c>
      <c r="AJ63" s="553">
        <f>AI63/AG63</f>
        <v>0.1467324556848289</v>
      </c>
      <c r="AL63" s="559">
        <f>J63/$E63</f>
        <v>31.583649620772501</v>
      </c>
      <c r="AM63" s="559">
        <f>K63/$F63</f>
        <v>15.192124892963845</v>
      </c>
      <c r="AN63" s="559">
        <f>AM63-AL63</f>
        <v>-16.391524727808658</v>
      </c>
      <c r="AO63" s="560">
        <f>AN63/AL63</f>
        <v>-0.51898767003253432</v>
      </c>
      <c r="AP63" s="561"/>
      <c r="AQ63" s="559">
        <f>O63/$E63</f>
        <v>392.22861015763459</v>
      </c>
      <c r="AR63" s="559">
        <f>P63/$F63</f>
        <v>434.00707499894378</v>
      </c>
      <c r="AS63" s="559">
        <f>AR63-AQ63</f>
        <v>41.778464841309187</v>
      </c>
      <c r="AT63" s="560">
        <f>AS63/AQ63</f>
        <v>0.10651559768808971</v>
      </c>
      <c r="AU63" s="561"/>
      <c r="AV63" s="559">
        <f>T63/$E63</f>
        <v>222.96379838083885</v>
      </c>
      <c r="AW63" s="559">
        <f>U63/$F63</f>
        <v>173.5631802752311</v>
      </c>
      <c r="AX63" s="559">
        <f>AW63-AV63</f>
        <v>-49.400618105607748</v>
      </c>
      <c r="AY63" s="560">
        <f>AX63/AV63</f>
        <v>-0.22156340385459256</v>
      </c>
      <c r="AZ63" s="561"/>
      <c r="BA63" s="559">
        <f>Y63/$E63</f>
        <v>646.77605815924585</v>
      </c>
      <c r="BB63" s="559">
        <f>Z63/$F63</f>
        <v>622.76238016713864</v>
      </c>
      <c r="BC63" s="559">
        <f>BB63-BA63</f>
        <v>-24.013677992107205</v>
      </c>
      <c r="BD63" s="560">
        <f>BC63/BA63</f>
        <v>-3.7128272899357509E-2</v>
      </c>
      <c r="BE63" s="562"/>
      <c r="BF63" s="559">
        <f>AD63/$E63</f>
        <v>0</v>
      </c>
      <c r="BG63" s="559">
        <f>AE63/$F63</f>
        <v>135.64495385310212</v>
      </c>
      <c r="BH63" s="562"/>
      <c r="BI63" s="559">
        <f>AG63/$E63</f>
        <v>646.77605815924585</v>
      </c>
      <c r="BJ63" s="559">
        <f>AH63/$F63</f>
        <v>758.4073340202408</v>
      </c>
      <c r="BK63" s="559">
        <f>BJ63-BI63</f>
        <v>111.63127586099495</v>
      </c>
      <c r="BL63" s="560">
        <f>BK63/BI63</f>
        <v>0.17259648753650939</v>
      </c>
    </row>
    <row r="64" spans="1:64">
      <c r="A64" s="397">
        <v>176</v>
      </c>
      <c r="B64" s="412">
        <v>12</v>
      </c>
      <c r="C64" s="412">
        <v>12</v>
      </c>
      <c r="D64" s="398" t="s">
        <v>87</v>
      </c>
      <c r="E64" s="400">
        <v>4352</v>
      </c>
      <c r="F64" s="400">
        <v>4259</v>
      </c>
      <c r="G64" s="552">
        <f>F64-E64</f>
        <v>-93</v>
      </c>
      <c r="H64" s="553">
        <f>G64/E64</f>
        <v>-2.1369485294117647E-2</v>
      </c>
      <c r="I64" s="553"/>
      <c r="J64" s="400">
        <v>-997417.00814119354</v>
      </c>
      <c r="K64" s="437">
        <v>-1104267.5928867247</v>
      </c>
      <c r="L64" s="552">
        <f>K64-J64</f>
        <v>-106850.5847455312</v>
      </c>
      <c r="M64" s="553">
        <f>L64/J64</f>
        <v>0.10712729367294439</v>
      </c>
      <c r="N64" s="553"/>
      <c r="O64" s="400">
        <v>2137343.916281173</v>
      </c>
      <c r="P64" s="400">
        <v>2245372.9264073009</v>
      </c>
      <c r="Q64" s="552">
        <f>P64-O64</f>
        <v>108029.01012612786</v>
      </c>
      <c r="R64" s="553">
        <f>Q64/O64</f>
        <v>5.0543578552435624E-2</v>
      </c>
      <c r="S64" s="553"/>
      <c r="T64" s="400">
        <v>996709.66890892666</v>
      </c>
      <c r="U64" s="400">
        <v>771682.12187272147</v>
      </c>
      <c r="V64" s="552">
        <f>U64-T64</f>
        <v>-225027.54703620519</v>
      </c>
      <c r="W64" s="553">
        <f>V64/T64</f>
        <v>-0.22577040642390603</v>
      </c>
      <c r="X64" s="554"/>
      <c r="Y64" s="437">
        <f>SUM(J64,O64,T64)</f>
        <v>2136636.5770489061</v>
      </c>
      <c r="Z64" s="437">
        <f>SUM(K64,P64,U64)</f>
        <v>1912787.4553932976</v>
      </c>
      <c r="AA64" s="552">
        <f>Z64-Y64</f>
        <v>-223849.12165560853</v>
      </c>
      <c r="AB64" s="553">
        <f>AA64/Y64</f>
        <v>-0.10476705494052055</v>
      </c>
      <c r="AC64" s="554"/>
      <c r="AD64" s="557">
        <v>0</v>
      </c>
      <c r="AE64" s="452">
        <v>814773.56383459014</v>
      </c>
      <c r="AF64" s="545"/>
      <c r="AG64" s="399">
        <v>2136636.5770489061</v>
      </c>
      <c r="AH64" s="399">
        <f>SUM(Z64,AE64)</f>
        <v>2727561.0192278875</v>
      </c>
      <c r="AI64" s="552">
        <f>AH64-AG64</f>
        <v>590924.44217898138</v>
      </c>
      <c r="AJ64" s="553">
        <f>AI64/AG64</f>
        <v>0.27656759625221727</v>
      </c>
      <c r="AL64" s="559">
        <f>J64/$E64</f>
        <v>-229.18589341479631</v>
      </c>
      <c r="AM64" s="559">
        <f>K64/$F64</f>
        <v>-259.27860833217301</v>
      </c>
      <c r="AN64" s="559">
        <f>AM64-AL64</f>
        <v>-30.092714917376696</v>
      </c>
      <c r="AO64" s="560">
        <f>AN64/AL64</f>
        <v>0.13130264899381414</v>
      </c>
      <c r="AP64" s="561"/>
      <c r="AQ64" s="559">
        <f>O64/$E64</f>
        <v>491.1176278219607</v>
      </c>
      <c r="AR64" s="559">
        <f>P64/$F64</f>
        <v>527.20660399326152</v>
      </c>
      <c r="AS64" s="559">
        <f>AR64-AQ64</f>
        <v>36.088976171300828</v>
      </c>
      <c r="AT64" s="560">
        <f>AS64/AQ64</f>
        <v>7.3483365545949725E-2</v>
      </c>
      <c r="AU64" s="561"/>
      <c r="AV64" s="559">
        <f>T64/$E64</f>
        <v>229.02336142208793</v>
      </c>
      <c r="AW64" s="559">
        <f>U64/$F64</f>
        <v>181.18857052658404</v>
      </c>
      <c r="AX64" s="559">
        <f>AW64-AV64</f>
        <v>-47.834790895503886</v>
      </c>
      <c r="AY64" s="560">
        <f>AX64/AV64</f>
        <v>-0.20886424248810501</v>
      </c>
      <c r="AZ64" s="561"/>
      <c r="BA64" s="559">
        <f>Y64/$E64</f>
        <v>490.95509582925234</v>
      </c>
      <c r="BB64" s="559">
        <f>Z64/$F64</f>
        <v>449.11656618767262</v>
      </c>
      <c r="BC64" s="559">
        <f>BB64-BA64</f>
        <v>-41.838529641579726</v>
      </c>
      <c r="BD64" s="560">
        <f>BC64/BA64</f>
        <v>-8.5218648297991417E-2</v>
      </c>
      <c r="BE64" s="562"/>
      <c r="BF64" s="559">
        <f>AD64/$E64</f>
        <v>0</v>
      </c>
      <c r="BG64" s="559">
        <f>AE64/$F64</f>
        <v>191.30630754510216</v>
      </c>
      <c r="BH64" s="562"/>
      <c r="BI64" s="559">
        <f>AG64/$E64</f>
        <v>490.95509582925234</v>
      </c>
      <c r="BJ64" s="559">
        <f>AH64/$F64</f>
        <v>640.42287373277475</v>
      </c>
      <c r="BK64" s="559">
        <f>BJ64-BI64</f>
        <v>149.4677779035224</v>
      </c>
      <c r="BL64" s="560">
        <f>BK64/BI64</f>
        <v>0.30444286895741951</v>
      </c>
    </row>
    <row r="65" spans="1:64">
      <c r="A65" s="397">
        <v>177</v>
      </c>
      <c r="B65" s="412">
        <v>6</v>
      </c>
      <c r="C65" s="412">
        <v>6</v>
      </c>
      <c r="D65" s="398" t="s">
        <v>88</v>
      </c>
      <c r="E65" s="400">
        <v>1768</v>
      </c>
      <c r="F65" s="400">
        <v>1708</v>
      </c>
      <c r="G65" s="552">
        <f>F65-E65</f>
        <v>-60</v>
      </c>
      <c r="H65" s="553">
        <f>G65/E65</f>
        <v>-3.3936651583710405E-2</v>
      </c>
      <c r="I65" s="553"/>
      <c r="J65" s="400">
        <v>942535.34759415034</v>
      </c>
      <c r="K65" s="437">
        <v>886315.27094488847</v>
      </c>
      <c r="L65" s="552">
        <f>K65-J65</f>
        <v>-56220.076649261871</v>
      </c>
      <c r="M65" s="553">
        <f>L65/J65</f>
        <v>-5.9647711667011001E-2</v>
      </c>
      <c r="N65" s="553"/>
      <c r="O65" s="400">
        <v>321711.32751182676</v>
      </c>
      <c r="P65" s="400">
        <v>294746.75162615499</v>
      </c>
      <c r="Q65" s="552">
        <f>P65-O65</f>
        <v>-26964.575885671773</v>
      </c>
      <c r="R65" s="553">
        <f>Q65/O65</f>
        <v>-8.3816059864042239E-2</v>
      </c>
      <c r="S65" s="553"/>
      <c r="T65" s="400">
        <v>372687.53085961123</v>
      </c>
      <c r="U65" s="400">
        <v>272751.56610402418</v>
      </c>
      <c r="V65" s="552">
        <f>U65-T65</f>
        <v>-99935.964755587047</v>
      </c>
      <c r="W65" s="553">
        <f>V65/T65</f>
        <v>-0.26814947236115666</v>
      </c>
      <c r="X65" s="554"/>
      <c r="Y65" s="437">
        <f>SUM(J65,O65,T65)</f>
        <v>1636934.2059655883</v>
      </c>
      <c r="Z65" s="437">
        <f>SUM(K65,P65,U65)</f>
        <v>1453813.5886750678</v>
      </c>
      <c r="AA65" s="552">
        <f>Z65-Y65</f>
        <v>-183120.61729052057</v>
      </c>
      <c r="AB65" s="553">
        <f>AA65/Y65</f>
        <v>-0.11186803759317993</v>
      </c>
      <c r="AC65" s="554"/>
      <c r="AD65" s="557">
        <v>0</v>
      </c>
      <c r="AE65" s="452">
        <v>224288.16355813056</v>
      </c>
      <c r="AF65" s="545"/>
      <c r="AG65" s="399">
        <v>1636934.2059655883</v>
      </c>
      <c r="AH65" s="399">
        <f>SUM(Z65,AE65)</f>
        <v>1678101.7522331984</v>
      </c>
      <c r="AI65" s="552">
        <f>AH65-AG65</f>
        <v>41167.546267610043</v>
      </c>
      <c r="AJ65" s="553">
        <f>AI65/AG65</f>
        <v>2.5149175890869905E-2</v>
      </c>
      <c r="AL65" s="559">
        <f>J65/$E65</f>
        <v>533.10822827723439</v>
      </c>
      <c r="AM65" s="559">
        <f>K65/$F65</f>
        <v>518.91994786000498</v>
      </c>
      <c r="AN65" s="559">
        <f>AM65-AL65</f>
        <v>-14.188280417229407</v>
      </c>
      <c r="AO65" s="560">
        <f>AN65/AL65</f>
        <v>-2.6614258915266677E-2</v>
      </c>
      <c r="AP65" s="561"/>
      <c r="AQ65" s="559">
        <f>O65/$E65</f>
        <v>181.96342053836355</v>
      </c>
      <c r="AR65" s="559">
        <f>P65/$F65</f>
        <v>172.56835575301815</v>
      </c>
      <c r="AS65" s="559">
        <f>AR65-AQ65</f>
        <v>-9.3950647853453972</v>
      </c>
      <c r="AT65" s="560">
        <f>AS65/AQ65</f>
        <v>-5.163161231828254E-2</v>
      </c>
      <c r="AU65" s="561"/>
      <c r="AV65" s="559">
        <f>T65/$E65</f>
        <v>210.79611473959912</v>
      </c>
      <c r="AW65" s="559">
        <f>U65/$F65</f>
        <v>159.69061247308207</v>
      </c>
      <c r="AX65" s="559">
        <f>AW65-AV65</f>
        <v>-51.10550226651705</v>
      </c>
      <c r="AY65" s="560">
        <f>AX65/AV65</f>
        <v>-0.24244043743239174</v>
      </c>
      <c r="AZ65" s="561"/>
      <c r="BA65" s="559">
        <f>Y65/$E65</f>
        <v>925.86776355519703</v>
      </c>
      <c r="BB65" s="559">
        <f>Z65/$F65</f>
        <v>851.17891608610523</v>
      </c>
      <c r="BC65" s="559">
        <f>BB65-BA65</f>
        <v>-74.688847469091797</v>
      </c>
      <c r="BD65" s="560">
        <f>BC65/BA65</f>
        <v>-8.0669022520340847E-2</v>
      </c>
      <c r="BE65" s="562"/>
      <c r="BF65" s="559">
        <f>AD65/$E65</f>
        <v>0</v>
      </c>
      <c r="BG65" s="559">
        <f>AE65/$F65</f>
        <v>131.31625501061509</v>
      </c>
      <c r="BH65" s="562"/>
      <c r="BI65" s="559">
        <f>AG65/$E65</f>
        <v>925.86776355519703</v>
      </c>
      <c r="BJ65" s="559">
        <f>AH65/$F65</f>
        <v>982.49517109672036</v>
      </c>
      <c r="BK65" s="559">
        <f>BJ65-BI65</f>
        <v>56.627407541523326</v>
      </c>
      <c r="BL65" s="560">
        <f>BK65/BI65</f>
        <v>6.1161442022867663E-2</v>
      </c>
    </row>
    <row r="66" spans="1:64">
      <c r="A66" s="397">
        <v>178</v>
      </c>
      <c r="B66" s="412">
        <v>10</v>
      </c>
      <c r="C66" s="412">
        <v>10</v>
      </c>
      <c r="D66" s="398" t="s">
        <v>89</v>
      </c>
      <c r="E66" s="400">
        <v>5769</v>
      </c>
      <c r="F66" s="400">
        <v>5734</v>
      </c>
      <c r="G66" s="552">
        <f>F66-E66</f>
        <v>-35</v>
      </c>
      <c r="H66" s="553">
        <f>G66/E66</f>
        <v>-6.0669093430403883E-3</v>
      </c>
      <c r="I66" s="553"/>
      <c r="J66" s="400">
        <v>622810.48314405198</v>
      </c>
      <c r="K66" s="437">
        <v>311085.46969404654</v>
      </c>
      <c r="L66" s="552">
        <f>K66-J66</f>
        <v>-311725.01345000544</v>
      </c>
      <c r="M66" s="553">
        <f>L66/J66</f>
        <v>-0.50051343367948009</v>
      </c>
      <c r="N66" s="553"/>
      <c r="O66" s="400">
        <v>2276173.6148583498</v>
      </c>
      <c r="P66" s="400">
        <v>2484773.6241630623</v>
      </c>
      <c r="Q66" s="552">
        <f>P66-O66</f>
        <v>208600.00930471253</v>
      </c>
      <c r="R66" s="553">
        <f>Q66/O66</f>
        <v>9.1645034431037484E-2</v>
      </c>
      <c r="S66" s="553"/>
      <c r="T66" s="400">
        <v>1344014.8102650952</v>
      </c>
      <c r="U66" s="400">
        <v>1039996.2107316088</v>
      </c>
      <c r="V66" s="552">
        <f>U66-T66</f>
        <v>-304018.59953348641</v>
      </c>
      <c r="W66" s="553">
        <f>V66/T66</f>
        <v>-0.22620182248848983</v>
      </c>
      <c r="X66" s="554"/>
      <c r="Y66" s="437">
        <f>SUM(J66,O66,T66)</f>
        <v>4242998.9082674971</v>
      </c>
      <c r="Z66" s="437">
        <f>SUM(K66,P66,U66)</f>
        <v>3835855.3045887174</v>
      </c>
      <c r="AA66" s="552">
        <f>Z66-Y66</f>
        <v>-407143.60367877968</v>
      </c>
      <c r="AB66" s="553">
        <f>AA66/Y66</f>
        <v>-9.5956565740674377E-2</v>
      </c>
      <c r="AC66" s="554"/>
      <c r="AD66" s="557">
        <v>0</v>
      </c>
      <c r="AE66" s="452">
        <v>676414.61160543712</v>
      </c>
      <c r="AF66" s="545"/>
      <c r="AG66" s="399">
        <v>4242998.9082674971</v>
      </c>
      <c r="AH66" s="399">
        <f>SUM(Z66,AE66)</f>
        <v>4512269.9161941549</v>
      </c>
      <c r="AI66" s="552">
        <f>AH66-AG66</f>
        <v>269271.0079266578</v>
      </c>
      <c r="AJ66" s="553">
        <f>AI66/AG66</f>
        <v>6.3462426870292701E-2</v>
      </c>
      <c r="AL66" s="559">
        <f>J66/$E66</f>
        <v>107.95813540371849</v>
      </c>
      <c r="AM66" s="559">
        <f>K66/$F66</f>
        <v>54.252785087904869</v>
      </c>
      <c r="AN66" s="559">
        <f>AM66-AL66</f>
        <v>-53.705350315813618</v>
      </c>
      <c r="AO66" s="560">
        <f>AN66/AL66</f>
        <v>-0.49746459694749234</v>
      </c>
      <c r="AP66" s="561"/>
      <c r="AQ66" s="559">
        <f>O66/$E66</f>
        <v>394.55254201046102</v>
      </c>
      <c r="AR66" s="559">
        <f>P66/$F66</f>
        <v>433.3403599865822</v>
      </c>
      <c r="AS66" s="559">
        <f>AR66-AQ66</f>
        <v>38.787817976121175</v>
      </c>
      <c r="AT66" s="560">
        <f>AS66/AQ66</f>
        <v>9.8308371753166326E-2</v>
      </c>
      <c r="AU66" s="561"/>
      <c r="AV66" s="559">
        <f>T66/$E66</f>
        <v>232.97188598805602</v>
      </c>
      <c r="AW66" s="559">
        <f>U66/$F66</f>
        <v>181.37359796505211</v>
      </c>
      <c r="AX66" s="559">
        <f>AW66-AV66</f>
        <v>-51.598288023003903</v>
      </c>
      <c r="AY66" s="560">
        <f>AX66/AV66</f>
        <v>-0.22147860375585937</v>
      </c>
      <c r="AZ66" s="561"/>
      <c r="BA66" s="559">
        <f>Y66/$E66</f>
        <v>735.48256340223554</v>
      </c>
      <c r="BB66" s="559">
        <f>Z66/$F66</f>
        <v>668.9667430395391</v>
      </c>
      <c r="BC66" s="559">
        <f>BB66-BA66</f>
        <v>-66.515820362696445</v>
      </c>
      <c r="BD66" s="560">
        <f>BC66/BA66</f>
        <v>-9.0438337592945672E-2</v>
      </c>
      <c r="BE66" s="562"/>
      <c r="BF66" s="559">
        <f>AD66/$E66</f>
        <v>0</v>
      </c>
      <c r="BG66" s="559">
        <f>AE66/$F66</f>
        <v>117.96557579446061</v>
      </c>
      <c r="BH66" s="562"/>
      <c r="BI66" s="559">
        <f>AG66/$E66</f>
        <v>735.48256340223554</v>
      </c>
      <c r="BJ66" s="559">
        <f>AH66/$F66</f>
        <v>786.93231883399983</v>
      </c>
      <c r="BK66" s="559">
        <f>BJ66-BI66</f>
        <v>51.449755431764288</v>
      </c>
      <c r="BL66" s="560">
        <f>BK66/BI66</f>
        <v>6.9953739207310628E-2</v>
      </c>
    </row>
    <row r="67" spans="1:64">
      <c r="A67" s="397">
        <v>179</v>
      </c>
      <c r="B67" s="412">
        <v>13</v>
      </c>
      <c r="C67" s="412">
        <v>13</v>
      </c>
      <c r="D67" s="398" t="s">
        <v>90</v>
      </c>
      <c r="E67" s="400">
        <v>145887</v>
      </c>
      <c r="F67" s="400">
        <v>147746</v>
      </c>
      <c r="G67" s="552">
        <f>F67-E67</f>
        <v>1859</v>
      </c>
      <c r="H67" s="553">
        <f>G67/E67</f>
        <v>1.2742739243387004E-2</v>
      </c>
      <c r="I67" s="553"/>
      <c r="J67" s="400">
        <v>-3985993.5662958696</v>
      </c>
      <c r="K67" s="437">
        <v>-6258754.1228883676</v>
      </c>
      <c r="L67" s="552">
        <f>K67-J67</f>
        <v>-2272760.556592498</v>
      </c>
      <c r="M67" s="553">
        <f>L67/J67</f>
        <v>0.57018670973534558</v>
      </c>
      <c r="N67" s="553"/>
      <c r="O67" s="400">
        <v>35839222.613212943</v>
      </c>
      <c r="P67" s="400">
        <v>35678278.040327311</v>
      </c>
      <c r="Q67" s="552">
        <f>P67-O67</f>
        <v>-160944.57288563251</v>
      </c>
      <c r="R67" s="553">
        <f>Q67/O67</f>
        <v>-4.4907383908013854E-3</v>
      </c>
      <c r="S67" s="553"/>
      <c r="T67" s="400">
        <v>21221489.079334859</v>
      </c>
      <c r="U67" s="400">
        <v>12474196.504651826</v>
      </c>
      <c r="V67" s="552">
        <f>U67-T67</f>
        <v>-8747292.5746830329</v>
      </c>
      <c r="W67" s="553">
        <f>V67/T67</f>
        <v>-0.41219032943362133</v>
      </c>
      <c r="X67" s="554"/>
      <c r="Y67" s="437">
        <f>SUM(J67,O67,T67)</f>
        <v>53074718.126251936</v>
      </c>
      <c r="Z67" s="437">
        <f>SUM(K67,P67,U67)</f>
        <v>41893720.422090769</v>
      </c>
      <c r="AA67" s="552">
        <f>Z67-Y67</f>
        <v>-11180997.704161167</v>
      </c>
      <c r="AB67" s="553">
        <f>AA67/Y67</f>
        <v>-0.21066523005481205</v>
      </c>
      <c r="AC67" s="554"/>
      <c r="AD67" s="557">
        <v>0</v>
      </c>
      <c r="AE67" s="452">
        <v>27041284.095337536</v>
      </c>
      <c r="AF67" s="545"/>
      <c r="AG67" s="399">
        <v>53074718.126251936</v>
      </c>
      <c r="AH67" s="399">
        <f>SUM(Z67,AE67)</f>
        <v>68935004.517428309</v>
      </c>
      <c r="AI67" s="552">
        <f>AH67-AG67</f>
        <v>15860286.391176373</v>
      </c>
      <c r="AJ67" s="553">
        <f>AI67/AG67</f>
        <v>0.29882940411381143</v>
      </c>
      <c r="AL67" s="559">
        <f>J67/$E67</f>
        <v>-27.322472641810919</v>
      </c>
      <c r="AM67" s="559">
        <f>K67/$F67</f>
        <v>-42.361580840688532</v>
      </c>
      <c r="AN67" s="559">
        <f>AM67-AL67</f>
        <v>-15.039108198877614</v>
      </c>
      <c r="AO67" s="560">
        <f>AN67/AL67</f>
        <v>0.55042998472486826</v>
      </c>
      <c r="AP67" s="561"/>
      <c r="AQ67" s="559">
        <f>O67/$E67</f>
        <v>245.66426489826333</v>
      </c>
      <c r="AR67" s="559">
        <f>P67/$F67</f>
        <v>241.48388477743771</v>
      </c>
      <c r="AS67" s="559">
        <f>AR67-AQ67</f>
        <v>-4.1803801208256175</v>
      </c>
      <c r="AT67" s="560">
        <f>AS67/AQ67</f>
        <v>-1.7016639040101471E-2</v>
      </c>
      <c r="AU67" s="561"/>
      <c r="AV67" s="559">
        <f>T67/$E67</f>
        <v>145.46525104591129</v>
      </c>
      <c r="AW67" s="559">
        <f>U67/$F67</f>
        <v>84.430011673086412</v>
      </c>
      <c r="AX67" s="559">
        <f>AW67-AV67</f>
        <v>-61.035239372824876</v>
      </c>
      <c r="AY67" s="560">
        <f>AX67/AV67</f>
        <v>-0.41958638873528031</v>
      </c>
      <c r="AZ67" s="561"/>
      <c r="BA67" s="559">
        <f>Y67/$E67</f>
        <v>363.8070433023637</v>
      </c>
      <c r="BB67" s="559">
        <f>Z67/$F67</f>
        <v>283.5523156098356</v>
      </c>
      <c r="BC67" s="559">
        <f>BB67-BA67</f>
        <v>-80.254727692528093</v>
      </c>
      <c r="BD67" s="560">
        <f>BC67/BA67</f>
        <v>-0.220596959762067</v>
      </c>
      <c r="BE67" s="562"/>
      <c r="BF67" s="559">
        <f>AD67/$E67</f>
        <v>0</v>
      </c>
      <c r="BG67" s="559">
        <f>AE67/$F67</f>
        <v>183.0254903370483</v>
      </c>
      <c r="BH67" s="562"/>
      <c r="BI67" s="559">
        <f>AG67/$E67</f>
        <v>363.8070433023637</v>
      </c>
      <c r="BJ67" s="559">
        <f>AH67/$F67</f>
        <v>466.57780594688393</v>
      </c>
      <c r="BK67" s="559">
        <f>BJ67-BI67</f>
        <v>102.77076264452023</v>
      </c>
      <c r="BL67" s="560">
        <f>BK67/BI67</f>
        <v>0.28248700660560444</v>
      </c>
    </row>
    <row r="68" spans="1:64">
      <c r="A68" s="397">
        <v>181</v>
      </c>
      <c r="B68" s="412">
        <v>4</v>
      </c>
      <c r="C68" s="412">
        <v>4</v>
      </c>
      <c r="D68" s="398" t="s">
        <v>91</v>
      </c>
      <c r="E68" s="400">
        <v>1683</v>
      </c>
      <c r="F68" s="400">
        <v>1682</v>
      </c>
      <c r="G68" s="552">
        <f>F68-E68</f>
        <v>-1</v>
      </c>
      <c r="H68" s="553">
        <f>G68/E68</f>
        <v>-5.941770647653001E-4</v>
      </c>
      <c r="I68" s="553"/>
      <c r="J68" s="400">
        <v>855568.01274797961</v>
      </c>
      <c r="K68" s="437">
        <v>900353.5426512172</v>
      </c>
      <c r="L68" s="552">
        <f>K68-J68</f>
        <v>44785.529903237591</v>
      </c>
      <c r="M68" s="553">
        <f>L68/J68</f>
        <v>5.234596108775965E-2</v>
      </c>
      <c r="N68" s="553"/>
      <c r="O68" s="400">
        <v>925287.16759762645</v>
      </c>
      <c r="P68" s="400">
        <v>958831.59535630525</v>
      </c>
      <c r="Q68" s="552">
        <f>P68-O68</f>
        <v>33544.427758678794</v>
      </c>
      <c r="R68" s="553">
        <f>Q68/O68</f>
        <v>3.625299143159201E-2</v>
      </c>
      <c r="S68" s="553"/>
      <c r="T68" s="400">
        <v>426361.30558149749</v>
      </c>
      <c r="U68" s="400">
        <v>297580.53447451466</v>
      </c>
      <c r="V68" s="552">
        <f>U68-T68</f>
        <v>-128780.77110698284</v>
      </c>
      <c r="W68" s="553">
        <f>V68/T68</f>
        <v>-0.30204610367102563</v>
      </c>
      <c r="X68" s="554"/>
      <c r="Y68" s="437">
        <f>SUM(J68,O68,T68)</f>
        <v>2207216.4859271036</v>
      </c>
      <c r="Z68" s="437">
        <f>SUM(K68,P68,U68)</f>
        <v>2156765.672482037</v>
      </c>
      <c r="AA68" s="552">
        <f>Z68-Y68</f>
        <v>-50450.813445066568</v>
      </c>
      <c r="AB68" s="553">
        <f>AA68/Y68</f>
        <v>-2.2857211228139031E-2</v>
      </c>
      <c r="AC68" s="554"/>
      <c r="AD68" s="557">
        <v>0</v>
      </c>
      <c r="AE68" s="452">
        <v>181462.26523231651</v>
      </c>
      <c r="AF68" s="545"/>
      <c r="AG68" s="399">
        <v>2207216.4859271036</v>
      </c>
      <c r="AH68" s="399">
        <f>SUM(Z68,AE68)</f>
        <v>2338227.9377143537</v>
      </c>
      <c r="AI68" s="552">
        <f>AH68-AG68</f>
        <v>131011.45178725012</v>
      </c>
      <c r="AJ68" s="553">
        <f>AI68/AG68</f>
        <v>5.9355959246662204E-2</v>
      </c>
      <c r="AL68" s="559">
        <f>J68/$E68</f>
        <v>508.35889052167533</v>
      </c>
      <c r="AM68" s="559">
        <f>K68/$F68</f>
        <v>535.28748076766783</v>
      </c>
      <c r="AN68" s="559">
        <f>AM68-AL68</f>
        <v>26.928590245992496</v>
      </c>
      <c r="AO68" s="560">
        <f>AN68/AL68</f>
        <v>5.2971612669857136E-2</v>
      </c>
      <c r="AP68" s="561"/>
      <c r="AQ68" s="559">
        <f>O68/$E68</f>
        <v>549.78441330815599</v>
      </c>
      <c r="AR68" s="559">
        <f>P68/$F68</f>
        <v>570.05445621659055</v>
      </c>
      <c r="AS68" s="559">
        <f>AR68-AQ68</f>
        <v>20.270042908434561</v>
      </c>
      <c r="AT68" s="560">
        <f>AS68/AQ68</f>
        <v>3.6869075255273082E-2</v>
      </c>
      <c r="AU68" s="561"/>
      <c r="AV68" s="559">
        <f>T68/$E68</f>
        <v>253.33410907991532</v>
      </c>
      <c r="AW68" s="559">
        <f>U68/$F68</f>
        <v>176.92065069828459</v>
      </c>
      <c r="AX68" s="559">
        <f>AW68-AV68</f>
        <v>-76.413458381630733</v>
      </c>
      <c r="AY68" s="560">
        <f>AX68/AV68</f>
        <v>-0.30163114891696557</v>
      </c>
      <c r="AZ68" s="561"/>
      <c r="BA68" s="559">
        <f>Y68/$E68</f>
        <v>1311.4774129097466</v>
      </c>
      <c r="BB68" s="559">
        <f>Z68/$F68</f>
        <v>1282.2625876825427</v>
      </c>
      <c r="BC68" s="559">
        <f>BB68-BA68</f>
        <v>-29.214825227203846</v>
      </c>
      <c r="BD68" s="560">
        <f>BC68/BA68</f>
        <v>-2.2276270212222369E-2</v>
      </c>
      <c r="BE68" s="562"/>
      <c r="BF68" s="559">
        <f>AD68/$E68</f>
        <v>0</v>
      </c>
      <c r="BG68" s="559">
        <f>AE68/$F68</f>
        <v>107.88481880637129</v>
      </c>
      <c r="BH68" s="562"/>
      <c r="BI68" s="559">
        <f>AG68/$E68</f>
        <v>1311.4774129097466</v>
      </c>
      <c r="BJ68" s="559">
        <f>AH68/$F68</f>
        <v>1390.1474064889142</v>
      </c>
      <c r="BK68" s="559">
        <f>BJ68-BI68</f>
        <v>78.669993579167567</v>
      </c>
      <c r="BL68" s="560">
        <f>BK68/BI68</f>
        <v>5.9985778485215503E-2</v>
      </c>
    </row>
    <row r="69" spans="1:64">
      <c r="A69" s="397">
        <v>182</v>
      </c>
      <c r="B69" s="412">
        <v>13</v>
      </c>
      <c r="C69" s="412">
        <v>13</v>
      </c>
      <c r="D69" s="398" t="s">
        <v>92</v>
      </c>
      <c r="E69" s="400">
        <v>19347</v>
      </c>
      <c r="F69" s="400">
        <v>19182</v>
      </c>
      <c r="G69" s="552">
        <f>F69-E69</f>
        <v>-165</v>
      </c>
      <c r="H69" s="553">
        <f>G69/E69</f>
        <v>-8.5284540238796721E-3</v>
      </c>
      <c r="I69" s="553"/>
      <c r="J69" s="400">
        <v>-2657738.1477567228</v>
      </c>
      <c r="K69" s="437">
        <v>-3180032.1722017182</v>
      </c>
      <c r="L69" s="552">
        <f>K69-J69</f>
        <v>-522294.02444499545</v>
      </c>
      <c r="M69" s="553">
        <f>L69/J69</f>
        <v>0.19651824047671526</v>
      </c>
      <c r="N69" s="553"/>
      <c r="O69" s="400">
        <v>2532216.7046914492</v>
      </c>
      <c r="P69" s="400">
        <v>3039612.5042206044</v>
      </c>
      <c r="Q69" s="552">
        <f>P69-O69</f>
        <v>507395.79952915525</v>
      </c>
      <c r="R69" s="553">
        <f>Q69/O69</f>
        <v>0.20037613628766479</v>
      </c>
      <c r="S69" s="553"/>
      <c r="T69" s="400">
        <v>3275389.5878337245</v>
      </c>
      <c r="U69" s="400">
        <v>1997713.3010734983</v>
      </c>
      <c r="V69" s="552">
        <f>U69-T69</f>
        <v>-1277676.2867602261</v>
      </c>
      <c r="W69" s="553">
        <f>V69/T69</f>
        <v>-0.39008376026659319</v>
      </c>
      <c r="X69" s="554"/>
      <c r="Y69" s="437">
        <f>SUM(J69,O69,T69)</f>
        <v>3149868.1447684509</v>
      </c>
      <c r="Z69" s="437">
        <f>SUM(K69,P69,U69)</f>
        <v>1857293.6330923846</v>
      </c>
      <c r="AA69" s="552">
        <f>Z69-Y69</f>
        <v>-1292574.5116760663</v>
      </c>
      <c r="AB69" s="553">
        <f>AA69/Y69</f>
        <v>-0.41035829192497342</v>
      </c>
      <c r="AC69" s="554"/>
      <c r="AD69" s="557">
        <v>0</v>
      </c>
      <c r="AE69" s="452">
        <v>3438954.7130495086</v>
      </c>
      <c r="AF69" s="545"/>
      <c r="AG69" s="399">
        <v>3149868.1447684509</v>
      </c>
      <c r="AH69" s="399">
        <f>SUM(Z69,AE69)</f>
        <v>5296248.3461418934</v>
      </c>
      <c r="AI69" s="552">
        <f>AH69-AG69</f>
        <v>2146380.2013734425</v>
      </c>
      <c r="AJ69" s="553">
        <f>AI69/AG69</f>
        <v>0.68141906350534698</v>
      </c>
      <c r="AL69" s="559">
        <f>J69/$E69</f>
        <v>-137.37210667063229</v>
      </c>
      <c r="AM69" s="559">
        <f>K69/$F69</f>
        <v>-165.78209635083508</v>
      </c>
      <c r="AN69" s="559">
        <f>AM69-AL69</f>
        <v>-28.409989680202784</v>
      </c>
      <c r="AO69" s="560">
        <f>AN69/AL69</f>
        <v>0.20681046806917996</v>
      </c>
      <c r="AP69" s="561"/>
      <c r="AQ69" s="559">
        <f>O69/$E69</f>
        <v>130.88420451188551</v>
      </c>
      <c r="AR69" s="559">
        <f>P69/$F69</f>
        <v>158.461709113784</v>
      </c>
      <c r="AS69" s="559">
        <f>AR69-AQ69</f>
        <v>27.577504601898482</v>
      </c>
      <c r="AT69" s="560">
        <f>AS69/AQ69</f>
        <v>0.21070154878310152</v>
      </c>
      <c r="AU69" s="561"/>
      <c r="AV69" s="559">
        <f>T69/$E69</f>
        <v>169.29702733414609</v>
      </c>
      <c r="AW69" s="559">
        <f>U69/$F69</f>
        <v>104.14520389289429</v>
      </c>
      <c r="AX69" s="559">
        <f>AW69-AV69</f>
        <v>-65.151823441251807</v>
      </c>
      <c r="AY69" s="560">
        <f>AX69/AV69</f>
        <v>-0.38483737409434782</v>
      </c>
      <c r="AZ69" s="561"/>
      <c r="BA69" s="559">
        <f>Y69/$E69</f>
        <v>162.80912517539934</v>
      </c>
      <c r="BB69" s="559">
        <f>Z69/$F69</f>
        <v>96.824816655843222</v>
      </c>
      <c r="BC69" s="559">
        <f>BB69-BA69</f>
        <v>-65.984308519556123</v>
      </c>
      <c r="BD69" s="560">
        <f>BC69/BA69</f>
        <v>-0.40528630350706185</v>
      </c>
      <c r="BE69" s="562"/>
      <c r="BF69" s="559">
        <f>AD69/$E69</f>
        <v>0</v>
      </c>
      <c r="BG69" s="559">
        <f>AE69/$F69</f>
        <v>179.28029991916947</v>
      </c>
      <c r="BH69" s="562"/>
      <c r="BI69" s="559">
        <f>AG69/$E69</f>
        <v>162.80912517539934</v>
      </c>
      <c r="BJ69" s="559">
        <f>AH69/$F69</f>
        <v>276.10511657501269</v>
      </c>
      <c r="BK69" s="559">
        <f>BJ69-BI69</f>
        <v>113.29599139961334</v>
      </c>
      <c r="BL69" s="560">
        <f>BK69/BI69</f>
        <v>0.69588231788332522</v>
      </c>
    </row>
    <row r="70" spans="1:64">
      <c r="A70" s="397">
        <v>186</v>
      </c>
      <c r="B70" s="412">
        <v>1</v>
      </c>
      <c r="C70" s="413">
        <v>35</v>
      </c>
      <c r="D70" s="398" t="s">
        <v>93</v>
      </c>
      <c r="E70" s="400">
        <v>45630</v>
      </c>
      <c r="F70" s="400">
        <v>46490</v>
      </c>
      <c r="G70" s="552">
        <f>F70-E70</f>
        <v>860</v>
      </c>
      <c r="H70" s="553">
        <f>G70/E70</f>
        <v>1.8847249616480384E-2</v>
      </c>
      <c r="I70" s="553"/>
      <c r="J70" s="400">
        <v>5683380.4293725435</v>
      </c>
      <c r="K70" s="437">
        <v>6607311.5091758715</v>
      </c>
      <c r="L70" s="552">
        <f>K70-J70</f>
        <v>923931.07980332803</v>
      </c>
      <c r="M70" s="553">
        <f>L70/J70</f>
        <v>0.16256717129620898</v>
      </c>
      <c r="N70" s="553"/>
      <c r="O70" s="400">
        <v>1016478.1334061795</v>
      </c>
      <c r="P70" s="400">
        <v>377914.9509465319</v>
      </c>
      <c r="Q70" s="552">
        <f>P70-O70</f>
        <v>-638563.18245964753</v>
      </c>
      <c r="R70" s="553">
        <f>Q70/O70</f>
        <v>-0.6282114306973301</v>
      </c>
      <c r="S70" s="553"/>
      <c r="T70" s="400">
        <v>5398864.8071859898</v>
      </c>
      <c r="U70" s="400">
        <v>2790868.7919819523</v>
      </c>
      <c r="V70" s="552">
        <f>U70-T70</f>
        <v>-2607996.0152040375</v>
      </c>
      <c r="W70" s="553">
        <f>V70/T70</f>
        <v>-0.48306377513523696</v>
      </c>
      <c r="X70" s="554"/>
      <c r="Y70" s="437">
        <f>SUM(J70,O70,T70)</f>
        <v>12098723.369964711</v>
      </c>
      <c r="Z70" s="437">
        <f>SUM(K70,P70,U70)</f>
        <v>9776095.2521043569</v>
      </c>
      <c r="AA70" s="552">
        <f>Z70-Y70</f>
        <v>-2322628.1178603545</v>
      </c>
      <c r="AB70" s="553">
        <f>AA70/Y70</f>
        <v>-0.19197299143365149</v>
      </c>
      <c r="AC70" s="554"/>
      <c r="AD70" s="557">
        <v>0</v>
      </c>
      <c r="AE70" s="452">
        <v>5809059.2463856349</v>
      </c>
      <c r="AF70" s="545"/>
      <c r="AG70" s="399">
        <v>12098723.369964711</v>
      </c>
      <c r="AH70" s="399">
        <f>SUM(Z70,AE70)</f>
        <v>15585154.498489991</v>
      </c>
      <c r="AI70" s="552">
        <f>AH70-AG70</f>
        <v>3486431.1285252795</v>
      </c>
      <c r="AJ70" s="553">
        <f>AI70/AG70</f>
        <v>0.28816520734579359</v>
      </c>
      <c r="AL70" s="559">
        <f>J70/$E70</f>
        <v>124.55359257884163</v>
      </c>
      <c r="AM70" s="559">
        <f>K70/$F70</f>
        <v>142.12328477470146</v>
      </c>
      <c r="AN70" s="559">
        <f>AM70-AL70</f>
        <v>17.56969219585983</v>
      </c>
      <c r="AO70" s="560">
        <f>AN70/AL70</f>
        <v>0.14106130407068207</v>
      </c>
      <c r="AP70" s="561"/>
      <c r="AQ70" s="559">
        <f>O70/$E70</f>
        <v>22.276531523256178</v>
      </c>
      <c r="AR70" s="559">
        <f>P70/$F70</f>
        <v>8.1289514077550411</v>
      </c>
      <c r="AS70" s="559">
        <f>AR70-AQ70</f>
        <v>-14.147580115501137</v>
      </c>
      <c r="AT70" s="560">
        <f>AS70/AQ70</f>
        <v>-0.6350889994131893</v>
      </c>
      <c r="AU70" s="561"/>
      <c r="AV70" s="559">
        <f>T70/$E70</f>
        <v>118.31831705426232</v>
      </c>
      <c r="AW70" s="559">
        <f>U70/$F70</f>
        <v>60.031593718691163</v>
      </c>
      <c r="AX70" s="559">
        <f>AW70-AV70</f>
        <v>-58.28672333557116</v>
      </c>
      <c r="AY70" s="560">
        <f>AX70/AV70</f>
        <v>-0.49262637254078007</v>
      </c>
      <c r="AZ70" s="561"/>
      <c r="BA70" s="559">
        <f>Y70/$E70</f>
        <v>265.14844115636009</v>
      </c>
      <c r="BB70" s="559">
        <f>Z70/$F70</f>
        <v>210.2838299011477</v>
      </c>
      <c r="BC70" s="559">
        <f>BB70-BA70</f>
        <v>-54.864611255212395</v>
      </c>
      <c r="BD70" s="560">
        <f>BC70/BA70</f>
        <v>-0.20692036134905395</v>
      </c>
      <c r="BE70" s="562"/>
      <c r="BF70" s="559">
        <f>AD70/$E70</f>
        <v>0</v>
      </c>
      <c r="BG70" s="559">
        <f>AE70/$F70</f>
        <v>124.9528768850427</v>
      </c>
      <c r="BH70" s="562"/>
      <c r="BI70" s="559">
        <f>AG70/$E70</f>
        <v>265.14844115636009</v>
      </c>
      <c r="BJ70" s="559">
        <f>AH70/$F70</f>
        <v>335.23670678619038</v>
      </c>
      <c r="BK70" s="559">
        <f>BJ70-BI70</f>
        <v>70.088265629830289</v>
      </c>
      <c r="BL70" s="560">
        <f>BK70/BI70</f>
        <v>0.26433595205826121</v>
      </c>
    </row>
    <row r="71" spans="1:64">
      <c r="A71" s="397">
        <v>202</v>
      </c>
      <c r="B71" s="412">
        <v>2</v>
      </c>
      <c r="C71" s="412">
        <v>2</v>
      </c>
      <c r="D71" s="398" t="s">
        <v>94</v>
      </c>
      <c r="E71" s="400">
        <v>35848</v>
      </c>
      <c r="F71" s="400">
        <v>36339</v>
      </c>
      <c r="G71" s="552">
        <f>F71-E71</f>
        <v>491</v>
      </c>
      <c r="H71" s="553">
        <f>G71/E71</f>
        <v>1.3696719482258424E-2</v>
      </c>
      <c r="I71" s="553"/>
      <c r="J71" s="400">
        <v>24627292.680890806</v>
      </c>
      <c r="K71" s="437">
        <v>23931473.440236993</v>
      </c>
      <c r="L71" s="552">
        <f>K71-J71</f>
        <v>-695819.24065381289</v>
      </c>
      <c r="M71" s="553">
        <f>L71/J71</f>
        <v>-2.8253988356329716E-2</v>
      </c>
      <c r="N71" s="553"/>
      <c r="O71" s="400">
        <v>658340.52202976041</v>
      </c>
      <c r="P71" s="400">
        <v>117382.73574579714</v>
      </c>
      <c r="Q71" s="552">
        <f>P71-O71</f>
        <v>-540957.78628396324</v>
      </c>
      <c r="R71" s="553">
        <f>Q71/O71</f>
        <v>-0.82169905722362502</v>
      </c>
      <c r="S71" s="553"/>
      <c r="T71" s="400">
        <v>3738913.909100424</v>
      </c>
      <c r="U71" s="400">
        <v>1714766.632498268</v>
      </c>
      <c r="V71" s="552">
        <f>U71-T71</f>
        <v>-2024147.276602156</v>
      </c>
      <c r="W71" s="553">
        <f>V71/T71</f>
        <v>-0.54137306335816704</v>
      </c>
      <c r="X71" s="554"/>
      <c r="Y71" s="437">
        <f>SUM(J71,O71,T71)</f>
        <v>29024547.112020992</v>
      </c>
      <c r="Z71" s="437">
        <f>SUM(K71,P71,U71)</f>
        <v>25763622.80848106</v>
      </c>
      <c r="AA71" s="552">
        <f>Z71-Y71</f>
        <v>-3260924.3035399318</v>
      </c>
      <c r="AB71" s="553">
        <f>AA71/Y71</f>
        <v>-0.11235056626221625</v>
      </c>
      <c r="AC71" s="554"/>
      <c r="AD71" s="557">
        <v>0</v>
      </c>
      <c r="AE71" s="452">
        <v>4155223.7019734913</v>
      </c>
      <c r="AF71" s="545"/>
      <c r="AG71" s="399">
        <v>29024547.112020992</v>
      </c>
      <c r="AH71" s="399">
        <f>SUM(Z71,AE71)</f>
        <v>29918846.51045455</v>
      </c>
      <c r="AI71" s="552">
        <f>AH71-AG71</f>
        <v>894299.39843355864</v>
      </c>
      <c r="AJ71" s="553">
        <f>AI71/AG71</f>
        <v>3.0811829551792382E-2</v>
      </c>
      <c r="AL71" s="559">
        <f>J71/$E71</f>
        <v>686.99209665506601</v>
      </c>
      <c r="AM71" s="559">
        <f>K71/$F71</f>
        <v>658.56169515498482</v>
      </c>
      <c r="AN71" s="559">
        <f>AM71-AL71</f>
        <v>-28.430401500081189</v>
      </c>
      <c r="AO71" s="560">
        <f>AN71/AL71</f>
        <v>-4.1383884383106515E-2</v>
      </c>
      <c r="AP71" s="561"/>
      <c r="AQ71" s="559">
        <f>O71/$E71</f>
        <v>18.364776892149084</v>
      </c>
      <c r="AR71" s="559">
        <f>P71/$F71</f>
        <v>3.2302137027930637</v>
      </c>
      <c r="AS71" s="559">
        <f>AR71-AQ71</f>
        <v>-15.134563189356021</v>
      </c>
      <c r="AT71" s="560">
        <f>AS71/AQ71</f>
        <v>-0.82410819789626877</v>
      </c>
      <c r="AU71" s="561"/>
      <c r="AV71" s="559">
        <f>T71/$E71</f>
        <v>104.29909364819304</v>
      </c>
      <c r="AW71" s="559">
        <f>U71/$F71</f>
        <v>47.188052299135038</v>
      </c>
      <c r="AX71" s="559">
        <f>AW71-AV71</f>
        <v>-57.111041349057999</v>
      </c>
      <c r="AY71" s="560">
        <f>AX71/AV71</f>
        <v>-0.54756987190796591</v>
      </c>
      <c r="AZ71" s="561"/>
      <c r="BA71" s="559">
        <f>Y71/$E71</f>
        <v>809.65596719540815</v>
      </c>
      <c r="BB71" s="559">
        <f>Z71/$F71</f>
        <v>708.97996115691296</v>
      </c>
      <c r="BC71" s="559">
        <f>BB71-BA71</f>
        <v>-100.67600603849519</v>
      </c>
      <c r="BD71" s="560">
        <f>BC71/BA71</f>
        <v>-0.12434417841349316</v>
      </c>
      <c r="BE71" s="562"/>
      <c r="BF71" s="559">
        <f>AD71/$E71</f>
        <v>0</v>
      </c>
      <c r="BG71" s="559">
        <f>AE71/$F71</f>
        <v>114.34612130145274</v>
      </c>
      <c r="BH71" s="562"/>
      <c r="BI71" s="559">
        <f>AG71/$E71</f>
        <v>809.65596719540815</v>
      </c>
      <c r="BJ71" s="559">
        <f>AH71/$F71</f>
        <v>823.3260824583657</v>
      </c>
      <c r="BK71" s="559">
        <f>BJ71-BI71</f>
        <v>13.670115262957552</v>
      </c>
      <c r="BL71" s="560">
        <f>BK71/BI71</f>
        <v>1.6883856621609149E-2</v>
      </c>
    </row>
    <row r="72" spans="1:64">
      <c r="A72" s="397">
        <v>204</v>
      </c>
      <c r="B72" s="412">
        <v>11</v>
      </c>
      <c r="C72" s="412">
        <v>11</v>
      </c>
      <c r="D72" s="398" t="s">
        <v>95</v>
      </c>
      <c r="E72" s="400">
        <v>2689</v>
      </c>
      <c r="F72" s="400">
        <v>2628</v>
      </c>
      <c r="G72" s="552">
        <f>F72-E72</f>
        <v>-61</v>
      </c>
      <c r="H72" s="553">
        <f>G72/E72</f>
        <v>-2.2685013015991073E-2</v>
      </c>
      <c r="I72" s="553"/>
      <c r="J72" s="400">
        <v>-1679424.1142458234</v>
      </c>
      <c r="K72" s="437">
        <v>-1734847.9168896279</v>
      </c>
      <c r="L72" s="552">
        <f>K72-J72</f>
        <v>-55423.802643804578</v>
      </c>
      <c r="M72" s="553">
        <f>L72/J72</f>
        <v>3.3001671331064381E-2</v>
      </c>
      <c r="N72" s="553"/>
      <c r="O72" s="400">
        <v>1129991.0250743905</v>
      </c>
      <c r="P72" s="400">
        <v>1164629.2335547213</v>
      </c>
      <c r="Q72" s="552">
        <f>P72-O72</f>
        <v>34638.208480330883</v>
      </c>
      <c r="R72" s="553">
        <f>Q72/O72</f>
        <v>3.0653525303929341E-2</v>
      </c>
      <c r="S72" s="553"/>
      <c r="T72" s="400">
        <v>618298.41845865559</v>
      </c>
      <c r="U72" s="400">
        <v>449533.2811149247</v>
      </c>
      <c r="V72" s="552">
        <f>U72-T72</f>
        <v>-168765.13734373089</v>
      </c>
      <c r="W72" s="553">
        <f>V72/T72</f>
        <v>-0.27295094456887387</v>
      </c>
      <c r="X72" s="554"/>
      <c r="Y72" s="437">
        <f>SUM(J72,O72,T72)</f>
        <v>68865.329287222703</v>
      </c>
      <c r="Z72" s="437">
        <f>SUM(K72,P72,U72)</f>
        <v>-120685.40221998189</v>
      </c>
      <c r="AA72" s="552">
        <f>Z72-Y72</f>
        <v>-189550.73150720459</v>
      </c>
      <c r="AB72" s="553">
        <f>AA72/Y72</f>
        <v>-2.7524842104018501</v>
      </c>
      <c r="AC72" s="554"/>
      <c r="AD72" s="557">
        <v>0</v>
      </c>
      <c r="AE72" s="452">
        <v>306268.40515165409</v>
      </c>
      <c r="AF72" s="545"/>
      <c r="AG72" s="399">
        <v>68865.329287222703</v>
      </c>
      <c r="AH72" s="399">
        <f>SUM(Z72,AE72)</f>
        <v>185583.00293167221</v>
      </c>
      <c r="AI72" s="552">
        <f>AH72-AG72</f>
        <v>116717.6736444495</v>
      </c>
      <c r="AJ72" s="553">
        <f>AI72/AG72</f>
        <v>1.6948684461762291</v>
      </c>
      <c r="AL72" s="559">
        <f>J72/$E72</f>
        <v>-624.55340804976697</v>
      </c>
      <c r="AM72" s="559">
        <f>K72/$F72</f>
        <v>-660.13999881644895</v>
      </c>
      <c r="AN72" s="559">
        <f>AM72-AL72</f>
        <v>-35.586590766681979</v>
      </c>
      <c r="AO72" s="560">
        <f>AN72/AL72</f>
        <v>5.6979259592554003E-2</v>
      </c>
      <c r="AP72" s="561"/>
      <c r="AQ72" s="559">
        <f>O72/$E72</f>
        <v>420.22723134042042</v>
      </c>
      <c r="AR72" s="559">
        <f>P72/$F72</f>
        <v>443.16180881077679</v>
      </c>
      <c r="AS72" s="559">
        <f>AR72-AQ72</f>
        <v>22.934577470356373</v>
      </c>
      <c r="AT72" s="560">
        <f>AS72/AQ72</f>
        <v>5.4576609414865314E-2</v>
      </c>
      <c r="AU72" s="561"/>
      <c r="AV72" s="559">
        <f>T72/$E72</f>
        <v>229.93619131969342</v>
      </c>
      <c r="AW72" s="559">
        <f>U72/$F72</f>
        <v>171.05528200720119</v>
      </c>
      <c r="AX72" s="559">
        <f>AW72-AV72</f>
        <v>-58.880909312492236</v>
      </c>
      <c r="AY72" s="560">
        <f>AX72/AV72</f>
        <v>-0.25607499617416357</v>
      </c>
      <c r="AZ72" s="561"/>
      <c r="BA72" s="559">
        <f>Y72/$E72</f>
        <v>25.610014610346859</v>
      </c>
      <c r="BB72" s="559">
        <f>Z72/$F72</f>
        <v>-45.92290799847104</v>
      </c>
      <c r="BC72" s="559">
        <f>BB72-BA72</f>
        <v>-71.532922608817898</v>
      </c>
      <c r="BD72" s="560">
        <f>BC72/BA72</f>
        <v>-2.793162116351056</v>
      </c>
      <c r="BE72" s="562"/>
      <c r="BF72" s="559">
        <f>AD72/$E72</f>
        <v>0</v>
      </c>
      <c r="BG72" s="559">
        <f>AE72/$F72</f>
        <v>116.54048902269943</v>
      </c>
      <c r="BH72" s="562"/>
      <c r="BI72" s="559">
        <f>AG72/$E72</f>
        <v>25.610014610346859</v>
      </c>
      <c r="BJ72" s="559">
        <f>AH72/$F72</f>
        <v>70.617581024228386</v>
      </c>
      <c r="BK72" s="559">
        <f>BJ72-BI72</f>
        <v>45.007566413881527</v>
      </c>
      <c r="BL72" s="560">
        <f>BK72/BI72</f>
        <v>1.7574205676437897</v>
      </c>
    </row>
    <row r="73" spans="1:64">
      <c r="A73" s="397">
        <v>205</v>
      </c>
      <c r="B73" s="412">
        <v>18</v>
      </c>
      <c r="C73" s="412">
        <v>18</v>
      </c>
      <c r="D73" s="398" t="s">
        <v>96</v>
      </c>
      <c r="E73" s="400">
        <v>36297</v>
      </c>
      <c r="F73" s="400">
        <v>36513</v>
      </c>
      <c r="G73" s="552">
        <f>F73-E73</f>
        <v>216</v>
      </c>
      <c r="H73" s="553">
        <f>G73/E73</f>
        <v>5.9509050334738411E-3</v>
      </c>
      <c r="I73" s="553"/>
      <c r="J73" s="400">
        <v>-1113469.7810062766</v>
      </c>
      <c r="K73" s="437">
        <v>-395857.1397377532</v>
      </c>
      <c r="L73" s="552">
        <f>K73-J73</f>
        <v>717612.64126852341</v>
      </c>
      <c r="M73" s="553">
        <f>L73/J73</f>
        <v>-0.64448326619155749</v>
      </c>
      <c r="N73" s="553"/>
      <c r="O73" s="400">
        <v>12709206.49113602</v>
      </c>
      <c r="P73" s="400">
        <v>12650258.97627263</v>
      </c>
      <c r="Q73" s="552">
        <f>P73-O73</f>
        <v>-58947.514863390476</v>
      </c>
      <c r="R73" s="553">
        <f>Q73/O73</f>
        <v>-4.6381742955001288E-3</v>
      </c>
      <c r="S73" s="553"/>
      <c r="T73" s="400">
        <v>5718120.9029471334</v>
      </c>
      <c r="U73" s="400">
        <v>3293957.0640806407</v>
      </c>
      <c r="V73" s="552">
        <f>U73-T73</f>
        <v>-2424163.8388664927</v>
      </c>
      <c r="W73" s="553">
        <f>V73/T73</f>
        <v>-0.42394413829499</v>
      </c>
      <c r="X73" s="554"/>
      <c r="Y73" s="437">
        <f>SUM(J73,O73,T73)</f>
        <v>17313857.613076877</v>
      </c>
      <c r="Z73" s="437">
        <f>SUM(K73,P73,U73)</f>
        <v>15548358.900615517</v>
      </c>
      <c r="AA73" s="552">
        <f>Z73-Y73</f>
        <v>-1765498.7124613598</v>
      </c>
      <c r="AB73" s="553">
        <f>AA73/Y73</f>
        <v>-0.10197026866663771</v>
      </c>
      <c r="AC73" s="554"/>
      <c r="AD73" s="557">
        <v>0</v>
      </c>
      <c r="AE73" s="452">
        <v>6536323.0295336973</v>
      </c>
      <c r="AF73" s="545"/>
      <c r="AG73" s="399">
        <v>17313857.613076877</v>
      </c>
      <c r="AH73" s="399">
        <f>SUM(Z73,AE73)</f>
        <v>22084681.930149212</v>
      </c>
      <c r="AI73" s="552">
        <f>AH73-AG73</f>
        <v>4770824.3170723356</v>
      </c>
      <c r="AJ73" s="553">
        <f>AI73/AG73</f>
        <v>0.27554947162491444</v>
      </c>
      <c r="AL73" s="559">
        <f>J73/$E73</f>
        <v>-30.67663390931142</v>
      </c>
      <c r="AM73" s="559">
        <f>K73/$F73</f>
        <v>-10.841539718394905</v>
      </c>
      <c r="AN73" s="559">
        <f>AM73-AL73</f>
        <v>19.835094190916514</v>
      </c>
      <c r="AO73" s="560">
        <f>AN73/AL73</f>
        <v>-0.64658639698066345</v>
      </c>
      <c r="AP73" s="561"/>
      <c r="AQ73" s="559">
        <f>O73/$E73</f>
        <v>350.14481888685071</v>
      </c>
      <c r="AR73" s="559">
        <f>P73/$F73</f>
        <v>346.45904133521293</v>
      </c>
      <c r="AS73" s="559">
        <f>AR73-AQ73</f>
        <v>-3.6857775516377842</v>
      </c>
      <c r="AT73" s="560">
        <f>AS73/AQ73</f>
        <v>-1.0526437499076184E-2</v>
      </c>
      <c r="AU73" s="561"/>
      <c r="AV73" s="559">
        <f>T73/$E73</f>
        <v>157.53701140444483</v>
      </c>
      <c r="AW73" s="559">
        <f>U73/$F73</f>
        <v>90.213268262828052</v>
      </c>
      <c r="AX73" s="559">
        <f>AW73-AV73</f>
        <v>-67.323743141616774</v>
      </c>
      <c r="AY73" s="560">
        <f>AX73/AV73</f>
        <v>-0.42735191268023043</v>
      </c>
      <c r="AZ73" s="561"/>
      <c r="BA73" s="559">
        <f>Y73/$E73</f>
        <v>477.00519638198409</v>
      </c>
      <c r="BB73" s="559">
        <f>Z73/$F73</f>
        <v>425.83076987964608</v>
      </c>
      <c r="BC73" s="559">
        <f>BB73-BA73</f>
        <v>-51.174426502338008</v>
      </c>
      <c r="BD73" s="560">
        <f>BC73/BA73</f>
        <v>-0.10728274427718751</v>
      </c>
      <c r="BE73" s="562"/>
      <c r="BF73" s="559">
        <f>AD73/$E73</f>
        <v>0</v>
      </c>
      <c r="BG73" s="559">
        <f>AE73/$F73</f>
        <v>179.01358501174096</v>
      </c>
      <c r="BH73" s="562"/>
      <c r="BI73" s="559">
        <f>AG73/$E73</f>
        <v>477.00519638198409</v>
      </c>
      <c r="BJ73" s="559">
        <f>AH73/$F73</f>
        <v>604.84435489138696</v>
      </c>
      <c r="BK73" s="559">
        <f>BJ73-BI73</f>
        <v>127.83915850940286</v>
      </c>
      <c r="BL73" s="560">
        <f>BK73/BI73</f>
        <v>0.26800370201214685</v>
      </c>
    </row>
    <row r="74" spans="1:64">
      <c r="A74" s="397">
        <v>208</v>
      </c>
      <c r="B74" s="412">
        <v>17</v>
      </c>
      <c r="C74" s="412">
        <v>17</v>
      </c>
      <c r="D74" s="398" t="s">
        <v>97</v>
      </c>
      <c r="E74" s="400">
        <v>12335</v>
      </c>
      <c r="F74" s="400">
        <v>12372</v>
      </c>
      <c r="G74" s="552">
        <f>F74-E74</f>
        <v>37</v>
      </c>
      <c r="H74" s="553">
        <f>G74/E74</f>
        <v>2.9995946493717065E-3</v>
      </c>
      <c r="I74" s="553"/>
      <c r="J74" s="400">
        <v>7140235.521314702</v>
      </c>
      <c r="K74" s="437">
        <v>6274087.6768065635</v>
      </c>
      <c r="L74" s="552">
        <f>K74-J74</f>
        <v>-866147.84450813849</v>
      </c>
      <c r="M74" s="553">
        <f>L74/J74</f>
        <v>-0.12130522052424655</v>
      </c>
      <c r="N74" s="553"/>
      <c r="O74" s="400">
        <v>5776803.9278499866</v>
      </c>
      <c r="P74" s="400">
        <v>5163308.8587161554</v>
      </c>
      <c r="Q74" s="552">
        <f>P74-O74</f>
        <v>-613495.06913383119</v>
      </c>
      <c r="R74" s="553">
        <f>Q74/O74</f>
        <v>-0.10619973895533651</v>
      </c>
      <c r="S74" s="553"/>
      <c r="T74" s="400">
        <v>2423142.9183948599</v>
      </c>
      <c r="U74" s="400">
        <v>1646294.2613879489</v>
      </c>
      <c r="V74" s="552">
        <f>U74-T74</f>
        <v>-776848.657006911</v>
      </c>
      <c r="W74" s="553">
        <f>V74/T74</f>
        <v>-0.32059547586302162</v>
      </c>
      <c r="X74" s="554"/>
      <c r="Y74" s="437">
        <f>SUM(J74,O74,T74)</f>
        <v>15340182.367559548</v>
      </c>
      <c r="Z74" s="437">
        <f>SUM(K74,P74,U74)</f>
        <v>13083690.796910666</v>
      </c>
      <c r="AA74" s="552">
        <f>Z74-Y74</f>
        <v>-2256491.5706488825</v>
      </c>
      <c r="AB74" s="553">
        <f>AA74/Y74</f>
        <v>-0.14709678911124086</v>
      </c>
      <c r="AC74" s="554"/>
      <c r="AD74" s="557">
        <v>0</v>
      </c>
      <c r="AE74" s="452">
        <v>1314863.4588783917</v>
      </c>
      <c r="AF74" s="545"/>
      <c r="AG74" s="399">
        <v>15340182.367559548</v>
      </c>
      <c r="AH74" s="399">
        <f>SUM(Z74,AE74)</f>
        <v>14398554.255789058</v>
      </c>
      <c r="AI74" s="552">
        <f>AH74-AG74</f>
        <v>-941628.11177049018</v>
      </c>
      <c r="AJ74" s="553">
        <f>AI74/AG74</f>
        <v>-6.1383110657262201E-2</v>
      </c>
      <c r="AL74" s="559">
        <f>J74/$E74</f>
        <v>578.8597909456588</v>
      </c>
      <c r="AM74" s="559">
        <f>K74/$F74</f>
        <v>507.11992214731356</v>
      </c>
      <c r="AN74" s="559">
        <f>AM74-AL74</f>
        <v>-71.739868798345242</v>
      </c>
      <c r="AO74" s="560">
        <f>AN74/AL74</f>
        <v>-0.12393306621133046</v>
      </c>
      <c r="AP74" s="561"/>
      <c r="AQ74" s="559">
        <f>O74/$E74</f>
        <v>468.32622033643992</v>
      </c>
      <c r="AR74" s="559">
        <f>P74/$F74</f>
        <v>417.33825240188776</v>
      </c>
      <c r="AS74" s="559">
        <f>AR74-AQ74</f>
        <v>-50.987967934552159</v>
      </c>
      <c r="AT74" s="560">
        <f>AS74/AQ74</f>
        <v>-0.10887275945797571</v>
      </c>
      <c r="AU74" s="561"/>
      <c r="AV74" s="559">
        <f>T74/$E74</f>
        <v>196.44450088324766</v>
      </c>
      <c r="AW74" s="559">
        <f>U74/$F74</f>
        <v>133.06613816585426</v>
      </c>
      <c r="AX74" s="559">
        <f>AW74-AV74</f>
        <v>-63.378362717393401</v>
      </c>
      <c r="AY74" s="560">
        <f>AX74/AV74</f>
        <v>-0.32262731933158512</v>
      </c>
      <c r="AZ74" s="561"/>
      <c r="BA74" s="559">
        <f>Y74/$E74</f>
        <v>1243.6305121653465</v>
      </c>
      <c r="BB74" s="559">
        <f>Z74/$F74</f>
        <v>1057.5243127150554</v>
      </c>
      <c r="BC74" s="559">
        <f>BB74-BA74</f>
        <v>-186.10619945029111</v>
      </c>
      <c r="BD74" s="560">
        <f>BC74/BA74</f>
        <v>-0.14964750191457785</v>
      </c>
      <c r="BE74" s="562"/>
      <c r="BF74" s="559">
        <f>AD74/$E74</f>
        <v>0</v>
      </c>
      <c r="BG74" s="559">
        <f>AE74/$F74</f>
        <v>106.27735684435756</v>
      </c>
      <c r="BH74" s="562"/>
      <c r="BI74" s="559">
        <f>AG74/$E74</f>
        <v>1243.6305121653465</v>
      </c>
      <c r="BJ74" s="559">
        <f>AH74/$F74</f>
        <v>1163.8016695594131</v>
      </c>
      <c r="BK74" s="559">
        <f>BJ74-BI74</f>
        <v>-79.82884260593346</v>
      </c>
      <c r="BL74" s="560">
        <f>BK74/BI74</f>
        <v>-6.4190160843625096E-2</v>
      </c>
    </row>
    <row r="75" spans="1:64">
      <c r="A75" s="397">
        <v>211</v>
      </c>
      <c r="B75" s="412">
        <v>6</v>
      </c>
      <c r="C75" s="412">
        <v>6</v>
      </c>
      <c r="D75" s="398" t="s">
        <v>98</v>
      </c>
      <c r="E75" s="400">
        <v>32959</v>
      </c>
      <c r="F75" s="400">
        <v>33473</v>
      </c>
      <c r="G75" s="552">
        <f>F75-E75</f>
        <v>514</v>
      </c>
      <c r="H75" s="553">
        <f>G75/E75</f>
        <v>1.5595133347492339E-2</v>
      </c>
      <c r="I75" s="553"/>
      <c r="J75" s="400">
        <v>14614378.844013335</v>
      </c>
      <c r="K75" s="437">
        <v>12895965.894063529</v>
      </c>
      <c r="L75" s="552">
        <f>K75-J75</f>
        <v>-1718412.9499498066</v>
      </c>
      <c r="M75" s="553">
        <f>L75/J75</f>
        <v>-0.11758371452466766</v>
      </c>
      <c r="N75" s="553"/>
      <c r="O75" s="400">
        <v>5317115.4541388405</v>
      </c>
      <c r="P75" s="400">
        <v>5430195.9786602315</v>
      </c>
      <c r="Q75" s="552">
        <f>P75-O75</f>
        <v>113080.52452139091</v>
      </c>
      <c r="R75" s="553">
        <f>Q75/O75</f>
        <v>2.1267268972572164E-2</v>
      </c>
      <c r="S75" s="553"/>
      <c r="T75" s="400">
        <v>4222130.48012006</v>
      </c>
      <c r="U75" s="400">
        <v>1815844.283180587</v>
      </c>
      <c r="V75" s="552">
        <f>U75-T75</f>
        <v>-2406286.196939473</v>
      </c>
      <c r="W75" s="553">
        <f>V75/T75</f>
        <v>-0.56992227224371528</v>
      </c>
      <c r="X75" s="554"/>
      <c r="Y75" s="437">
        <f>SUM(J75,O75,T75)</f>
        <v>24153624.778272234</v>
      </c>
      <c r="Z75" s="437">
        <f>SUM(K75,P75,U75)</f>
        <v>20142006.155904345</v>
      </c>
      <c r="AA75" s="552">
        <f>Z75-Y75</f>
        <v>-4011618.6223678887</v>
      </c>
      <c r="AB75" s="553">
        <f>AA75/Y75</f>
        <v>-0.16608764353980535</v>
      </c>
      <c r="AC75" s="554"/>
      <c r="AD75" s="557">
        <v>0</v>
      </c>
      <c r="AE75" s="452">
        <v>3347598.5530402204</v>
      </c>
      <c r="AF75" s="545"/>
      <c r="AG75" s="399">
        <v>24153624.778272234</v>
      </c>
      <c r="AH75" s="399">
        <f>SUM(Z75,AE75)</f>
        <v>23489604.708944567</v>
      </c>
      <c r="AI75" s="552">
        <f>AH75-AG75</f>
        <v>-664020.06932766736</v>
      </c>
      <c r="AJ75" s="553">
        <f>AI75/AG75</f>
        <v>-2.7491528721808947E-2</v>
      </c>
      <c r="AL75" s="559">
        <f>J75/$E75</f>
        <v>443.41086938357762</v>
      </c>
      <c r="AM75" s="559">
        <f>K75/$F75</f>
        <v>385.2647176549317</v>
      </c>
      <c r="AN75" s="559">
        <f>AM75-AL75</f>
        <v>-58.146151728645918</v>
      </c>
      <c r="AO75" s="560">
        <f>AN75/AL75</f>
        <v>-0.13113379879361037</v>
      </c>
      <c r="AP75" s="561"/>
      <c r="AQ75" s="559">
        <f>O75/$E75</f>
        <v>161.32514500254379</v>
      </c>
      <c r="AR75" s="559">
        <f>P75/$F75</f>
        <v>162.22615178383268</v>
      </c>
      <c r="AS75" s="559">
        <f>AR75-AQ75</f>
        <v>0.90100678128888489</v>
      </c>
      <c r="AT75" s="560">
        <f>AS75/AQ75</f>
        <v>5.5850362401637871E-3</v>
      </c>
      <c r="AU75" s="561"/>
      <c r="AV75" s="559">
        <f>T75/$E75</f>
        <v>128.10250554082526</v>
      </c>
      <c r="AW75" s="559">
        <f>U75/$F75</f>
        <v>54.248029252848177</v>
      </c>
      <c r="AX75" s="559">
        <f>AW75-AV75</f>
        <v>-73.854476287977093</v>
      </c>
      <c r="AY75" s="560">
        <f>AX75/AV75</f>
        <v>-0.5765263995124611</v>
      </c>
      <c r="AZ75" s="561"/>
      <c r="BA75" s="559">
        <f>Y75/$E75</f>
        <v>732.83851992694667</v>
      </c>
      <c r="BB75" s="559">
        <f>Z75/$F75</f>
        <v>601.73889869161246</v>
      </c>
      <c r="BC75" s="559">
        <f>BB75-BA75</f>
        <v>-131.09962123533421</v>
      </c>
      <c r="BD75" s="560">
        <f>BC75/BA75</f>
        <v>-0.17889291797653176</v>
      </c>
      <c r="BE75" s="562"/>
      <c r="BF75" s="559">
        <f>AD75/$E75</f>
        <v>0</v>
      </c>
      <c r="BG75" s="559">
        <f>AE75/$F75</f>
        <v>100.00891921967617</v>
      </c>
      <c r="BH75" s="562"/>
      <c r="BI75" s="559">
        <f>AG75/$E75</f>
        <v>732.83851992694667</v>
      </c>
      <c r="BJ75" s="559">
        <f>AH75/$F75</f>
        <v>701.74781791128873</v>
      </c>
      <c r="BK75" s="559">
        <f>BJ75-BI75</f>
        <v>-31.090702015657939</v>
      </c>
      <c r="BL75" s="560">
        <f>BK75/BI75</f>
        <v>-4.2425037945272352E-2</v>
      </c>
    </row>
    <row r="76" spans="1:64">
      <c r="A76" s="397">
        <v>213</v>
      </c>
      <c r="B76" s="412">
        <v>10</v>
      </c>
      <c r="C76" s="412">
        <v>10</v>
      </c>
      <c r="D76" s="398" t="s">
        <v>99</v>
      </c>
      <c r="E76" s="400">
        <v>5154</v>
      </c>
      <c r="F76" s="400">
        <v>5114</v>
      </c>
      <c r="G76" s="552">
        <f>F76-E76</f>
        <v>-40</v>
      </c>
      <c r="H76" s="553">
        <f>G76/E76</f>
        <v>-7.7609623593325574E-3</v>
      </c>
      <c r="I76" s="553"/>
      <c r="J76" s="400">
        <v>-439726.07780890947</v>
      </c>
      <c r="K76" s="437">
        <v>-565721.5012104651</v>
      </c>
      <c r="L76" s="552">
        <f>K76-J76</f>
        <v>-125995.42340155563</v>
      </c>
      <c r="M76" s="553">
        <f>L76/J76</f>
        <v>0.28653161538513328</v>
      </c>
      <c r="N76" s="553"/>
      <c r="O76" s="400">
        <v>1203811.5481204316</v>
      </c>
      <c r="P76" s="400">
        <v>1525456.7693117168</v>
      </c>
      <c r="Q76" s="552">
        <f>P76-O76</f>
        <v>321645.22119128518</v>
      </c>
      <c r="R76" s="553">
        <f>Q76/O76</f>
        <v>0.26718901450437588</v>
      </c>
      <c r="S76" s="553"/>
      <c r="T76" s="400">
        <v>1110295.7370382252</v>
      </c>
      <c r="U76" s="400">
        <v>798048.22597768996</v>
      </c>
      <c r="V76" s="552">
        <f>U76-T76</f>
        <v>-312247.51106053521</v>
      </c>
      <c r="W76" s="553">
        <f>V76/T76</f>
        <v>-0.28122913620606399</v>
      </c>
      <c r="X76" s="554"/>
      <c r="Y76" s="437">
        <f>SUM(J76,O76,T76)</f>
        <v>1874381.2073497474</v>
      </c>
      <c r="Z76" s="437">
        <f>SUM(K76,P76,U76)</f>
        <v>1757783.4940789416</v>
      </c>
      <c r="AA76" s="552">
        <f>Z76-Y76</f>
        <v>-116597.71327080578</v>
      </c>
      <c r="AB76" s="553">
        <f>AA76/Y76</f>
        <v>-6.2205976464983513E-2</v>
      </c>
      <c r="AC76" s="554"/>
      <c r="AD76" s="557">
        <v>0</v>
      </c>
      <c r="AE76" s="452">
        <v>843441.73813490733</v>
      </c>
      <c r="AF76" s="545"/>
      <c r="AG76" s="399">
        <v>1874381.2073497474</v>
      </c>
      <c r="AH76" s="399">
        <f>SUM(Z76,AE76)</f>
        <v>2601225.2322138492</v>
      </c>
      <c r="AI76" s="552">
        <f>AH76-AG76</f>
        <v>726844.02486410178</v>
      </c>
      <c r="AJ76" s="553">
        <f>AI76/AG76</f>
        <v>0.38777812219522395</v>
      </c>
      <c r="AL76" s="559">
        <f>J76/$E76</f>
        <v>-85.317438457297143</v>
      </c>
      <c r="AM76" s="559">
        <f>K76/$F76</f>
        <v>-110.62211599735336</v>
      </c>
      <c r="AN76" s="559">
        <f>AM76-AL76</f>
        <v>-25.304677540056218</v>
      </c>
      <c r="AO76" s="560">
        <f>AN76/AL76</f>
        <v>0.29659443599823554</v>
      </c>
      <c r="AP76" s="561"/>
      <c r="AQ76" s="559">
        <f>O76/$E76</f>
        <v>233.56840281731309</v>
      </c>
      <c r="AR76" s="559">
        <f>P76/$F76</f>
        <v>298.29033424163407</v>
      </c>
      <c r="AS76" s="559">
        <f>AR76-AQ76</f>
        <v>64.721931424320985</v>
      </c>
      <c r="AT76" s="560">
        <f>AS76/AQ76</f>
        <v>0.27710054375352999</v>
      </c>
      <c r="AU76" s="561"/>
      <c r="AV76" s="559">
        <f>T76/$E76</f>
        <v>215.42408557202663</v>
      </c>
      <c r="AW76" s="559">
        <f>U76/$F76</f>
        <v>156.05166718374852</v>
      </c>
      <c r="AX76" s="559">
        <f>AW76-AV76</f>
        <v>-59.372418388278106</v>
      </c>
      <c r="AY76" s="560">
        <f>AX76/AV76</f>
        <v>-0.27560715056825458</v>
      </c>
      <c r="AZ76" s="561"/>
      <c r="BA76" s="559">
        <f>Y76/$E76</f>
        <v>363.67504993204255</v>
      </c>
      <c r="BB76" s="559">
        <f>Z76/$F76</f>
        <v>343.71988542802927</v>
      </c>
      <c r="BC76" s="559">
        <f>BB76-BA76</f>
        <v>-19.955164504013283</v>
      </c>
      <c r="BD76" s="560">
        <f>BC76/BA76</f>
        <v>-5.4870864822159693E-2</v>
      </c>
      <c r="BE76" s="562"/>
      <c r="BF76" s="559">
        <f>AD76/$E76</f>
        <v>0</v>
      </c>
      <c r="BG76" s="559">
        <f>AE76/$F76</f>
        <v>164.92798946713089</v>
      </c>
      <c r="BH76" s="562"/>
      <c r="BI76" s="559">
        <f>AG76/$E76</f>
        <v>363.67504993204255</v>
      </c>
      <c r="BJ76" s="559">
        <f>AH76/$F76</f>
        <v>508.64787489516021</v>
      </c>
      <c r="BK76" s="559">
        <f>BJ76-BI76</f>
        <v>144.97282496311766</v>
      </c>
      <c r="BL76" s="560">
        <f>BK76/BI76</f>
        <v>0.39863285916976632</v>
      </c>
    </row>
    <row r="77" spans="1:64">
      <c r="A77" s="397">
        <v>214</v>
      </c>
      <c r="B77" s="412">
        <v>4</v>
      </c>
      <c r="C77" s="412">
        <v>4</v>
      </c>
      <c r="D77" s="398" t="s">
        <v>100</v>
      </c>
      <c r="E77" s="400">
        <v>12528</v>
      </c>
      <c r="F77" s="400">
        <v>12394</v>
      </c>
      <c r="G77" s="552">
        <f>F77-E77</f>
        <v>-134</v>
      </c>
      <c r="H77" s="553">
        <f>G77/E77</f>
        <v>-1.0696040868454661E-2</v>
      </c>
      <c r="I77" s="553"/>
      <c r="J77" s="400">
        <v>1632181.5425171412</v>
      </c>
      <c r="K77" s="437">
        <v>1179572.1276491662</v>
      </c>
      <c r="L77" s="552">
        <f>K77-J77</f>
        <v>-452609.41486797505</v>
      </c>
      <c r="M77" s="553">
        <f>L77/J77</f>
        <v>-0.27730335325932148</v>
      </c>
      <c r="N77" s="553"/>
      <c r="O77" s="400">
        <v>5190839.3998318166</v>
      </c>
      <c r="P77" s="400">
        <v>5080038.9806861263</v>
      </c>
      <c r="Q77" s="552">
        <f>P77-O77</f>
        <v>-110800.41914569028</v>
      </c>
      <c r="R77" s="553">
        <f>Q77/O77</f>
        <v>-2.1345376077187096E-2</v>
      </c>
      <c r="S77" s="553"/>
      <c r="T77" s="400">
        <v>2646942.193622163</v>
      </c>
      <c r="U77" s="400">
        <v>1798950.5520576923</v>
      </c>
      <c r="V77" s="552">
        <f>U77-T77</f>
        <v>-847991.64156447072</v>
      </c>
      <c r="W77" s="553">
        <f>V77/T77</f>
        <v>-0.32036651333290017</v>
      </c>
      <c r="X77" s="554"/>
      <c r="Y77" s="437">
        <f>SUM(J77,O77,T77)</f>
        <v>9469963.1359711215</v>
      </c>
      <c r="Z77" s="437">
        <f>SUM(K77,P77,U77)</f>
        <v>8058561.6603929847</v>
      </c>
      <c r="AA77" s="552">
        <f>Z77-Y77</f>
        <v>-1411401.4755781367</v>
      </c>
      <c r="AB77" s="553">
        <f>AA77/Y77</f>
        <v>-0.14903980673557299</v>
      </c>
      <c r="AC77" s="554"/>
      <c r="AD77" s="557">
        <v>0</v>
      </c>
      <c r="AE77" s="452">
        <v>2234434.7908769222</v>
      </c>
      <c r="AF77" s="545"/>
      <c r="AG77" s="399">
        <v>9469963.1359711215</v>
      </c>
      <c r="AH77" s="399">
        <f>SUM(Z77,AE77)</f>
        <v>10292996.451269906</v>
      </c>
      <c r="AI77" s="552">
        <f>AH77-AG77</f>
        <v>823033.31529878452</v>
      </c>
      <c r="AJ77" s="553">
        <f>AI77/AG77</f>
        <v>8.6909875305906825E-2</v>
      </c>
      <c r="AL77" s="559">
        <f>J77/$E77</f>
        <v>130.28269017537846</v>
      </c>
      <c r="AM77" s="559">
        <f>K77/$F77</f>
        <v>95.172835860026311</v>
      </c>
      <c r="AN77" s="559">
        <f>AM77-AL77</f>
        <v>-35.109854315352152</v>
      </c>
      <c r="AO77" s="560">
        <f>AN77/AL77</f>
        <v>-0.26948978615723584</v>
      </c>
      <c r="AP77" s="561"/>
      <c r="AQ77" s="559">
        <f>O77/$E77</f>
        <v>414.3390325536252</v>
      </c>
      <c r="AR77" s="559">
        <f>P77/$F77</f>
        <v>409.87889145442364</v>
      </c>
      <c r="AS77" s="559">
        <f>AR77-AQ77</f>
        <v>-4.4601410992015644</v>
      </c>
      <c r="AT77" s="560">
        <f>AS77/AQ77</f>
        <v>-1.0764472445941519E-2</v>
      </c>
      <c r="AU77" s="561"/>
      <c r="AV77" s="559">
        <f>T77/$E77</f>
        <v>211.28210357775887</v>
      </c>
      <c r="AW77" s="559">
        <f>U77/$F77</f>
        <v>145.14688979003489</v>
      </c>
      <c r="AX77" s="559">
        <f>AW77-AV77</f>
        <v>-66.135213787723984</v>
      </c>
      <c r="AY77" s="560">
        <f>AX77/AV77</f>
        <v>-0.31301853146962832</v>
      </c>
      <c r="AZ77" s="561"/>
      <c r="BA77" s="559">
        <f>Y77/$E77</f>
        <v>755.90382630676254</v>
      </c>
      <c r="BB77" s="559">
        <f>Z77/$F77</f>
        <v>650.19861710448481</v>
      </c>
      <c r="BC77" s="559">
        <f>BB77-BA77</f>
        <v>-105.70520920227773</v>
      </c>
      <c r="BD77" s="560">
        <f>BC77/BA77</f>
        <v>-0.13983949481872343</v>
      </c>
      <c r="BE77" s="562"/>
      <c r="BF77" s="559">
        <f>AD77/$E77</f>
        <v>0</v>
      </c>
      <c r="BG77" s="559">
        <f>AE77/$F77</f>
        <v>180.2835880972182</v>
      </c>
      <c r="BH77" s="562"/>
      <c r="BI77" s="559">
        <f>AG77/$E77</f>
        <v>755.90382630676254</v>
      </c>
      <c r="BJ77" s="559">
        <f>AH77/$F77</f>
        <v>830.48220520170287</v>
      </c>
      <c r="BK77" s="559">
        <f>BJ77-BI77</f>
        <v>74.578378894940329</v>
      </c>
      <c r="BL77" s="560">
        <f>BK77/BI77</f>
        <v>9.866120040603521E-2</v>
      </c>
    </row>
    <row r="78" spans="1:64">
      <c r="A78" s="397">
        <v>216</v>
      </c>
      <c r="B78" s="412">
        <v>13</v>
      </c>
      <c r="C78" s="412">
        <v>13</v>
      </c>
      <c r="D78" s="398" t="s">
        <v>101</v>
      </c>
      <c r="E78" s="400">
        <v>1269</v>
      </c>
      <c r="F78" s="400">
        <v>1217</v>
      </c>
      <c r="G78" s="552">
        <f>F78-E78</f>
        <v>-52</v>
      </c>
      <c r="H78" s="553">
        <f>G78/E78</f>
        <v>-4.097714736012608E-2</v>
      </c>
      <c r="I78" s="553"/>
      <c r="J78" s="400">
        <v>563697.03865836503</v>
      </c>
      <c r="K78" s="437">
        <v>581455.7662415728</v>
      </c>
      <c r="L78" s="552">
        <f>K78-J78</f>
        <v>17758.727583207772</v>
      </c>
      <c r="M78" s="553">
        <f>L78/J78</f>
        <v>3.1504028521197623E-2</v>
      </c>
      <c r="N78" s="553"/>
      <c r="O78" s="400">
        <v>508158.78204722999</v>
      </c>
      <c r="P78" s="400">
        <v>532673.31780518719</v>
      </c>
      <c r="Q78" s="552">
        <f>P78-O78</f>
        <v>24514.535757957201</v>
      </c>
      <c r="R78" s="553">
        <f>Q78/O78</f>
        <v>4.8241881522139547E-2</v>
      </c>
      <c r="S78" s="553"/>
      <c r="T78" s="400">
        <v>300791.69579398894</v>
      </c>
      <c r="U78" s="400">
        <v>229623.37679993192</v>
      </c>
      <c r="V78" s="552">
        <f>U78-T78</f>
        <v>-71168.318994057016</v>
      </c>
      <c r="W78" s="553">
        <f>V78/T78</f>
        <v>-0.23660333709079495</v>
      </c>
      <c r="X78" s="554"/>
      <c r="Y78" s="437">
        <f>SUM(J78,O78,T78)</f>
        <v>1372647.5164995838</v>
      </c>
      <c r="Z78" s="437">
        <f>SUM(K78,P78,U78)</f>
        <v>1343752.4608466921</v>
      </c>
      <c r="AA78" s="552">
        <f>Z78-Y78</f>
        <v>-28895.055652891751</v>
      </c>
      <c r="AB78" s="553">
        <f>AA78/Y78</f>
        <v>-2.1050601341980071E-2</v>
      </c>
      <c r="AC78" s="554"/>
      <c r="AD78" s="557">
        <v>0</v>
      </c>
      <c r="AE78" s="452">
        <v>199927.71236090676</v>
      </c>
      <c r="AF78" s="545"/>
      <c r="AG78" s="399">
        <v>1372647.5164995838</v>
      </c>
      <c r="AH78" s="399">
        <f>SUM(Z78,AE78)</f>
        <v>1543680.1732075987</v>
      </c>
      <c r="AI78" s="552">
        <f>AH78-AG78</f>
        <v>171032.6567080149</v>
      </c>
      <c r="AJ78" s="553">
        <f>AI78/AG78</f>
        <v>0.12460056544171567</v>
      </c>
      <c r="AL78" s="559">
        <f>J78/$E78</f>
        <v>444.20570422250989</v>
      </c>
      <c r="AM78" s="559">
        <f>K78/$F78</f>
        <v>477.7779508969374</v>
      </c>
      <c r="AN78" s="559">
        <f>AM78-AL78</f>
        <v>33.572246674427504</v>
      </c>
      <c r="AO78" s="560">
        <f>AN78/AL78</f>
        <v>7.5578152993754935E-2</v>
      </c>
      <c r="AP78" s="561"/>
      <c r="AQ78" s="559">
        <f>O78/$E78</f>
        <v>400.44033258252955</v>
      </c>
      <c r="AR78" s="559">
        <f>P78/$F78</f>
        <v>437.69376976597141</v>
      </c>
      <c r="AS78" s="559">
        <f>AR78-AQ78</f>
        <v>37.253437183441861</v>
      </c>
      <c r="AT78" s="560">
        <f>AS78/AQ78</f>
        <v>9.3031181307802052E-2</v>
      </c>
      <c r="AU78" s="561"/>
      <c r="AV78" s="559">
        <f>T78/$E78</f>
        <v>237.03049313947119</v>
      </c>
      <c r="AW78" s="559">
        <f>U78/$F78</f>
        <v>188.67984946584383</v>
      </c>
      <c r="AX78" s="559">
        <f>AW78-AV78</f>
        <v>-48.35064367362736</v>
      </c>
      <c r="AY78" s="560">
        <f>AX78/AV78</f>
        <v>-0.20398490942335146</v>
      </c>
      <c r="AZ78" s="561"/>
      <c r="BA78" s="559">
        <f>Y78/$E78</f>
        <v>1081.6765299445105</v>
      </c>
      <c r="BB78" s="559">
        <f>Z78/$F78</f>
        <v>1104.1515701287528</v>
      </c>
      <c r="BC78" s="559">
        <f>BB78-BA78</f>
        <v>22.475040184242289</v>
      </c>
      <c r="BD78" s="560">
        <f>BC78/BA78</f>
        <v>2.0777967869373339E-2</v>
      </c>
      <c r="BE78" s="562"/>
      <c r="BF78" s="559">
        <f>AD78/$E78</f>
        <v>0</v>
      </c>
      <c r="BG78" s="559">
        <f>AE78/$F78</f>
        <v>164.27913916261855</v>
      </c>
      <c r="BH78" s="562"/>
      <c r="BI78" s="559">
        <f>AG78/$E78</f>
        <v>1081.6765299445105</v>
      </c>
      <c r="BJ78" s="559">
        <f>AH78/$F78</f>
        <v>1268.4307092913712</v>
      </c>
      <c r="BK78" s="559">
        <f>BJ78-BI78</f>
        <v>186.75417934686061</v>
      </c>
      <c r="BL78" s="560">
        <f>BK78/BI78</f>
        <v>0.17265252057973468</v>
      </c>
    </row>
    <row r="79" spans="1:64">
      <c r="A79" s="397">
        <v>217</v>
      </c>
      <c r="B79" s="412">
        <v>16</v>
      </c>
      <c r="C79" s="412">
        <v>16</v>
      </c>
      <c r="D79" s="398" t="s">
        <v>102</v>
      </c>
      <c r="E79" s="400">
        <v>5352</v>
      </c>
      <c r="F79" s="400">
        <v>5246</v>
      </c>
      <c r="G79" s="552">
        <f>F79-E79</f>
        <v>-106</v>
      </c>
      <c r="H79" s="553">
        <f>G79/E79</f>
        <v>-1.9805680119581465E-2</v>
      </c>
      <c r="I79" s="553"/>
      <c r="J79" s="400">
        <v>698341.38973328052</v>
      </c>
      <c r="K79" s="437">
        <v>759998.44452338619</v>
      </c>
      <c r="L79" s="552">
        <f>K79-J79</f>
        <v>61657.054790105671</v>
      </c>
      <c r="M79" s="553">
        <f>L79/J79</f>
        <v>8.8290706660899082E-2</v>
      </c>
      <c r="N79" s="553"/>
      <c r="O79" s="400">
        <v>2723056.9866396575</v>
      </c>
      <c r="P79" s="400">
        <v>2777954.073431252</v>
      </c>
      <c r="Q79" s="552">
        <f>P79-O79</f>
        <v>54897.086791594513</v>
      </c>
      <c r="R79" s="553">
        <f>Q79/O79</f>
        <v>2.0160094724767159E-2</v>
      </c>
      <c r="S79" s="553"/>
      <c r="T79" s="400">
        <v>1051504.0723747611</v>
      </c>
      <c r="U79" s="400">
        <v>665322.61978268577</v>
      </c>
      <c r="V79" s="552">
        <f>U79-T79</f>
        <v>-386181.45259207534</v>
      </c>
      <c r="W79" s="553">
        <f>V79/T79</f>
        <v>-0.36726576980335118</v>
      </c>
      <c r="X79" s="554"/>
      <c r="Y79" s="437">
        <f>SUM(J79,O79,T79)</f>
        <v>4472902.4487476991</v>
      </c>
      <c r="Z79" s="437">
        <f>SUM(K79,P79,U79)</f>
        <v>4203275.1377373245</v>
      </c>
      <c r="AA79" s="552">
        <f>Z79-Y79</f>
        <v>-269627.31101037469</v>
      </c>
      <c r="AB79" s="553">
        <f>AA79/Y79</f>
        <v>-6.0280167989325048E-2</v>
      </c>
      <c r="AC79" s="554"/>
      <c r="AD79" s="557">
        <v>0</v>
      </c>
      <c r="AE79" s="452">
        <v>592962.15061523323</v>
      </c>
      <c r="AF79" s="545"/>
      <c r="AG79" s="399">
        <v>4472902.4487476991</v>
      </c>
      <c r="AH79" s="399">
        <f>SUM(Z79,AE79)</f>
        <v>4796237.2883525575</v>
      </c>
      <c r="AI79" s="552">
        <f>AH79-AG79</f>
        <v>323334.83960485831</v>
      </c>
      <c r="AJ79" s="553">
        <f>AI79/AG79</f>
        <v>7.2287478501880581E-2</v>
      </c>
      <c r="AL79" s="559">
        <f>J79/$E79</f>
        <v>130.48232244642759</v>
      </c>
      <c r="AM79" s="559">
        <f>K79/$F79</f>
        <v>144.87198713751167</v>
      </c>
      <c r="AN79" s="559">
        <f>AM79-AL79</f>
        <v>14.389664691084079</v>
      </c>
      <c r="AO79" s="560">
        <f>AN79/AL79</f>
        <v>0.11028056844245759</v>
      </c>
      <c r="AP79" s="561"/>
      <c r="AQ79" s="559">
        <f>O79/$E79</f>
        <v>508.79241155449506</v>
      </c>
      <c r="AR79" s="559">
        <f>P79/$F79</f>
        <v>529.53756641846212</v>
      </c>
      <c r="AS79" s="559">
        <f>AR79-AQ79</f>
        <v>20.745154863967059</v>
      </c>
      <c r="AT79" s="560">
        <f>AS79/AQ79</f>
        <v>4.0773318140860507E-2</v>
      </c>
      <c r="AU79" s="561"/>
      <c r="AV79" s="559">
        <f>T79/$E79</f>
        <v>196.46937077256374</v>
      </c>
      <c r="AW79" s="559">
        <f>U79/$F79</f>
        <v>126.82474643207887</v>
      </c>
      <c r="AX79" s="559">
        <f>AW79-AV79</f>
        <v>-69.644624340484867</v>
      </c>
      <c r="AY79" s="560">
        <f>AX79/AV79</f>
        <v>-0.35448082348218368</v>
      </c>
      <c r="AZ79" s="561"/>
      <c r="BA79" s="559">
        <f>Y79/$E79</f>
        <v>835.74410477348636</v>
      </c>
      <c r="BB79" s="559">
        <f>Z79/$F79</f>
        <v>801.23429998805273</v>
      </c>
      <c r="BC79" s="559">
        <f>BB79-BA79</f>
        <v>-34.50980478543363</v>
      </c>
      <c r="BD79" s="560">
        <f>BC79/BA79</f>
        <v>-4.1292310156093658E-2</v>
      </c>
      <c r="BE79" s="562"/>
      <c r="BF79" s="559">
        <f>AD79/$E79</f>
        <v>0</v>
      </c>
      <c r="BG79" s="559">
        <f>AE79/$F79</f>
        <v>113.03129062432963</v>
      </c>
      <c r="BH79" s="562"/>
      <c r="BI79" s="559">
        <f>AG79/$E79</f>
        <v>835.74410477348636</v>
      </c>
      <c r="BJ79" s="559">
        <f>AH79/$F79</f>
        <v>914.26559061238231</v>
      </c>
      <c r="BK79" s="559">
        <f>BJ79-BI79</f>
        <v>78.521485838895956</v>
      </c>
      <c r="BL79" s="560">
        <f>BK79/BI79</f>
        <v>9.3953981117435234E-2</v>
      </c>
    </row>
    <row r="80" spans="1:64">
      <c r="A80" s="397">
        <v>218</v>
      </c>
      <c r="B80" s="412">
        <v>14</v>
      </c>
      <c r="C80" s="412">
        <v>14</v>
      </c>
      <c r="D80" s="398" t="s">
        <v>103</v>
      </c>
      <c r="E80" s="400">
        <v>1200</v>
      </c>
      <c r="F80" s="400">
        <v>1188</v>
      </c>
      <c r="G80" s="552">
        <f>F80-E80</f>
        <v>-12</v>
      </c>
      <c r="H80" s="553">
        <f>G80/E80</f>
        <v>-0.01</v>
      </c>
      <c r="I80" s="553"/>
      <c r="J80" s="400">
        <v>294177.13488718047</v>
      </c>
      <c r="K80" s="437">
        <v>334372.31481921481</v>
      </c>
      <c r="L80" s="552">
        <f>K80-J80</f>
        <v>40195.179932034342</v>
      </c>
      <c r="M80" s="553">
        <f>L80/J80</f>
        <v>0.13663597596546567</v>
      </c>
      <c r="N80" s="553"/>
      <c r="O80" s="400">
        <v>625806.49527986499</v>
      </c>
      <c r="P80" s="400">
        <v>718730.79100878967</v>
      </c>
      <c r="Q80" s="552">
        <f>P80-O80</f>
        <v>92924.295728924684</v>
      </c>
      <c r="R80" s="553">
        <f>Q80/O80</f>
        <v>0.14848726631922907</v>
      </c>
      <c r="S80" s="553"/>
      <c r="T80" s="400">
        <v>336771.41445973481</v>
      </c>
      <c r="U80" s="400">
        <v>250718.55375674641</v>
      </c>
      <c r="V80" s="552">
        <f>U80-T80</f>
        <v>-86052.860702988401</v>
      </c>
      <c r="W80" s="553">
        <f>V80/T80</f>
        <v>-0.25552305512936307</v>
      </c>
      <c r="X80" s="554"/>
      <c r="Y80" s="437">
        <f>SUM(J80,O80,T80)</f>
        <v>1256755.0446267803</v>
      </c>
      <c r="Z80" s="437">
        <f>SUM(K80,P80,U80)</f>
        <v>1303821.6595847509</v>
      </c>
      <c r="AA80" s="552">
        <f>Z80-Y80</f>
        <v>47066.614957970567</v>
      </c>
      <c r="AB80" s="553">
        <f>AA80/Y80</f>
        <v>3.7450905933660274E-2</v>
      </c>
      <c r="AC80" s="554"/>
      <c r="AD80" s="557">
        <v>0</v>
      </c>
      <c r="AE80" s="452">
        <v>121337.16160164106</v>
      </c>
      <c r="AF80" s="545"/>
      <c r="AG80" s="399">
        <v>1256755.0446267803</v>
      </c>
      <c r="AH80" s="399">
        <f>SUM(Z80,AE80)</f>
        <v>1425158.8211863919</v>
      </c>
      <c r="AI80" s="552">
        <f>AH80-AG80</f>
        <v>168403.77655961155</v>
      </c>
      <c r="AJ80" s="553">
        <f>AI80/AG80</f>
        <v>0.13399888648119376</v>
      </c>
      <c r="AL80" s="559">
        <f>J80/$E80</f>
        <v>245.14761240598372</v>
      </c>
      <c r="AM80" s="559">
        <f>K80/$F80</f>
        <v>281.45817745725151</v>
      </c>
      <c r="AN80" s="559">
        <f>AM80-AL80</f>
        <v>36.310565051267787</v>
      </c>
      <c r="AO80" s="560">
        <f>AN80/AL80</f>
        <v>0.14811714743986426</v>
      </c>
      <c r="AP80" s="561"/>
      <c r="AQ80" s="559">
        <f>O80/$E80</f>
        <v>521.50541273322085</v>
      </c>
      <c r="AR80" s="559">
        <f>P80/$F80</f>
        <v>604.992248323897</v>
      </c>
      <c r="AS80" s="559">
        <f>AR80-AQ80</f>
        <v>83.486835590676151</v>
      </c>
      <c r="AT80" s="560">
        <f>AS80/AQ80</f>
        <v>0.16008814779720096</v>
      </c>
      <c r="AU80" s="561"/>
      <c r="AV80" s="559">
        <f>T80/$E80</f>
        <v>280.64284538311233</v>
      </c>
      <c r="AW80" s="559">
        <f>U80/$F80</f>
        <v>211.04255366729495</v>
      </c>
      <c r="AX80" s="559">
        <f>AW80-AV80</f>
        <v>-69.600291715817377</v>
      </c>
      <c r="AY80" s="560">
        <f>AX80/AV80</f>
        <v>-0.24800308598925563</v>
      </c>
      <c r="AZ80" s="561"/>
      <c r="BA80" s="559">
        <f>Y80/$E80</f>
        <v>1047.295870522317</v>
      </c>
      <c r="BB80" s="559">
        <f>Z80/$F80</f>
        <v>1097.4929794484435</v>
      </c>
      <c r="BC80" s="559">
        <f>BB80-BA80</f>
        <v>50.197108926126475</v>
      </c>
      <c r="BD80" s="560">
        <f>BC80/BA80</f>
        <v>4.7930208013798152E-2</v>
      </c>
      <c r="BE80" s="562"/>
      <c r="BF80" s="559">
        <f>AD80/$E80</f>
        <v>0</v>
      </c>
      <c r="BG80" s="559">
        <f>AE80/$F80</f>
        <v>102.13565791383927</v>
      </c>
      <c r="BH80" s="562"/>
      <c r="BI80" s="559">
        <f>AG80/$E80</f>
        <v>1047.295870522317</v>
      </c>
      <c r="BJ80" s="559">
        <f>AH80/$F80</f>
        <v>1199.6286373622827</v>
      </c>
      <c r="BK80" s="559">
        <f>BJ80-BI80</f>
        <v>152.33276683996564</v>
      </c>
      <c r="BL80" s="560">
        <f>BK80/BI80</f>
        <v>0.14545342068807438</v>
      </c>
    </row>
    <row r="81" spans="1:64">
      <c r="A81" s="397">
        <v>224</v>
      </c>
      <c r="B81" s="412">
        <v>1</v>
      </c>
      <c r="C81" s="413">
        <v>33</v>
      </c>
      <c r="D81" s="398" t="s">
        <v>104</v>
      </c>
      <c r="E81" s="400">
        <v>8603</v>
      </c>
      <c r="F81" s="400">
        <v>8581</v>
      </c>
      <c r="G81" s="552">
        <f>F81-E81</f>
        <v>-22</v>
      </c>
      <c r="H81" s="553">
        <f>G81/E81</f>
        <v>-2.5572474718121587E-3</v>
      </c>
      <c r="I81" s="553"/>
      <c r="J81" s="400">
        <v>1326431.289392737</v>
      </c>
      <c r="K81" s="437">
        <v>1172067.2798412438</v>
      </c>
      <c r="L81" s="552">
        <f>K81-J81</f>
        <v>-154364.00955149322</v>
      </c>
      <c r="M81" s="553">
        <f>L81/J81</f>
        <v>-0.11637542840395729</v>
      </c>
      <c r="N81" s="553"/>
      <c r="O81" s="400">
        <v>3737573.1131356121</v>
      </c>
      <c r="P81" s="400">
        <v>3751145.249187903</v>
      </c>
      <c r="Q81" s="552">
        <f>P81-O81</f>
        <v>13572.136052290909</v>
      </c>
      <c r="R81" s="553">
        <f>Q81/O81</f>
        <v>3.6312697147226252E-3</v>
      </c>
      <c r="S81" s="553"/>
      <c r="T81" s="400">
        <v>1434676.713547938</v>
      </c>
      <c r="U81" s="400">
        <v>869626.52316402539</v>
      </c>
      <c r="V81" s="552">
        <f>U81-T81</f>
        <v>-565050.19038391265</v>
      </c>
      <c r="W81" s="553">
        <f>V81/T81</f>
        <v>-0.39385192848537315</v>
      </c>
      <c r="X81" s="554"/>
      <c r="Y81" s="437">
        <f>SUM(J81,O81,T81)</f>
        <v>6498681.1160762869</v>
      </c>
      <c r="Z81" s="437">
        <f>SUM(K81,P81,U81)</f>
        <v>5792839.0521931723</v>
      </c>
      <c r="AA81" s="552">
        <f>Z81-Y81</f>
        <v>-705842.06388311461</v>
      </c>
      <c r="AB81" s="553">
        <f>AA81/Y81</f>
        <v>-0.10861312492115036</v>
      </c>
      <c r="AC81" s="554"/>
      <c r="AD81" s="557">
        <v>0</v>
      </c>
      <c r="AE81" s="452">
        <v>1560361.0994220828</v>
      </c>
      <c r="AF81" s="545"/>
      <c r="AG81" s="399">
        <v>6498681.1160762869</v>
      </c>
      <c r="AH81" s="399">
        <f>SUM(Z81,AE81)</f>
        <v>7353200.1516152546</v>
      </c>
      <c r="AI81" s="552">
        <f>AH81-AG81</f>
        <v>854519.0355389677</v>
      </c>
      <c r="AJ81" s="553">
        <f>AI81/AG81</f>
        <v>0.13149114724602787</v>
      </c>
      <c r="AL81" s="559">
        <f>J81/$E81</f>
        <v>154.18241187873264</v>
      </c>
      <c r="AM81" s="559">
        <f>K81/$F81</f>
        <v>136.58865864599042</v>
      </c>
      <c r="AN81" s="559">
        <f>AM81-AL81</f>
        <v>-17.593753232742216</v>
      </c>
      <c r="AO81" s="560">
        <f>AN81/AL81</f>
        <v>-0.11410998841151891</v>
      </c>
      <c r="AP81" s="561"/>
      <c r="AQ81" s="559">
        <f>O81/$E81</f>
        <v>434.44997246723375</v>
      </c>
      <c r="AR81" s="559">
        <f>P81/$F81</f>
        <v>437.14546663418054</v>
      </c>
      <c r="AS81" s="559">
        <f>AR81-AQ81</f>
        <v>2.6954941669467871</v>
      </c>
      <c r="AT81" s="560">
        <f>AS81/AQ81</f>
        <v>6.2043833301199747E-3</v>
      </c>
      <c r="AU81" s="561"/>
      <c r="AV81" s="559">
        <f>T81/$E81</f>
        <v>166.76469993582913</v>
      </c>
      <c r="AW81" s="559">
        <f>U81/$F81</f>
        <v>101.34326106095156</v>
      </c>
      <c r="AX81" s="559">
        <f>AW81-AV81</f>
        <v>-65.421438874877566</v>
      </c>
      <c r="AY81" s="560">
        <f>AX81/AV81</f>
        <v>-0.39229788378506758</v>
      </c>
      <c r="AZ81" s="561"/>
      <c r="BA81" s="559">
        <f>Y81/$E81</f>
        <v>755.39708428179551</v>
      </c>
      <c r="BB81" s="559">
        <f>Z81/$F81</f>
        <v>675.07738634112252</v>
      </c>
      <c r="BC81" s="559">
        <f>BB81-BA81</f>
        <v>-80.319697940672995</v>
      </c>
      <c r="BD81" s="560">
        <f>BC81/BA81</f>
        <v>-0.10632778390591498</v>
      </c>
      <c r="BE81" s="562"/>
      <c r="BF81" s="559">
        <f>AD81/$E81</f>
        <v>0</v>
      </c>
      <c r="BG81" s="559">
        <f>AE81/$F81</f>
        <v>181.83907463256995</v>
      </c>
      <c r="BH81" s="562"/>
      <c r="BI81" s="559">
        <f>AG81/$E81</f>
        <v>755.39708428179551</v>
      </c>
      <c r="BJ81" s="559">
        <f>AH81/$F81</f>
        <v>856.91646097369244</v>
      </c>
      <c r="BK81" s="559">
        <f>BJ81-BI81</f>
        <v>101.51937669189692</v>
      </c>
      <c r="BL81" s="560">
        <f>BK81/BI81</f>
        <v>0.13439206849523111</v>
      </c>
    </row>
    <row r="82" spans="1:64">
      <c r="A82" s="397">
        <v>226</v>
      </c>
      <c r="B82" s="412">
        <v>13</v>
      </c>
      <c r="C82" s="412">
        <v>13</v>
      </c>
      <c r="D82" s="398" t="s">
        <v>105</v>
      </c>
      <c r="E82" s="400">
        <v>3665</v>
      </c>
      <c r="F82" s="400">
        <v>3625</v>
      </c>
      <c r="G82" s="552">
        <f>F82-E82</f>
        <v>-40</v>
      </c>
      <c r="H82" s="553">
        <f>G82/E82</f>
        <v>-1.0914051841746248E-2</v>
      </c>
      <c r="I82" s="553"/>
      <c r="J82" s="400">
        <v>1219282.3202035669</v>
      </c>
      <c r="K82" s="437">
        <v>869629.76449349779</v>
      </c>
      <c r="L82" s="552">
        <f>K82-J82</f>
        <v>-349652.55571006914</v>
      </c>
      <c r="M82" s="553">
        <f>L82/J82</f>
        <v>-0.28676915093109234</v>
      </c>
      <c r="N82" s="553"/>
      <c r="O82" s="400">
        <v>1643870.6161931041</v>
      </c>
      <c r="P82" s="400">
        <v>1704697.1281478482</v>
      </c>
      <c r="Q82" s="552">
        <f>P82-O82</f>
        <v>60826.511954744114</v>
      </c>
      <c r="R82" s="553">
        <f>Q82/O82</f>
        <v>3.7002006943592007E-2</v>
      </c>
      <c r="S82" s="553"/>
      <c r="T82" s="400">
        <v>803308.13348792423</v>
      </c>
      <c r="U82" s="400">
        <v>586938.56858092395</v>
      </c>
      <c r="V82" s="552">
        <f>U82-T82</f>
        <v>-216369.56490700028</v>
      </c>
      <c r="W82" s="553">
        <f>V82/T82</f>
        <v>-0.26934815656295463</v>
      </c>
      <c r="X82" s="554"/>
      <c r="Y82" s="437">
        <f>SUM(J82,O82,T82)</f>
        <v>3666461.0698845955</v>
      </c>
      <c r="Z82" s="437">
        <f>SUM(K82,P82,U82)</f>
        <v>3161265.46122227</v>
      </c>
      <c r="AA82" s="552">
        <f>Z82-Y82</f>
        <v>-505195.60866232542</v>
      </c>
      <c r="AB82" s="553">
        <f>AA82/Y82</f>
        <v>-0.13778834659172498</v>
      </c>
      <c r="AC82" s="554"/>
      <c r="AD82" s="557">
        <v>0</v>
      </c>
      <c r="AE82" s="452">
        <v>578481.38782011601</v>
      </c>
      <c r="AF82" s="545"/>
      <c r="AG82" s="399">
        <v>3666461.0698845955</v>
      </c>
      <c r="AH82" s="399">
        <f>SUM(Z82,AE82)</f>
        <v>3739746.8490423858</v>
      </c>
      <c r="AI82" s="552">
        <f>AH82-AG82</f>
        <v>73285.779157790355</v>
      </c>
      <c r="AJ82" s="553">
        <f>AI82/AG82</f>
        <v>1.9988151452020483E-2</v>
      </c>
      <c r="AL82" s="559">
        <f>J82/$E82</f>
        <v>332.68276131065949</v>
      </c>
      <c r="AM82" s="559">
        <f>K82/$F82</f>
        <v>239.8978660671718</v>
      </c>
      <c r="AN82" s="559">
        <f>AM82-AL82</f>
        <v>-92.784895243487682</v>
      </c>
      <c r="AO82" s="560">
        <f>AN82/AL82</f>
        <v>-0.27889901742412515</v>
      </c>
      <c r="AP82" s="561"/>
      <c r="AQ82" s="559">
        <f>O82/$E82</f>
        <v>448.53222815637218</v>
      </c>
      <c r="AR82" s="559">
        <f>P82/$F82</f>
        <v>470.2612767304409</v>
      </c>
      <c r="AS82" s="559">
        <f>AR82-AQ82</f>
        <v>21.729048574068713</v>
      </c>
      <c r="AT82" s="560">
        <f>AS82/AQ82</f>
        <v>4.8444787709866183E-2</v>
      </c>
      <c r="AU82" s="561"/>
      <c r="AV82" s="559">
        <f>T82/$E82</f>
        <v>219.18366534459051</v>
      </c>
      <c r="AW82" s="559">
        <f>U82/$F82</f>
        <v>161.91408788439281</v>
      </c>
      <c r="AX82" s="559">
        <f>AW82-AV82</f>
        <v>-57.269577460197695</v>
      </c>
      <c r="AY82" s="560">
        <f>AX82/AV82</f>
        <v>-0.2612857913939941</v>
      </c>
      <c r="AZ82" s="561"/>
      <c r="BA82" s="559">
        <f>Y82/$E82</f>
        <v>1000.3986548116222</v>
      </c>
      <c r="BB82" s="559">
        <f>Z82/$F82</f>
        <v>872.07323068200549</v>
      </c>
      <c r="BC82" s="559">
        <f>BB82-BA82</f>
        <v>-128.32542412961675</v>
      </c>
      <c r="BD82" s="560">
        <f>BC82/BA82</f>
        <v>-0.12827428696790957</v>
      </c>
      <c r="BE82" s="562"/>
      <c r="BF82" s="559">
        <f>AD82/$E82</f>
        <v>0</v>
      </c>
      <c r="BG82" s="559">
        <f>AE82/$F82</f>
        <v>159.58107250210097</v>
      </c>
      <c r="BH82" s="562"/>
      <c r="BI82" s="559">
        <f>AG82/$E82</f>
        <v>1000.3986548116222</v>
      </c>
      <c r="BJ82" s="559">
        <f>AH82/$F82</f>
        <v>1031.6543031841065</v>
      </c>
      <c r="BK82" s="559">
        <f>BJ82-BI82</f>
        <v>31.255648372484302</v>
      </c>
      <c r="BL82" s="560">
        <f>BK82/BI82</f>
        <v>3.1243193123215291E-2</v>
      </c>
    </row>
    <row r="83" spans="1:64">
      <c r="A83" s="397">
        <v>230</v>
      </c>
      <c r="B83" s="412">
        <v>4</v>
      </c>
      <c r="C83" s="412">
        <v>4</v>
      </c>
      <c r="D83" s="398" t="s">
        <v>106</v>
      </c>
      <c r="E83" s="400">
        <v>2240</v>
      </c>
      <c r="F83" s="400">
        <v>2216</v>
      </c>
      <c r="G83" s="552">
        <f>F83-E83</f>
        <v>-24</v>
      </c>
      <c r="H83" s="553">
        <f>G83/E83</f>
        <v>-1.0714285714285714E-2</v>
      </c>
      <c r="I83" s="553"/>
      <c r="J83" s="400">
        <v>483979.7903298462</v>
      </c>
      <c r="K83" s="437">
        <v>459363.59511776792</v>
      </c>
      <c r="L83" s="552">
        <f>K83-J83</f>
        <v>-24616.195212078281</v>
      </c>
      <c r="M83" s="553">
        <f>L83/J83</f>
        <v>-5.0862031233373677E-2</v>
      </c>
      <c r="N83" s="553"/>
      <c r="O83" s="400">
        <v>1331798.1766675536</v>
      </c>
      <c r="P83" s="400">
        <v>1323419.0175612068</v>
      </c>
      <c r="Q83" s="552">
        <f>P83-O83</f>
        <v>-8379.1591063467786</v>
      </c>
      <c r="R83" s="553">
        <f>Q83/O83</f>
        <v>-6.2916132888192131E-3</v>
      </c>
      <c r="S83" s="553"/>
      <c r="T83" s="400">
        <v>594525.25691554428</v>
      </c>
      <c r="U83" s="400">
        <v>458472.2630332401</v>
      </c>
      <c r="V83" s="552">
        <f>U83-T83</f>
        <v>-136052.99388230417</v>
      </c>
      <c r="W83" s="553">
        <f>V83/T83</f>
        <v>-0.22884308496523856</v>
      </c>
      <c r="X83" s="554"/>
      <c r="Y83" s="437">
        <f>SUM(J83,O83,T83)</f>
        <v>2410303.2239129441</v>
      </c>
      <c r="Z83" s="437">
        <f>SUM(K83,P83,U83)</f>
        <v>2241254.875712215</v>
      </c>
      <c r="AA83" s="552">
        <f>Z83-Y83</f>
        <v>-169048.34820072912</v>
      </c>
      <c r="AB83" s="553">
        <f>AA83/Y83</f>
        <v>-7.0135718412346462E-2</v>
      </c>
      <c r="AC83" s="554"/>
      <c r="AD83" s="557">
        <v>0</v>
      </c>
      <c r="AE83" s="452">
        <v>369257.11913471366</v>
      </c>
      <c r="AF83" s="545"/>
      <c r="AG83" s="399">
        <v>2410303.2239129441</v>
      </c>
      <c r="AH83" s="399">
        <f>SUM(Z83,AE83)</f>
        <v>2610511.9948469289</v>
      </c>
      <c r="AI83" s="552">
        <f>AH83-AG83</f>
        <v>200208.77093398478</v>
      </c>
      <c r="AJ83" s="553">
        <f>AI83/AG83</f>
        <v>8.3063727811375138E-2</v>
      </c>
      <c r="AL83" s="559">
        <f>J83/$E83</f>
        <v>216.06240639725277</v>
      </c>
      <c r="AM83" s="559">
        <f>K83/$F83</f>
        <v>207.29404111812633</v>
      </c>
      <c r="AN83" s="559">
        <f>AM83-AL83</f>
        <v>-8.7683652791264421</v>
      </c>
      <c r="AO83" s="560">
        <f>AN83/AL83</f>
        <v>-4.0582558647453498E-2</v>
      </c>
      <c r="AP83" s="561"/>
      <c r="AQ83" s="559">
        <f>O83/$E83</f>
        <v>594.55275744087214</v>
      </c>
      <c r="AR83" s="559">
        <f>P83/$F83</f>
        <v>597.21074799693451</v>
      </c>
      <c r="AS83" s="559">
        <f>AR83-AQ83</f>
        <v>2.6579905560623729</v>
      </c>
      <c r="AT83" s="560">
        <f>AS83/AQ83</f>
        <v>4.4705714048037326E-3</v>
      </c>
      <c r="AU83" s="561"/>
      <c r="AV83" s="559">
        <f>T83/$E83</f>
        <v>265.41306112301083</v>
      </c>
      <c r="AW83" s="559">
        <f>U83/$F83</f>
        <v>206.89181544821304</v>
      </c>
      <c r="AX83" s="559">
        <f>AW83-AV83</f>
        <v>-58.521245674797797</v>
      </c>
      <c r="AY83" s="560">
        <f>AX83/AV83</f>
        <v>-0.2204912050190137</v>
      </c>
      <c r="AZ83" s="561"/>
      <c r="BA83" s="559">
        <f>Y83/$E83</f>
        <v>1076.0282249611357</v>
      </c>
      <c r="BB83" s="559">
        <f>Z83/$F83</f>
        <v>1011.3966045632739</v>
      </c>
      <c r="BC83" s="559">
        <f>BB83-BA83</f>
        <v>-64.631620397861866</v>
      </c>
      <c r="BD83" s="560">
        <f>BC83/BA83</f>
        <v>-6.0064986120783447E-2</v>
      </c>
      <c r="BE83" s="562"/>
      <c r="BF83" s="559">
        <f>AD83/$E83</f>
        <v>0</v>
      </c>
      <c r="BG83" s="559">
        <f>AE83/$F83</f>
        <v>166.63227397775887</v>
      </c>
      <c r="BH83" s="562"/>
      <c r="BI83" s="559">
        <f>AG83/$E83</f>
        <v>1076.0282249611357</v>
      </c>
      <c r="BJ83" s="559">
        <f>AH83/$F83</f>
        <v>1178.0288785410328</v>
      </c>
      <c r="BK83" s="559">
        <f>BJ83-BI83</f>
        <v>102.00065357989706</v>
      </c>
      <c r="BL83" s="560">
        <f>BK83/BI83</f>
        <v>9.4793659881534376E-2</v>
      </c>
    </row>
    <row r="84" spans="1:64">
      <c r="A84" s="397">
        <v>231</v>
      </c>
      <c r="B84" s="412">
        <v>15</v>
      </c>
      <c r="C84" s="412">
        <v>15</v>
      </c>
      <c r="D84" s="398" t="s">
        <v>107</v>
      </c>
      <c r="E84" s="400">
        <v>1256</v>
      </c>
      <c r="F84" s="400">
        <v>1208</v>
      </c>
      <c r="G84" s="552">
        <f>F84-E84</f>
        <v>-48</v>
      </c>
      <c r="H84" s="553">
        <f>G84/E84</f>
        <v>-3.8216560509554139E-2</v>
      </c>
      <c r="I84" s="553"/>
      <c r="J84" s="400">
        <v>-1120784.0033776322</v>
      </c>
      <c r="K84" s="437">
        <v>-1122914.812910656</v>
      </c>
      <c r="L84" s="552">
        <f>K84-J84</f>
        <v>-2130.8095330237411</v>
      </c>
      <c r="M84" s="553">
        <f>L84/J84</f>
        <v>1.9011776815178144E-3</v>
      </c>
      <c r="N84" s="553"/>
      <c r="O84" s="400">
        <v>-15346.034040523788</v>
      </c>
      <c r="P84" s="400">
        <v>-43815.724043800685</v>
      </c>
      <c r="Q84" s="552">
        <f>P84-O84</f>
        <v>-28469.690003276897</v>
      </c>
      <c r="R84" s="553">
        <f>Q84/O84</f>
        <v>1.8551822528281825</v>
      </c>
      <c r="S84" s="553"/>
      <c r="T84" s="400">
        <v>223024.6317243746</v>
      </c>
      <c r="U84" s="400">
        <v>136065.32130331092</v>
      </c>
      <c r="V84" s="552">
        <f>U84-T84</f>
        <v>-86959.310421063681</v>
      </c>
      <c r="W84" s="553">
        <f>V84/T84</f>
        <v>-0.38990899681669466</v>
      </c>
      <c r="X84" s="554"/>
      <c r="Y84" s="437">
        <f>SUM(J84,O84,T84)</f>
        <v>-913105.40569378133</v>
      </c>
      <c r="Z84" s="437">
        <f>SUM(K84,P84,U84)</f>
        <v>-1030665.2156511458</v>
      </c>
      <c r="AA84" s="552">
        <f>Z84-Y84</f>
        <v>-117559.80995736446</v>
      </c>
      <c r="AB84" s="553">
        <f>AA84/Y84</f>
        <v>0.12874725001550288</v>
      </c>
      <c r="AC84" s="554"/>
      <c r="AD84" s="557">
        <v>0</v>
      </c>
      <c r="AE84" s="452">
        <v>158258.49087391596</v>
      </c>
      <c r="AF84" s="545"/>
      <c r="AG84" s="399">
        <v>-913105.40569378133</v>
      </c>
      <c r="AH84" s="399">
        <f>SUM(Z84,AE84)</f>
        <v>-872406.72477722983</v>
      </c>
      <c r="AI84" s="552">
        <f>AH84-AG84</f>
        <v>40698.680916551501</v>
      </c>
      <c r="AJ84" s="553">
        <f>AI84/AG84</f>
        <v>-4.4571722676012934E-2</v>
      </c>
      <c r="AL84" s="559">
        <f>J84/$E84</f>
        <v>-892.34395173378368</v>
      </c>
      <c r="AM84" s="559">
        <f>K84/$F84</f>
        <v>-929.5652424757086</v>
      </c>
      <c r="AN84" s="559">
        <f>AM84-AL84</f>
        <v>-37.221290741924918</v>
      </c>
      <c r="AO84" s="560">
        <f>AN84/AL84</f>
        <v>4.1711820503299926E-2</v>
      </c>
      <c r="AP84" s="561"/>
      <c r="AQ84" s="559">
        <f>O84/$E84</f>
        <v>-12.218179968569894</v>
      </c>
      <c r="AR84" s="559">
        <f>P84/$F84</f>
        <v>-36.271294738245601</v>
      </c>
      <c r="AS84" s="559">
        <f>AR84-AQ84</f>
        <v>-24.053114769675709</v>
      </c>
      <c r="AT84" s="560">
        <f>AS84/AQ84</f>
        <v>1.9686332032716869</v>
      </c>
      <c r="AU84" s="561"/>
      <c r="AV84" s="559">
        <f>T84/$E84</f>
        <v>177.56738194615812</v>
      </c>
      <c r="AW84" s="559">
        <f>U84/$F84</f>
        <v>112.63685538353553</v>
      </c>
      <c r="AX84" s="559">
        <f>AW84-AV84</f>
        <v>-64.930526562622589</v>
      </c>
      <c r="AY84" s="560">
        <f>AX84/AV84</f>
        <v>-0.3656669702001395</v>
      </c>
      <c r="AZ84" s="561"/>
      <c r="BA84" s="559">
        <f>Y84/$E84</f>
        <v>-726.99474975619535</v>
      </c>
      <c r="BB84" s="559">
        <f>Z84/$F84</f>
        <v>-853.19968183041874</v>
      </c>
      <c r="BC84" s="559">
        <f>BB84-BA84</f>
        <v>-126.20493207422339</v>
      </c>
      <c r="BD84" s="560">
        <f>BC84/BA84</f>
        <v>0.1735981341220792</v>
      </c>
      <c r="BE84" s="562"/>
      <c r="BF84" s="559">
        <f>AD84/$E84</f>
        <v>0</v>
      </c>
      <c r="BG84" s="559">
        <f>AE84/$F84</f>
        <v>131.00868449827479</v>
      </c>
      <c r="BH84" s="562"/>
      <c r="BI84" s="559">
        <f>AG84/$E84</f>
        <v>-726.99474975619535</v>
      </c>
      <c r="BJ84" s="559">
        <f>AH84/$F84</f>
        <v>-722.19099733214387</v>
      </c>
      <c r="BK84" s="559">
        <f>BJ84-BI84</f>
        <v>4.8037524240514813</v>
      </c>
      <c r="BL84" s="560">
        <f>BK84/BI84</f>
        <v>-6.6076851664506045E-3</v>
      </c>
    </row>
    <row r="85" spans="1:64">
      <c r="A85" s="397">
        <v>232</v>
      </c>
      <c r="B85" s="412">
        <v>14</v>
      </c>
      <c r="C85" s="412">
        <v>14</v>
      </c>
      <c r="D85" s="398" t="s">
        <v>108</v>
      </c>
      <c r="E85" s="400">
        <v>12750</v>
      </c>
      <c r="F85" s="400">
        <v>12618</v>
      </c>
      <c r="G85" s="552">
        <f>F85-E85</f>
        <v>-132</v>
      </c>
      <c r="H85" s="553">
        <f>G85/E85</f>
        <v>-1.0352941176470589E-2</v>
      </c>
      <c r="I85" s="553"/>
      <c r="J85" s="400">
        <v>2189147.5944673889</v>
      </c>
      <c r="K85" s="437">
        <v>2057942.6156408601</v>
      </c>
      <c r="L85" s="552">
        <f>K85-J85</f>
        <v>-131204.97882652888</v>
      </c>
      <c r="M85" s="553">
        <f>L85/J85</f>
        <v>-5.9934277231065612E-2</v>
      </c>
      <c r="N85" s="553"/>
      <c r="O85" s="400">
        <v>5331084.5739423959</v>
      </c>
      <c r="P85" s="400">
        <v>5266984.1541345138</v>
      </c>
      <c r="Q85" s="552">
        <f>P85-O85</f>
        <v>-64100.419807882048</v>
      </c>
      <c r="R85" s="553">
        <f>Q85/O85</f>
        <v>-1.2023898499227725E-2</v>
      </c>
      <c r="S85" s="553"/>
      <c r="T85" s="400">
        <v>2833844.5446507484</v>
      </c>
      <c r="U85" s="400">
        <v>1900359.0778562401</v>
      </c>
      <c r="V85" s="552">
        <f>U85-T85</f>
        <v>-933485.46679450828</v>
      </c>
      <c r="W85" s="553">
        <f>V85/T85</f>
        <v>-0.32940602495524463</v>
      </c>
      <c r="X85" s="554"/>
      <c r="Y85" s="437">
        <f>SUM(J85,O85,T85)</f>
        <v>10354076.713060534</v>
      </c>
      <c r="Z85" s="437">
        <f>SUM(K85,P85,U85)</f>
        <v>9225285.8476316147</v>
      </c>
      <c r="AA85" s="552">
        <f>Z85-Y85</f>
        <v>-1128790.865428919</v>
      </c>
      <c r="AB85" s="553">
        <f>AA85/Y85</f>
        <v>-0.10901897838993919</v>
      </c>
      <c r="AC85" s="554"/>
      <c r="AD85" s="557">
        <v>0</v>
      </c>
      <c r="AE85" s="452">
        <v>1814425.4695343398</v>
      </c>
      <c r="AF85" s="545"/>
      <c r="AG85" s="399">
        <v>10354076.713060534</v>
      </c>
      <c r="AH85" s="399">
        <f>SUM(Z85,AE85)</f>
        <v>11039711.317165954</v>
      </c>
      <c r="AI85" s="552">
        <f>AH85-AG85</f>
        <v>685634.60410542041</v>
      </c>
      <c r="AJ85" s="553">
        <f>AI85/AG85</f>
        <v>6.6218806669702132E-2</v>
      </c>
      <c r="AL85" s="559">
        <f>J85/$E85</f>
        <v>171.69785054646186</v>
      </c>
      <c r="AM85" s="559">
        <f>K85/$F85</f>
        <v>163.09578504048662</v>
      </c>
      <c r="AN85" s="559">
        <f>AM85-AL85</f>
        <v>-8.6020655059752471</v>
      </c>
      <c r="AO85" s="560">
        <f>AN85/AL85</f>
        <v>-5.0100018600101853E-2</v>
      </c>
      <c r="AP85" s="561"/>
      <c r="AQ85" s="559">
        <f>O85/$E85</f>
        <v>418.12428030920751</v>
      </c>
      <c r="AR85" s="559">
        <f>P85/$F85</f>
        <v>417.41830354529355</v>
      </c>
      <c r="AS85" s="559">
        <f>AR85-AQ85</f>
        <v>-0.70597676391395225</v>
      </c>
      <c r="AT85" s="560">
        <f>AS85/AQ85</f>
        <v>-1.6884376180973625E-3</v>
      </c>
      <c r="AU85" s="561"/>
      <c r="AV85" s="559">
        <f>T85/$E85</f>
        <v>222.26231722750967</v>
      </c>
      <c r="AW85" s="559">
        <f>U85/$F85</f>
        <v>150.60699618451736</v>
      </c>
      <c r="AX85" s="559">
        <f>AW85-AV85</f>
        <v>-71.655321042992313</v>
      </c>
      <c r="AY85" s="560">
        <f>AX85/AV85</f>
        <v>-0.32239077652396331</v>
      </c>
      <c r="AZ85" s="561"/>
      <c r="BA85" s="559">
        <f>Y85/$E85</f>
        <v>812.08444808317915</v>
      </c>
      <c r="BB85" s="559">
        <f>Z85/$F85</f>
        <v>731.12108477029756</v>
      </c>
      <c r="BC85" s="559">
        <f>BB85-BA85</f>
        <v>-80.963363312881597</v>
      </c>
      <c r="BD85" s="560">
        <f>BC85/BA85</f>
        <v>-9.9698206884746038E-2</v>
      </c>
      <c r="BE85" s="562"/>
      <c r="BF85" s="559">
        <f>AD85/$E85</f>
        <v>0</v>
      </c>
      <c r="BG85" s="559">
        <f>AE85/$F85</f>
        <v>143.79659768064192</v>
      </c>
      <c r="BH85" s="562"/>
      <c r="BI85" s="559">
        <f>AG85/$E85</f>
        <v>812.08444808317915</v>
      </c>
      <c r="BJ85" s="559">
        <f>AH85/$F85</f>
        <v>874.91768245093942</v>
      </c>
      <c r="BK85" s="559">
        <f>BJ85-BI85</f>
        <v>62.833234367760269</v>
      </c>
      <c r="BL85" s="560">
        <f>BK85/BI85</f>
        <v>7.7372783724734578E-2</v>
      </c>
    </row>
    <row r="86" spans="1:64">
      <c r="A86" s="397">
        <v>233</v>
      </c>
      <c r="B86" s="412">
        <v>14</v>
      </c>
      <c r="C86" s="412">
        <v>14</v>
      </c>
      <c r="D86" s="398" t="s">
        <v>109</v>
      </c>
      <c r="E86" s="400">
        <v>15116</v>
      </c>
      <c r="F86" s="400">
        <v>15165</v>
      </c>
      <c r="G86" s="552">
        <f>F86-E86</f>
        <v>49</v>
      </c>
      <c r="H86" s="553">
        <f>G86/E86</f>
        <v>3.2415983064302727E-3</v>
      </c>
      <c r="I86" s="553"/>
      <c r="J86" s="400">
        <v>4763629.0585269714</v>
      </c>
      <c r="K86" s="437">
        <v>4516824.7924207188</v>
      </c>
      <c r="L86" s="552">
        <f>K86-J86</f>
        <v>-246804.26610625256</v>
      </c>
      <c r="M86" s="553">
        <f>L86/J86</f>
        <v>-5.181013531363636E-2</v>
      </c>
      <c r="N86" s="553"/>
      <c r="O86" s="400">
        <v>6990857.8582752366</v>
      </c>
      <c r="P86" s="400">
        <v>6934208.0649599098</v>
      </c>
      <c r="Q86" s="552">
        <f>P86-O86</f>
        <v>-56649.793315326795</v>
      </c>
      <c r="R86" s="553">
        <f>Q86/O86</f>
        <v>-8.1034108350907397E-3</v>
      </c>
      <c r="S86" s="553"/>
      <c r="T86" s="400">
        <v>3392006.8512649895</v>
      </c>
      <c r="U86" s="400">
        <v>2331401.5761136455</v>
      </c>
      <c r="V86" s="552">
        <f>U86-T86</f>
        <v>-1060605.275151344</v>
      </c>
      <c r="W86" s="553">
        <f>V86/T86</f>
        <v>-0.31267781041061571</v>
      </c>
      <c r="X86" s="554"/>
      <c r="Y86" s="437">
        <f>SUM(J86,O86,T86)</f>
        <v>15146493.768067198</v>
      </c>
      <c r="Z86" s="437">
        <f>SUM(K86,P86,U86)</f>
        <v>13782434.433494274</v>
      </c>
      <c r="AA86" s="552">
        <f>Z86-Y86</f>
        <v>-1364059.3345729243</v>
      </c>
      <c r="AB86" s="553">
        <f>AA86/Y86</f>
        <v>-9.0057762242554185E-2</v>
      </c>
      <c r="AC86" s="554"/>
      <c r="AD86" s="557">
        <v>0</v>
      </c>
      <c r="AE86" s="452">
        <v>1616480.39837249</v>
      </c>
      <c r="AF86" s="545"/>
      <c r="AG86" s="399">
        <v>15146493.768067198</v>
      </c>
      <c r="AH86" s="399">
        <f>SUM(Z86,AE86)</f>
        <v>15398914.831866764</v>
      </c>
      <c r="AI86" s="552">
        <f>AH86-AG86</f>
        <v>252421.06379956566</v>
      </c>
      <c r="AJ86" s="553">
        <f>AI86/AG86</f>
        <v>1.6665313284037777E-2</v>
      </c>
      <c r="AL86" s="559">
        <f>J86/$E86</f>
        <v>315.13820180781761</v>
      </c>
      <c r="AM86" s="559">
        <f>K86/$F86</f>
        <v>297.84535393476551</v>
      </c>
      <c r="AN86" s="559">
        <f>AM86-AL86</f>
        <v>-17.292847873052096</v>
      </c>
      <c r="AO86" s="560">
        <f>AN86/AL86</f>
        <v>-5.4873854625844078E-2</v>
      </c>
      <c r="AP86" s="561"/>
      <c r="AQ86" s="559">
        <f>O86/$E86</f>
        <v>462.48067334448507</v>
      </c>
      <c r="AR86" s="559">
        <f>P86/$F86</f>
        <v>457.25077909396043</v>
      </c>
      <c r="AS86" s="559">
        <f>AR86-AQ86</f>
        <v>-5.2298942505246373</v>
      </c>
      <c r="AT86" s="560">
        <f>AS86/AQ86</f>
        <v>-1.1308352006807167E-2</v>
      </c>
      <c r="AU86" s="561"/>
      <c r="AV86" s="559">
        <f>T86/$E86</f>
        <v>224.39844213184637</v>
      </c>
      <c r="AW86" s="559">
        <f>U86/$F86</f>
        <v>153.73567926895123</v>
      </c>
      <c r="AX86" s="559">
        <f>AW86-AV86</f>
        <v>-70.662762862895136</v>
      </c>
      <c r="AY86" s="560">
        <f>AX86/AV86</f>
        <v>-0.31489863383889666</v>
      </c>
      <c r="AZ86" s="561"/>
      <c r="BA86" s="559">
        <f>Y86/$E86</f>
        <v>1002.0173172841492</v>
      </c>
      <c r="BB86" s="559">
        <f>Z86/$F86</f>
        <v>908.83181229767717</v>
      </c>
      <c r="BC86" s="559">
        <f>BB86-BA86</f>
        <v>-93.185504986471983</v>
      </c>
      <c r="BD86" s="560">
        <f>BC86/BA86</f>
        <v>-9.2997898717998614E-2</v>
      </c>
      <c r="BE86" s="562"/>
      <c r="BF86" s="559">
        <f>AD86/$E86</f>
        <v>0</v>
      </c>
      <c r="BG86" s="559">
        <f>AE86/$F86</f>
        <v>106.59283866617145</v>
      </c>
      <c r="BH86" s="562"/>
      <c r="BI86" s="559">
        <f>AG86/$E86</f>
        <v>1002.0173172841492</v>
      </c>
      <c r="BJ86" s="559">
        <f>AH86/$F86</f>
        <v>1015.4246509638485</v>
      </c>
      <c r="BK86" s="559">
        <f>BJ86-BI86</f>
        <v>13.407333679699377</v>
      </c>
      <c r="BL86" s="560">
        <f>BK86/BI86</f>
        <v>1.3380341285955404E-2</v>
      </c>
    </row>
    <row r="87" spans="1:64">
      <c r="A87" s="397">
        <v>235</v>
      </c>
      <c r="B87" s="412">
        <v>1</v>
      </c>
      <c r="C87" s="413">
        <v>33</v>
      </c>
      <c r="D87" s="398" t="s">
        <v>110</v>
      </c>
      <c r="E87" s="400">
        <v>10284</v>
      </c>
      <c r="F87" s="400">
        <v>10270</v>
      </c>
      <c r="G87" s="552">
        <f>F87-E87</f>
        <v>-14</v>
      </c>
      <c r="H87" s="553">
        <f>G87/E87</f>
        <v>-1.3613380007779074E-3</v>
      </c>
      <c r="I87" s="553"/>
      <c r="J87" s="400">
        <v>19615674.217616141</v>
      </c>
      <c r="K87" s="437">
        <v>18715208.608809825</v>
      </c>
      <c r="L87" s="552">
        <f>K87-J87</f>
        <v>-900465.60880631581</v>
      </c>
      <c r="M87" s="553">
        <f>L87/J87</f>
        <v>-4.5905412111587766E-2</v>
      </c>
      <c r="N87" s="553"/>
      <c r="O87" s="400">
        <v>-1675133.5221422266</v>
      </c>
      <c r="P87" s="400">
        <v>-1506370.6217859972</v>
      </c>
      <c r="Q87" s="552">
        <f>P87-O87</f>
        <v>168762.90035622939</v>
      </c>
      <c r="R87" s="553">
        <f>Q87/O87</f>
        <v>-0.10074593942840375</v>
      </c>
      <c r="S87" s="553"/>
      <c r="T87" s="400">
        <v>655476.00876194029</v>
      </c>
      <c r="U87" s="400">
        <v>474357.23216801789</v>
      </c>
      <c r="V87" s="552">
        <f>U87-T87</f>
        <v>-181118.7765939224</v>
      </c>
      <c r="W87" s="553">
        <f>V87/T87</f>
        <v>-0.27631640849223243</v>
      </c>
      <c r="X87" s="554"/>
      <c r="Y87" s="437">
        <f>SUM(J87,O87,T87)</f>
        <v>18596016.704235852</v>
      </c>
      <c r="Z87" s="437">
        <f>SUM(K87,P87,U87)</f>
        <v>17683195.219191846</v>
      </c>
      <c r="AA87" s="552">
        <f>Z87-Y87</f>
        <v>-912821.48504400626</v>
      </c>
      <c r="AB87" s="553">
        <f>AA87/Y87</f>
        <v>-4.9086936173599008E-2</v>
      </c>
      <c r="AC87" s="554"/>
      <c r="AD87" s="557">
        <v>0</v>
      </c>
      <c r="AE87" s="452">
        <v>875673.64154915279</v>
      </c>
      <c r="AF87" s="545"/>
      <c r="AG87" s="399">
        <v>18596016.704235852</v>
      </c>
      <c r="AH87" s="399">
        <f>SUM(Z87,AE87)</f>
        <v>18558868.860740997</v>
      </c>
      <c r="AI87" s="552">
        <f>AH87-AG87</f>
        <v>-37147.843494854867</v>
      </c>
      <c r="AJ87" s="553">
        <f>AI87/AG87</f>
        <v>-1.9976236892921928E-3</v>
      </c>
      <c r="AL87" s="559">
        <f>J87/$E87</f>
        <v>1907.3973373800216</v>
      </c>
      <c r="AM87" s="559">
        <f>K87/$F87</f>
        <v>1822.3182676543161</v>
      </c>
      <c r="AN87" s="559">
        <f>AM87-AL87</f>
        <v>-85.079069725705494</v>
      </c>
      <c r="AO87" s="560">
        <f>AN87/AL87</f>
        <v>-4.4604796315050488E-2</v>
      </c>
      <c r="AP87" s="561"/>
      <c r="AQ87" s="559">
        <f>O87/$E87</f>
        <v>-162.88735143351096</v>
      </c>
      <c r="AR87" s="559">
        <f>P87/$F87</f>
        <v>-146.67678887887021</v>
      </c>
      <c r="AS87" s="559">
        <f>AR87-AQ87</f>
        <v>16.210562554640745</v>
      </c>
      <c r="AT87" s="560">
        <f>AS87/AQ87</f>
        <v>-9.9520081896952814E-2</v>
      </c>
      <c r="AU87" s="561"/>
      <c r="AV87" s="559">
        <f>T87/$E87</f>
        <v>63.737457094704425</v>
      </c>
      <c r="AW87" s="559">
        <f>U87/$F87</f>
        <v>46.188630201364937</v>
      </c>
      <c r="AX87" s="559">
        <f>AW87-AV87</f>
        <v>-17.548826893339488</v>
      </c>
      <c r="AY87" s="560">
        <f>AX87/AV87</f>
        <v>-0.27532988753009913</v>
      </c>
      <c r="AZ87" s="561"/>
      <c r="BA87" s="559">
        <f>Y87/$E87</f>
        <v>1808.2474430412146</v>
      </c>
      <c r="BB87" s="559">
        <f>Z87/$F87</f>
        <v>1721.8301089768106</v>
      </c>
      <c r="BC87" s="559">
        <f>BB87-BA87</f>
        <v>-86.417334064404031</v>
      </c>
      <c r="BD87" s="560">
        <f>BC87/BA87</f>
        <v>-4.7790657410836643E-2</v>
      </c>
      <c r="BE87" s="562"/>
      <c r="BF87" s="559">
        <f>AD87/$E87</f>
        <v>0</v>
      </c>
      <c r="BG87" s="559">
        <f>AE87/$F87</f>
        <v>85.26520365619794</v>
      </c>
      <c r="BH87" s="562"/>
      <c r="BI87" s="559">
        <f>AG87/$E87</f>
        <v>1808.2474430412146</v>
      </c>
      <c r="BJ87" s="559">
        <f>AH87/$F87</f>
        <v>1807.0953126330085</v>
      </c>
      <c r="BK87" s="559">
        <f>BJ87-BI87</f>
        <v>-1.1521304082061761</v>
      </c>
      <c r="BL87" s="560">
        <f>BK87/BI87</f>
        <v>-6.3715306919967594E-4</v>
      </c>
    </row>
    <row r="88" spans="1:64">
      <c r="A88" s="397">
        <v>236</v>
      </c>
      <c r="B88" s="412">
        <v>16</v>
      </c>
      <c r="C88" s="412">
        <v>16</v>
      </c>
      <c r="D88" s="398" t="s">
        <v>111</v>
      </c>
      <c r="E88" s="400">
        <v>4198</v>
      </c>
      <c r="F88" s="400">
        <v>4137</v>
      </c>
      <c r="G88" s="552">
        <f>F88-E88</f>
        <v>-61</v>
      </c>
      <c r="H88" s="553">
        <f>G88/E88</f>
        <v>-1.4530728918532635E-2</v>
      </c>
      <c r="I88" s="553"/>
      <c r="J88" s="400">
        <v>1621067.9008921362</v>
      </c>
      <c r="K88" s="437">
        <v>1473707.9481752773</v>
      </c>
      <c r="L88" s="552">
        <f>K88-J88</f>
        <v>-147359.95271685882</v>
      </c>
      <c r="M88" s="553">
        <f>L88/J88</f>
        <v>-9.0903010685586316E-2</v>
      </c>
      <c r="N88" s="553"/>
      <c r="O88" s="400">
        <v>2256974.4482996222</v>
      </c>
      <c r="P88" s="400">
        <v>2237160.2339855218</v>
      </c>
      <c r="Q88" s="552">
        <f>P88-O88</f>
        <v>-19814.214314100333</v>
      </c>
      <c r="R88" s="553">
        <f>Q88/O88</f>
        <v>-8.7791044019253864E-3</v>
      </c>
      <c r="S88" s="553"/>
      <c r="T88" s="400">
        <v>887852.95850948663</v>
      </c>
      <c r="U88" s="400">
        <v>551145.92916101415</v>
      </c>
      <c r="V88" s="552">
        <f>U88-T88</f>
        <v>-336707.02934847248</v>
      </c>
      <c r="W88" s="553">
        <f>V88/T88</f>
        <v>-0.37923737947974051</v>
      </c>
      <c r="X88" s="554"/>
      <c r="Y88" s="437">
        <f>SUM(J88,O88,T88)</f>
        <v>4765895.307701245</v>
      </c>
      <c r="Z88" s="437">
        <f>SUM(K88,P88,U88)</f>
        <v>4262014.1113218134</v>
      </c>
      <c r="AA88" s="552">
        <f>Z88-Y88</f>
        <v>-503881.19637943152</v>
      </c>
      <c r="AB88" s="553">
        <f>AA88/Y88</f>
        <v>-0.10572645092837148</v>
      </c>
      <c r="AC88" s="554"/>
      <c r="AD88" s="557">
        <v>0</v>
      </c>
      <c r="AE88" s="452">
        <v>468587.65510484116</v>
      </c>
      <c r="AF88" s="545"/>
      <c r="AG88" s="399">
        <v>4765895.307701245</v>
      </c>
      <c r="AH88" s="399">
        <f>SUM(Z88,AE88)</f>
        <v>4730601.7664266545</v>
      </c>
      <c r="AI88" s="552">
        <f>AH88-AG88</f>
        <v>-35293.541274590418</v>
      </c>
      <c r="AJ88" s="553">
        <f>AI88/AG88</f>
        <v>-7.4054378025382398E-3</v>
      </c>
      <c r="AL88" s="559">
        <f>J88/$E88</f>
        <v>386.15242994095667</v>
      </c>
      <c r="AM88" s="559">
        <f>K88/$F88</f>
        <v>356.22623837932736</v>
      </c>
      <c r="AN88" s="559">
        <f>AM88-AL88</f>
        <v>-29.926191561629309</v>
      </c>
      <c r="AO88" s="560">
        <f>AN88/AL88</f>
        <v>-7.7498389861757624E-2</v>
      </c>
      <c r="AP88" s="561"/>
      <c r="AQ88" s="559">
        <f>O88/$E88</f>
        <v>537.63088334912391</v>
      </c>
      <c r="AR88" s="559">
        <f>P88/$F88</f>
        <v>540.76872951064104</v>
      </c>
      <c r="AS88" s="559">
        <f>AR88-AQ88</f>
        <v>3.1378461615171318</v>
      </c>
      <c r="AT88" s="560">
        <f>AS88/AQ88</f>
        <v>5.8364321297359207E-3</v>
      </c>
      <c r="AU88" s="561"/>
      <c r="AV88" s="559">
        <f>T88/$E88</f>
        <v>211.49427310850086</v>
      </c>
      <c r="AW88" s="559">
        <f>U88/$F88</f>
        <v>133.2235748515867</v>
      </c>
      <c r="AX88" s="559">
        <f>AW88-AV88</f>
        <v>-78.270698256914159</v>
      </c>
      <c r="AY88" s="560">
        <f>AX88/AV88</f>
        <v>-0.3700842443935099</v>
      </c>
      <c r="AZ88" s="561"/>
      <c r="BA88" s="559">
        <f>Y88/$E88</f>
        <v>1135.2775863985814</v>
      </c>
      <c r="BB88" s="559">
        <f>Z88/$F88</f>
        <v>1030.218542741555</v>
      </c>
      <c r="BC88" s="559">
        <f>BB88-BA88</f>
        <v>-105.05904365702645</v>
      </c>
      <c r="BD88" s="560">
        <f>BC88/BA88</f>
        <v>-9.2540401498018801E-2</v>
      </c>
      <c r="BE88" s="562"/>
      <c r="BF88" s="559">
        <f>AD88/$E88</f>
        <v>0</v>
      </c>
      <c r="BG88" s="559">
        <f>AE88/$F88</f>
        <v>113.26750183825023</v>
      </c>
      <c r="BH88" s="562"/>
      <c r="BI88" s="559">
        <f>AG88/$E88</f>
        <v>1135.2775863985814</v>
      </c>
      <c r="BJ88" s="559">
        <f>AH88/$F88</f>
        <v>1143.4860445798054</v>
      </c>
      <c r="BK88" s="559">
        <f>BJ88-BI88</f>
        <v>8.2084581812239321</v>
      </c>
      <c r="BL88" s="560">
        <f>BK88/BI88</f>
        <v>7.2303534215481706E-3</v>
      </c>
    </row>
    <row r="89" spans="1:64">
      <c r="A89" s="397">
        <v>239</v>
      </c>
      <c r="B89" s="412">
        <v>11</v>
      </c>
      <c r="C89" s="412">
        <v>11</v>
      </c>
      <c r="D89" s="398" t="s">
        <v>112</v>
      </c>
      <c r="E89" s="400">
        <v>2029</v>
      </c>
      <c r="F89" s="400">
        <v>2035</v>
      </c>
      <c r="G89" s="552">
        <f>F89-E89</f>
        <v>6</v>
      </c>
      <c r="H89" s="553">
        <f>G89/E89</f>
        <v>2.9571217348447511E-3</v>
      </c>
      <c r="I89" s="553"/>
      <c r="J89" s="400">
        <v>417823.6887305695</v>
      </c>
      <c r="K89" s="437">
        <v>567414.54572063196</v>
      </c>
      <c r="L89" s="552">
        <f>K89-J89</f>
        <v>149590.85699006246</v>
      </c>
      <c r="M89" s="553">
        <f>L89/J89</f>
        <v>0.35802387711560557</v>
      </c>
      <c r="N89" s="553"/>
      <c r="O89" s="400">
        <v>790843.28003277641</v>
      </c>
      <c r="P89" s="400">
        <v>132996.29144115339</v>
      </c>
      <c r="Q89" s="552">
        <f>P89-O89</f>
        <v>-657846.98859162303</v>
      </c>
      <c r="R89" s="553">
        <f>Q89/O89</f>
        <v>-0.83182977614017106</v>
      </c>
      <c r="S89" s="553"/>
      <c r="T89" s="400">
        <v>462300.14243070059</v>
      </c>
      <c r="U89" s="400">
        <v>353097.51365372853</v>
      </c>
      <c r="V89" s="552">
        <f>U89-T89</f>
        <v>-109202.62877697207</v>
      </c>
      <c r="W89" s="553">
        <f>V89/T89</f>
        <v>-0.23621586660735602</v>
      </c>
      <c r="X89" s="554"/>
      <c r="Y89" s="437">
        <f>SUM(J89,O89,T89)</f>
        <v>1670967.1111940464</v>
      </c>
      <c r="Z89" s="437">
        <f>SUM(K89,P89,U89)</f>
        <v>1053508.3508155139</v>
      </c>
      <c r="AA89" s="552">
        <f>Z89-Y89</f>
        <v>-617458.76037853258</v>
      </c>
      <c r="AB89" s="553">
        <f>AA89/Y89</f>
        <v>-0.36952179144765235</v>
      </c>
      <c r="AC89" s="554"/>
      <c r="AD89" s="557">
        <v>0</v>
      </c>
      <c r="AE89" s="452">
        <v>190714.96437450193</v>
      </c>
      <c r="AF89" s="545"/>
      <c r="AG89" s="399">
        <v>1670967.1111940464</v>
      </c>
      <c r="AH89" s="399">
        <f>SUM(Z89,AE89)</f>
        <v>1244223.3151900158</v>
      </c>
      <c r="AI89" s="552">
        <f>AH89-AG89</f>
        <v>-426743.79600403062</v>
      </c>
      <c r="AJ89" s="553">
        <f>AI89/AG89</f>
        <v>-0.25538731022604405</v>
      </c>
      <c r="AL89" s="559">
        <f>J89/$E89</f>
        <v>205.92591854636248</v>
      </c>
      <c r="AM89" s="559">
        <f>K89/$F89</f>
        <v>278.82778659490515</v>
      </c>
      <c r="AN89" s="559">
        <f>AM89-AL89</f>
        <v>72.901868048542667</v>
      </c>
      <c r="AO89" s="560">
        <f>AN89/AL89</f>
        <v>0.35401987551231645</v>
      </c>
      <c r="AP89" s="561"/>
      <c r="AQ89" s="559">
        <f>O89/$E89</f>
        <v>389.76997537347285</v>
      </c>
      <c r="AR89" s="559">
        <f>P89/$F89</f>
        <v>65.354442968625747</v>
      </c>
      <c r="AS89" s="559">
        <f>AR89-AQ89</f>
        <v>-324.41553240484711</v>
      </c>
      <c r="AT89" s="560">
        <f>AS89/AQ89</f>
        <v>-0.83232560972403302</v>
      </c>
      <c r="AU89" s="561"/>
      <c r="AV89" s="559">
        <f>T89/$E89</f>
        <v>227.84629986727481</v>
      </c>
      <c r="AW89" s="559">
        <f>U89/$F89</f>
        <v>173.51229172173393</v>
      </c>
      <c r="AX89" s="559">
        <f>AW89-AV89</f>
        <v>-54.334008145540878</v>
      </c>
      <c r="AY89" s="560">
        <f>AX89/AV89</f>
        <v>-0.23846780999819422</v>
      </c>
      <c r="AZ89" s="561"/>
      <c r="BA89" s="559">
        <f>Y89/$E89</f>
        <v>823.54219378711014</v>
      </c>
      <c r="BB89" s="559">
        <f>Z89/$F89</f>
        <v>517.69452128526484</v>
      </c>
      <c r="BC89" s="559">
        <f>BB89-BA89</f>
        <v>-305.8476725018453</v>
      </c>
      <c r="BD89" s="560">
        <f>BC89/BA89</f>
        <v>-0.3713806952566519</v>
      </c>
      <c r="BE89" s="562"/>
      <c r="BF89" s="559">
        <f>AD89/$E89</f>
        <v>0</v>
      </c>
      <c r="BG89" s="559">
        <f>AE89/$F89</f>
        <v>93.717427211057455</v>
      </c>
      <c r="BH89" s="562"/>
      <c r="BI89" s="559">
        <f>AG89/$E89</f>
        <v>823.54219378711014</v>
      </c>
      <c r="BJ89" s="559">
        <f>AH89/$F89</f>
        <v>611.41194849632222</v>
      </c>
      <c r="BK89" s="559">
        <f>BJ89-BI89</f>
        <v>-212.13024529078791</v>
      </c>
      <c r="BL89" s="560">
        <f>BK89/BI89</f>
        <v>-0.2575827284759919</v>
      </c>
    </row>
    <row r="90" spans="1:64">
      <c r="A90" s="397">
        <v>240</v>
      </c>
      <c r="B90" s="412">
        <v>19</v>
      </c>
      <c r="C90" s="412">
        <v>19</v>
      </c>
      <c r="D90" s="398" t="s">
        <v>113</v>
      </c>
      <c r="E90" s="400">
        <v>19499</v>
      </c>
      <c r="F90" s="400">
        <v>19371</v>
      </c>
      <c r="G90" s="552">
        <f>F90-E90</f>
        <v>-128</v>
      </c>
      <c r="H90" s="553">
        <f>G90/E90</f>
        <v>-6.5644392020103599E-3</v>
      </c>
      <c r="I90" s="553"/>
      <c r="J90" s="400">
        <v>-11295649.631394442</v>
      </c>
      <c r="K90" s="437">
        <v>-11260919.248718118</v>
      </c>
      <c r="L90" s="552">
        <f>K90-J90</f>
        <v>34730.382676323876</v>
      </c>
      <c r="M90" s="553">
        <f>L90/J90</f>
        <v>-3.0746689043714991E-3</v>
      </c>
      <c r="N90" s="553"/>
      <c r="O90" s="400">
        <v>5513901.5913543198</v>
      </c>
      <c r="P90" s="400">
        <v>3947911.4910867889</v>
      </c>
      <c r="Q90" s="552">
        <f>P90-O90</f>
        <v>-1565990.1002675309</v>
      </c>
      <c r="R90" s="553">
        <f>Q90/O90</f>
        <v>-0.2840076258747472</v>
      </c>
      <c r="S90" s="553"/>
      <c r="T90" s="400">
        <v>3214817.9245309983</v>
      </c>
      <c r="U90" s="400">
        <v>1834099.6022493725</v>
      </c>
      <c r="V90" s="552">
        <f>U90-T90</f>
        <v>-1380718.3222816258</v>
      </c>
      <c r="W90" s="553">
        <f>V90/T90</f>
        <v>-0.42948569862881281</v>
      </c>
      <c r="X90" s="554"/>
      <c r="Y90" s="437">
        <f>SUM(J90,O90,T90)</f>
        <v>-2566930.115509124</v>
      </c>
      <c r="Z90" s="437">
        <f>SUM(K90,P90,U90)</f>
        <v>-5478908.1553819571</v>
      </c>
      <c r="AA90" s="552">
        <f>Z90-Y90</f>
        <v>-2911978.0398728331</v>
      </c>
      <c r="AB90" s="553">
        <f>AA90/Y90</f>
        <v>1.1344204590062525</v>
      </c>
      <c r="AC90" s="554"/>
      <c r="AD90" s="557">
        <v>0</v>
      </c>
      <c r="AE90" s="452">
        <v>3791149.6054889075</v>
      </c>
      <c r="AF90" s="545"/>
      <c r="AG90" s="399">
        <v>-2566930.115509124</v>
      </c>
      <c r="AH90" s="399">
        <f>SUM(Z90,AE90)</f>
        <v>-1687758.5498930495</v>
      </c>
      <c r="AI90" s="552">
        <f>AH90-AG90</f>
        <v>879171.56561607448</v>
      </c>
      <c r="AJ90" s="553">
        <f>AI90/AG90</f>
        <v>-0.34249922126987858</v>
      </c>
      <c r="AL90" s="559">
        <f>J90/$E90</f>
        <v>-579.29379103515271</v>
      </c>
      <c r="AM90" s="559">
        <f>K90/$F90</f>
        <v>-581.32875167611985</v>
      </c>
      <c r="AN90" s="559">
        <f>AM90-AL90</f>
        <v>-2.0349606409671424</v>
      </c>
      <c r="AO90" s="560">
        <f>AN90/AL90</f>
        <v>3.5128300569747637E-3</v>
      </c>
      <c r="AP90" s="561"/>
      <c r="AQ90" s="559">
        <f>O90/$E90</f>
        <v>282.77868564307499</v>
      </c>
      <c r="AR90" s="559">
        <f>P90/$F90</f>
        <v>203.80524965602132</v>
      </c>
      <c r="AS90" s="559">
        <f>AR90-AQ90</f>
        <v>-78.973435987053676</v>
      </c>
      <c r="AT90" s="560">
        <f>AS90/AQ90</f>
        <v>-0.27927648014721462</v>
      </c>
      <c r="AU90" s="561"/>
      <c r="AV90" s="559">
        <f>T90/$E90</f>
        <v>164.87091258685052</v>
      </c>
      <c r="AW90" s="559">
        <f>U90/$F90</f>
        <v>94.682752684392781</v>
      </c>
      <c r="AX90" s="559">
        <f>AW90-AV90</f>
        <v>-70.188159902457741</v>
      </c>
      <c r="AY90" s="560">
        <f>AX90/AV90</f>
        <v>-0.42571584521001604</v>
      </c>
      <c r="AZ90" s="561"/>
      <c r="BA90" s="559">
        <f>Y90/$E90</f>
        <v>-131.64419280522714</v>
      </c>
      <c r="BB90" s="559">
        <f>Z90/$F90</f>
        <v>-282.84074933570582</v>
      </c>
      <c r="BC90" s="559">
        <f>BB90-BA90</f>
        <v>-151.19655653047869</v>
      </c>
      <c r="BD90" s="560">
        <f>BC90/BA90</f>
        <v>1.1485243162543453</v>
      </c>
      <c r="BE90" s="562"/>
      <c r="BF90" s="559">
        <f>AD90/$E90</f>
        <v>0</v>
      </c>
      <c r="BG90" s="559">
        <f>AE90/$F90</f>
        <v>195.71264289344418</v>
      </c>
      <c r="BH90" s="562"/>
      <c r="BI90" s="559">
        <f>AG90/$E90</f>
        <v>-131.64419280522714</v>
      </c>
      <c r="BJ90" s="559">
        <f>AH90/$F90</f>
        <v>-87.128106442261597</v>
      </c>
      <c r="BK90" s="559">
        <f>BJ90-BI90</f>
        <v>44.516086362965538</v>
      </c>
      <c r="BL90" s="560">
        <f>BK90/BI90</f>
        <v>-0.33815457723098258</v>
      </c>
    </row>
    <row r="91" spans="1:64">
      <c r="A91" s="397">
        <v>241</v>
      </c>
      <c r="B91" s="412">
        <v>19</v>
      </c>
      <c r="C91" s="412">
        <v>19</v>
      </c>
      <c r="D91" s="398" t="s">
        <v>114</v>
      </c>
      <c r="E91" s="400">
        <v>7771</v>
      </c>
      <c r="F91" s="400">
        <v>7691</v>
      </c>
      <c r="G91" s="552">
        <f>F91-E91</f>
        <v>-80</v>
      </c>
      <c r="H91" s="553">
        <f>G91/E91</f>
        <v>-1.0294685368678419E-2</v>
      </c>
      <c r="I91" s="553"/>
      <c r="J91" s="400">
        <v>-537201.69532643957</v>
      </c>
      <c r="K91" s="437">
        <v>-1030837.445149319</v>
      </c>
      <c r="L91" s="552">
        <f>K91-J91</f>
        <v>-493635.74982287944</v>
      </c>
      <c r="M91" s="553">
        <f>L91/J91</f>
        <v>0.91890206996259283</v>
      </c>
      <c r="N91" s="553"/>
      <c r="O91" s="400">
        <v>1649253.9476050371</v>
      </c>
      <c r="P91" s="400">
        <v>1607256.3033204607</v>
      </c>
      <c r="Q91" s="552">
        <f>P91-O91</f>
        <v>-41997.64428457641</v>
      </c>
      <c r="R91" s="553">
        <f>Q91/O91</f>
        <v>-2.5464631656976329E-2</v>
      </c>
      <c r="S91" s="553"/>
      <c r="T91" s="400">
        <v>1132542.5612872744</v>
      </c>
      <c r="U91" s="400">
        <v>616568.30058993271</v>
      </c>
      <c r="V91" s="552">
        <f>U91-T91</f>
        <v>-515974.26069734164</v>
      </c>
      <c r="W91" s="553">
        <f>V91/T91</f>
        <v>-0.45558928938694654</v>
      </c>
      <c r="X91" s="554"/>
      <c r="Y91" s="437">
        <f>SUM(J91,O91,T91)</f>
        <v>2244594.8135658717</v>
      </c>
      <c r="Z91" s="437">
        <f>SUM(K91,P91,U91)</f>
        <v>1192987.1587610743</v>
      </c>
      <c r="AA91" s="552">
        <f>Z91-Y91</f>
        <v>-1051607.6548047974</v>
      </c>
      <c r="AB91" s="553">
        <f>AA91/Y91</f>
        <v>-0.46850667588158718</v>
      </c>
      <c r="AC91" s="554"/>
      <c r="AD91" s="557">
        <v>0</v>
      </c>
      <c r="AE91" s="452">
        <v>968132.84428386088</v>
      </c>
      <c r="AF91" s="545"/>
      <c r="AG91" s="399">
        <v>2244594.8135658717</v>
      </c>
      <c r="AH91" s="399">
        <f>SUM(Z91,AE91)</f>
        <v>2161120.0030449349</v>
      </c>
      <c r="AI91" s="552">
        <f>AH91-AG91</f>
        <v>-83474.810520936735</v>
      </c>
      <c r="AJ91" s="553">
        <f>AI91/AG91</f>
        <v>-3.718925572510106E-2</v>
      </c>
      <c r="AL91" s="559">
        <f>J91/$E91</f>
        <v>-69.129030411329239</v>
      </c>
      <c r="AM91" s="559">
        <f>K91/$F91</f>
        <v>-134.03165325046405</v>
      </c>
      <c r="AN91" s="559">
        <f>AM91-AL91</f>
        <v>-64.902622839134807</v>
      </c>
      <c r="AO91" s="560">
        <f>AN91/AL91</f>
        <v>0.93886204468590684</v>
      </c>
      <c r="AP91" s="561"/>
      <c r="AQ91" s="559">
        <f>O91/$E91</f>
        <v>212.23188104555877</v>
      </c>
      <c r="AR91" s="559">
        <f>P91/$F91</f>
        <v>208.97884583545192</v>
      </c>
      <c r="AS91" s="559">
        <f>AR91-AQ91</f>
        <v>-3.2530352101068445</v>
      </c>
      <c r="AT91" s="560">
        <f>AS91/AQ91</f>
        <v>-1.532774055472152E-2</v>
      </c>
      <c r="AU91" s="561"/>
      <c r="AV91" s="559">
        <f>T91/$E91</f>
        <v>145.73961668862108</v>
      </c>
      <c r="AW91" s="559">
        <f>U91/$F91</f>
        <v>80.167507552975252</v>
      </c>
      <c r="AX91" s="559">
        <f>AW91-AV91</f>
        <v>-65.572109135645832</v>
      </c>
      <c r="AY91" s="560">
        <f>AX91/AV91</f>
        <v>-0.44992645531477859</v>
      </c>
      <c r="AZ91" s="561"/>
      <c r="BA91" s="559">
        <f>Y91/$E91</f>
        <v>288.84246732285055</v>
      </c>
      <c r="BB91" s="559">
        <f>Z91/$F91</f>
        <v>155.11470013796313</v>
      </c>
      <c r="BC91" s="559">
        <f>BB91-BA91</f>
        <v>-133.72776718488743</v>
      </c>
      <c r="BD91" s="560">
        <f>BC91/BA91</f>
        <v>-0.46297820547078578</v>
      </c>
      <c r="BE91" s="562"/>
      <c r="BF91" s="559">
        <f>AD91/$E91</f>
        <v>0</v>
      </c>
      <c r="BG91" s="559">
        <f>AE91/$F91</f>
        <v>125.87866913065413</v>
      </c>
      <c r="BH91" s="562"/>
      <c r="BI91" s="559">
        <f>AG91/$E91</f>
        <v>288.84246732285055</v>
      </c>
      <c r="BJ91" s="559">
        <f>AH91/$F91</f>
        <v>280.99336926861719</v>
      </c>
      <c r="BK91" s="559">
        <f>BJ91-BI91</f>
        <v>-7.8490980542333659</v>
      </c>
      <c r="BL91" s="560">
        <f>BK91/BI91</f>
        <v>-2.7174321445814689E-2</v>
      </c>
    </row>
    <row r="92" spans="1:64">
      <c r="A92" s="397">
        <v>244</v>
      </c>
      <c r="B92" s="412">
        <v>17</v>
      </c>
      <c r="C92" s="412">
        <v>17</v>
      </c>
      <c r="D92" s="398" t="s">
        <v>115</v>
      </c>
      <c r="E92" s="400">
        <v>19300</v>
      </c>
      <c r="F92" s="400">
        <v>19514</v>
      </c>
      <c r="G92" s="552">
        <f>F92-E92</f>
        <v>214</v>
      </c>
      <c r="H92" s="553">
        <f>G92/E92</f>
        <v>1.1088082901554405E-2</v>
      </c>
      <c r="I92" s="553"/>
      <c r="J92" s="400">
        <v>16498160.658352518</v>
      </c>
      <c r="K92" s="437">
        <v>16165811.62897801</v>
      </c>
      <c r="L92" s="552">
        <f>K92-J92</f>
        <v>-332349.02937450819</v>
      </c>
      <c r="M92" s="553">
        <f>L92/J92</f>
        <v>-2.014461104221639E-2</v>
      </c>
      <c r="N92" s="553"/>
      <c r="O92" s="400">
        <v>3660954.0326702883</v>
      </c>
      <c r="P92" s="400">
        <v>3433814.6657096166</v>
      </c>
      <c r="Q92" s="552">
        <f>P92-O92</f>
        <v>-227139.36696067173</v>
      </c>
      <c r="R92" s="553">
        <f>Q92/O92</f>
        <v>-6.2043763711230479E-2</v>
      </c>
      <c r="S92" s="553"/>
      <c r="T92" s="400">
        <v>2075376.9698116761</v>
      </c>
      <c r="U92" s="400">
        <v>923682.63573941821</v>
      </c>
      <c r="V92" s="552">
        <f>U92-T92</f>
        <v>-1151694.3340722579</v>
      </c>
      <c r="W92" s="553">
        <f>V92/T92</f>
        <v>-0.55493259818565155</v>
      </c>
      <c r="X92" s="554"/>
      <c r="Y92" s="437">
        <f>SUM(J92,O92,T92)</f>
        <v>22234491.660834484</v>
      </c>
      <c r="Z92" s="437">
        <f>SUM(K92,P92,U92)</f>
        <v>20523308.930427048</v>
      </c>
      <c r="AA92" s="552">
        <f>Z92-Y92</f>
        <v>-1711182.7304074354</v>
      </c>
      <c r="AB92" s="553">
        <f>AA92/Y92</f>
        <v>-7.696073094495981E-2</v>
      </c>
      <c r="AC92" s="554"/>
      <c r="AD92" s="557">
        <v>0</v>
      </c>
      <c r="AE92" s="452">
        <v>2103924.2477194006</v>
      </c>
      <c r="AF92" s="545"/>
      <c r="AG92" s="399">
        <v>22234491.660834484</v>
      </c>
      <c r="AH92" s="399">
        <f>SUM(Z92,AE92)</f>
        <v>22627233.178146448</v>
      </c>
      <c r="AI92" s="552">
        <f>AH92-AG92</f>
        <v>392741.51731196418</v>
      </c>
      <c r="AJ92" s="553">
        <f>AI92/AG92</f>
        <v>1.7663615759822782E-2</v>
      </c>
      <c r="AL92" s="559">
        <f>J92/$E92</f>
        <v>854.82697711671085</v>
      </c>
      <c r="AM92" s="559">
        <f>K92/$F92</f>
        <v>828.42121702254849</v>
      </c>
      <c r="AN92" s="559">
        <f>AM92-AL92</f>
        <v>-26.40576009416236</v>
      </c>
      <c r="AO92" s="560">
        <f>AN92/AL92</f>
        <v>-3.0890181055384665E-2</v>
      </c>
      <c r="AP92" s="561"/>
      <c r="AQ92" s="559">
        <f>O92/$E92</f>
        <v>189.6867374440564</v>
      </c>
      <c r="AR92" s="559">
        <f>P92/$F92</f>
        <v>175.96672469558351</v>
      </c>
      <c r="AS92" s="559">
        <f>AR92-AQ92</f>
        <v>-13.720012748472897</v>
      </c>
      <c r="AT92" s="560">
        <f>AS92/AQ92</f>
        <v>-7.2329847269998457E-2</v>
      </c>
      <c r="AU92" s="561"/>
      <c r="AV92" s="559">
        <f>T92/$E92</f>
        <v>107.53248548247026</v>
      </c>
      <c r="AW92" s="559">
        <f>U92/$F92</f>
        <v>47.334356653654723</v>
      </c>
      <c r="AX92" s="559">
        <f>AW92-AV92</f>
        <v>-60.198128828815541</v>
      </c>
      <c r="AY92" s="560">
        <f>AX92/AV92</f>
        <v>-0.55981342343871443</v>
      </c>
      <c r="AZ92" s="561"/>
      <c r="BA92" s="559">
        <f>Y92/$E92</f>
        <v>1152.0462000432376</v>
      </c>
      <c r="BB92" s="559">
        <f>Z92/$F92</f>
        <v>1051.7222983717868</v>
      </c>
      <c r="BC92" s="559">
        <f>BB92-BA92</f>
        <v>-100.32390167145081</v>
      </c>
      <c r="BD92" s="560">
        <f>BC92/BA92</f>
        <v>-8.7083227797362245E-2</v>
      </c>
      <c r="BE92" s="562"/>
      <c r="BF92" s="559">
        <f>AD92/$E92</f>
        <v>0</v>
      </c>
      <c r="BG92" s="559">
        <f>AE92/$F92</f>
        <v>107.81614470223433</v>
      </c>
      <c r="BH92" s="562"/>
      <c r="BI92" s="559">
        <f>AG92/$E92</f>
        <v>1152.0462000432376</v>
      </c>
      <c r="BJ92" s="559">
        <f>AH92/$F92</f>
        <v>1159.5384430740212</v>
      </c>
      <c r="BK92" s="559">
        <f>BJ92-BI92</f>
        <v>7.4922430307835839</v>
      </c>
      <c r="BL92" s="560">
        <f>BK92/BI92</f>
        <v>6.5034223718652877E-3</v>
      </c>
    </row>
    <row r="93" spans="1:64">
      <c r="A93" s="397">
        <v>245</v>
      </c>
      <c r="B93" s="412">
        <v>1</v>
      </c>
      <c r="C93" s="413">
        <v>32</v>
      </c>
      <c r="D93" s="398" t="s">
        <v>116</v>
      </c>
      <c r="E93" s="400">
        <v>37676</v>
      </c>
      <c r="F93" s="400">
        <v>38211</v>
      </c>
      <c r="G93" s="552">
        <f>F93-E93</f>
        <v>535</v>
      </c>
      <c r="H93" s="553">
        <f>G93/E93</f>
        <v>1.4200021233676611E-2</v>
      </c>
      <c r="I93" s="553"/>
      <c r="J93" s="400">
        <v>11663511.931303101</v>
      </c>
      <c r="K93" s="437">
        <v>11132102.508958813</v>
      </c>
      <c r="L93" s="552">
        <f>K93-J93</f>
        <v>-531409.42234428786</v>
      </c>
      <c r="M93" s="553">
        <f>L93/J93</f>
        <v>-4.5561699209829366E-2</v>
      </c>
      <c r="N93" s="553"/>
      <c r="O93" s="400">
        <v>430942.73587921291</v>
      </c>
      <c r="P93" s="400">
        <v>1183730.7157774987</v>
      </c>
      <c r="Q93" s="552">
        <f>P93-O93</f>
        <v>752787.97989828582</v>
      </c>
      <c r="R93" s="553">
        <f>Q93/O93</f>
        <v>1.7468399330654492</v>
      </c>
      <c r="S93" s="553"/>
      <c r="T93" s="400">
        <v>4824294.0159718813</v>
      </c>
      <c r="U93" s="400">
        <v>2879881.6675811997</v>
      </c>
      <c r="V93" s="552">
        <f>U93-T93</f>
        <v>-1944412.3483906817</v>
      </c>
      <c r="W93" s="553">
        <f>V93/T93</f>
        <v>-0.40304598806649822</v>
      </c>
      <c r="X93" s="554"/>
      <c r="Y93" s="437">
        <f>SUM(J93,O93,T93)</f>
        <v>16918748.683154196</v>
      </c>
      <c r="Z93" s="437">
        <f>SUM(K93,P93,U93)</f>
        <v>15195714.892317511</v>
      </c>
      <c r="AA93" s="552">
        <f>Z93-Y93</f>
        <v>-1723033.7908366844</v>
      </c>
      <c r="AB93" s="553">
        <f>AA93/Y93</f>
        <v>-0.1018416800854953</v>
      </c>
      <c r="AC93" s="554"/>
      <c r="AD93" s="557">
        <v>0</v>
      </c>
      <c r="AE93" s="452">
        <v>6270575.8202957213</v>
      </c>
      <c r="AF93" s="545"/>
      <c r="AG93" s="399">
        <v>16918748.683154196</v>
      </c>
      <c r="AH93" s="399">
        <f>SUM(Z93,AE93)</f>
        <v>21466290.712613232</v>
      </c>
      <c r="AI93" s="552">
        <f>AH93-AG93</f>
        <v>4547542.0294590369</v>
      </c>
      <c r="AJ93" s="553">
        <f>AI93/AG93</f>
        <v>0.26878713754918365</v>
      </c>
      <c r="AL93" s="559">
        <f>J93/$E93</f>
        <v>309.57405062382156</v>
      </c>
      <c r="AM93" s="559">
        <f>K93/$F93</f>
        <v>291.332404515946</v>
      </c>
      <c r="AN93" s="559">
        <f>AM93-AL93</f>
        <v>-18.241646107875567</v>
      </c>
      <c r="AO93" s="560">
        <f>AN93/AL93</f>
        <v>-5.8924984413638325E-2</v>
      </c>
      <c r="AP93" s="561"/>
      <c r="AQ93" s="559">
        <f>O93/$E93</f>
        <v>11.438123364455167</v>
      </c>
      <c r="AR93" s="559">
        <f>P93/$F93</f>
        <v>30.978794477441017</v>
      </c>
      <c r="AS93" s="559">
        <f>AR93-AQ93</f>
        <v>19.540671112985848</v>
      </c>
      <c r="AT93" s="560">
        <f>AS93/AQ93</f>
        <v>1.7083808672417331</v>
      </c>
      <c r="AU93" s="561"/>
      <c r="AV93" s="559">
        <f>T93/$E93</f>
        <v>128.04687376504623</v>
      </c>
      <c r="AW93" s="559">
        <f>U93/$F93</f>
        <v>75.367869660076934</v>
      </c>
      <c r="AX93" s="559">
        <f>AW93-AV93</f>
        <v>-52.679004104969295</v>
      </c>
      <c r="AY93" s="560">
        <f>AX93/AV93</f>
        <v>-0.41140406287177483</v>
      </c>
      <c r="AZ93" s="561"/>
      <c r="BA93" s="559">
        <f>Y93/$E93</f>
        <v>449.05904775332294</v>
      </c>
      <c r="BB93" s="559">
        <f>Z93/$F93</f>
        <v>397.67906865346396</v>
      </c>
      <c r="BC93" s="559">
        <f>BB93-BA93</f>
        <v>-51.379979099858986</v>
      </c>
      <c r="BD93" s="560">
        <f>BC93/BA93</f>
        <v>-0.11441697780484991</v>
      </c>
      <c r="BE93" s="562"/>
      <c r="BF93" s="559">
        <f>AD93/$E93</f>
        <v>0</v>
      </c>
      <c r="BG93" s="559">
        <f>AE93/$F93</f>
        <v>164.10394442165139</v>
      </c>
      <c r="BH93" s="562"/>
      <c r="BI93" s="559">
        <f>AG93/$E93</f>
        <v>449.05904775332294</v>
      </c>
      <c r="BJ93" s="559">
        <f>AH93/$F93</f>
        <v>561.78301307511538</v>
      </c>
      <c r="BK93" s="559">
        <f>BJ93-BI93</f>
        <v>112.72396532179243</v>
      </c>
      <c r="BL93" s="560">
        <f>BK93/BI93</f>
        <v>0.25102259020447115</v>
      </c>
    </row>
    <row r="94" spans="1:64">
      <c r="A94" s="397">
        <v>249</v>
      </c>
      <c r="B94" s="412">
        <v>13</v>
      </c>
      <c r="C94" s="412">
        <v>13</v>
      </c>
      <c r="D94" s="398" t="s">
        <v>117</v>
      </c>
      <c r="E94" s="400">
        <v>9250</v>
      </c>
      <c r="F94" s="400">
        <v>9184</v>
      </c>
      <c r="G94" s="552">
        <f>F94-E94</f>
        <v>-66</v>
      </c>
      <c r="H94" s="553">
        <f>G94/E94</f>
        <v>-7.1351351351351348E-3</v>
      </c>
      <c r="I94" s="553"/>
      <c r="J94" s="400">
        <v>1561041.609077503</v>
      </c>
      <c r="K94" s="437">
        <v>1485687.7606663904</v>
      </c>
      <c r="L94" s="552">
        <f>K94-J94</f>
        <v>-75353.848411112558</v>
      </c>
      <c r="M94" s="553">
        <f>L94/J94</f>
        <v>-4.8271518179225786E-2</v>
      </c>
      <c r="N94" s="553"/>
      <c r="O94" s="400">
        <v>3375148.8711746689</v>
      </c>
      <c r="P94" s="400">
        <v>3210073.8386369827</v>
      </c>
      <c r="Q94" s="552">
        <f>P94-O94</f>
        <v>-165075.03253768617</v>
      </c>
      <c r="R94" s="553">
        <f>Q94/O94</f>
        <v>-4.8908963378624049E-2</v>
      </c>
      <c r="S94" s="553"/>
      <c r="T94" s="400">
        <v>1665414.2069316842</v>
      </c>
      <c r="U94" s="400">
        <v>1081588.8480448562</v>
      </c>
      <c r="V94" s="552">
        <f>U94-T94</f>
        <v>-583825.35888682795</v>
      </c>
      <c r="W94" s="553">
        <f>V94/T94</f>
        <v>-0.35055865168969141</v>
      </c>
      <c r="X94" s="554"/>
      <c r="Y94" s="437">
        <f>SUM(J94,O94,T94)</f>
        <v>6601604.687183856</v>
      </c>
      <c r="Z94" s="437">
        <f>SUM(K94,P94,U94)</f>
        <v>5777350.4473482296</v>
      </c>
      <c r="AA94" s="552">
        <f>Z94-Y94</f>
        <v>-824254.23983562645</v>
      </c>
      <c r="AB94" s="553">
        <f>AA94/Y94</f>
        <v>-0.12485664908651789</v>
      </c>
      <c r="AC94" s="554"/>
      <c r="AD94" s="557">
        <v>0</v>
      </c>
      <c r="AE94" s="452">
        <v>1765355.3545143008</v>
      </c>
      <c r="AF94" s="545"/>
      <c r="AG94" s="399">
        <v>6601604.687183856</v>
      </c>
      <c r="AH94" s="399">
        <f>SUM(Z94,AE94)</f>
        <v>7542705.8018625304</v>
      </c>
      <c r="AI94" s="552">
        <f>AH94-AG94</f>
        <v>941101.11467867438</v>
      </c>
      <c r="AJ94" s="553">
        <f>AI94/AG94</f>
        <v>0.14255641760944848</v>
      </c>
      <c r="AL94" s="559">
        <f>J94/$E94</f>
        <v>168.76125503540572</v>
      </c>
      <c r="AM94" s="559">
        <f>K94/$F94</f>
        <v>161.76913770322196</v>
      </c>
      <c r="AN94" s="559">
        <f>AM94-AL94</f>
        <v>-6.9921173321837671</v>
      </c>
      <c r="AO94" s="560">
        <f>AN94/AL94</f>
        <v>-4.1432006005862165E-2</v>
      </c>
      <c r="AP94" s="561"/>
      <c r="AQ94" s="559">
        <f>O94/$E94</f>
        <v>364.88095904591017</v>
      </c>
      <c r="AR94" s="559">
        <f>P94/$F94</f>
        <v>349.52894584461922</v>
      </c>
      <c r="AS94" s="559">
        <f>AR94-AQ94</f>
        <v>-15.352013201290958</v>
      </c>
      <c r="AT94" s="560">
        <f>AS94/AQ94</f>
        <v>-4.2074032148548844E-2</v>
      </c>
      <c r="AU94" s="561"/>
      <c r="AV94" s="559">
        <f>T94/$E94</f>
        <v>180.04477912774965</v>
      </c>
      <c r="AW94" s="559">
        <f>U94/$F94</f>
        <v>117.76882056237545</v>
      </c>
      <c r="AX94" s="559">
        <f>AW94-AV94</f>
        <v>-62.275958565374196</v>
      </c>
      <c r="AY94" s="560">
        <f>AX94/AV94</f>
        <v>-0.34589149914303641</v>
      </c>
      <c r="AZ94" s="561"/>
      <c r="BA94" s="559">
        <f>Y94/$E94</f>
        <v>713.68699320906546</v>
      </c>
      <c r="BB94" s="559">
        <f>Z94/$F94</f>
        <v>629.06690411021668</v>
      </c>
      <c r="BC94" s="559">
        <f>BB94-BA94</f>
        <v>-84.62008909884878</v>
      </c>
      <c r="BD94" s="560">
        <f>BC94/BA94</f>
        <v>-0.11856750915181721</v>
      </c>
      <c r="BE94" s="562"/>
      <c r="BF94" s="559">
        <f>AD94/$E94</f>
        <v>0</v>
      </c>
      <c r="BG94" s="559">
        <f>AE94/$F94</f>
        <v>192.22074853160942</v>
      </c>
      <c r="BH94" s="562"/>
      <c r="BI94" s="559">
        <f>AG94/$E94</f>
        <v>713.68699320906546</v>
      </c>
      <c r="BJ94" s="559">
        <f>AH94/$F94</f>
        <v>821.28765264182607</v>
      </c>
      <c r="BK94" s="559">
        <f>BJ94-BI94</f>
        <v>107.60065943276061</v>
      </c>
      <c r="BL94" s="560">
        <f>BK94/BI94</f>
        <v>0.15076729778826217</v>
      </c>
    </row>
    <row r="95" spans="1:64">
      <c r="A95" s="397">
        <v>250</v>
      </c>
      <c r="B95" s="412">
        <v>6</v>
      </c>
      <c r="C95" s="412">
        <v>6</v>
      </c>
      <c r="D95" s="398" t="s">
        <v>118</v>
      </c>
      <c r="E95" s="400">
        <v>1771</v>
      </c>
      <c r="F95" s="400">
        <v>1749</v>
      </c>
      <c r="G95" s="552">
        <f>F95-E95</f>
        <v>-22</v>
      </c>
      <c r="H95" s="553">
        <f>G95/E95</f>
        <v>-1.2422360248447204E-2</v>
      </c>
      <c r="I95" s="553"/>
      <c r="J95" s="400">
        <v>49223.280563718057</v>
      </c>
      <c r="K95" s="437">
        <v>32849.134312919952</v>
      </c>
      <c r="L95" s="552">
        <f>K95-J95</f>
        <v>-16374.146250798105</v>
      </c>
      <c r="M95" s="553">
        <f>L95/J95</f>
        <v>-0.33265044635946733</v>
      </c>
      <c r="N95" s="553"/>
      <c r="O95" s="400">
        <v>800408.86810264259</v>
      </c>
      <c r="P95" s="400">
        <v>831014.96036736469</v>
      </c>
      <c r="Q95" s="552">
        <f>P95-O95</f>
        <v>30606.092264722101</v>
      </c>
      <c r="R95" s="553">
        <f>Q95/O95</f>
        <v>3.8238072420753395E-2</v>
      </c>
      <c r="S95" s="553"/>
      <c r="T95" s="400">
        <v>441292.16868401034</v>
      </c>
      <c r="U95" s="400">
        <v>337660.94407018065</v>
      </c>
      <c r="V95" s="552">
        <f>U95-T95</f>
        <v>-103631.22461382969</v>
      </c>
      <c r="W95" s="553">
        <f>V95/T95</f>
        <v>-0.23483585698534204</v>
      </c>
      <c r="X95" s="554"/>
      <c r="Y95" s="437">
        <f>SUM(J95,O95,T95)</f>
        <v>1290924.317350371</v>
      </c>
      <c r="Z95" s="437">
        <f>SUM(K95,P95,U95)</f>
        <v>1201525.0387504653</v>
      </c>
      <c r="AA95" s="552">
        <f>Z95-Y95</f>
        <v>-89399.278599905781</v>
      </c>
      <c r="AB95" s="553">
        <f>AA95/Y95</f>
        <v>-6.9252145457603803E-2</v>
      </c>
      <c r="AC95" s="554"/>
      <c r="AD95" s="557">
        <v>0</v>
      </c>
      <c r="AE95" s="452">
        <v>237561.39347270635</v>
      </c>
      <c r="AF95" s="545"/>
      <c r="AG95" s="399">
        <v>1290924.317350371</v>
      </c>
      <c r="AH95" s="399">
        <f>SUM(Z95,AE95)</f>
        <v>1439086.4322231717</v>
      </c>
      <c r="AI95" s="552">
        <f>AH95-AG95</f>
        <v>148162.11487280065</v>
      </c>
      <c r="AJ95" s="553">
        <f>AI95/AG95</f>
        <v>0.11477211551557427</v>
      </c>
      <c r="AL95" s="559">
        <f>J95/$E95</f>
        <v>27.794060171495232</v>
      </c>
      <c r="AM95" s="559">
        <f>K95/$F95</f>
        <v>18.781666273825017</v>
      </c>
      <c r="AN95" s="559">
        <f>AM95-AL95</f>
        <v>-9.0123938976702149</v>
      </c>
      <c r="AO95" s="560">
        <f>AN95/AL95</f>
        <v>-0.32425611235141027</v>
      </c>
      <c r="AP95" s="561"/>
      <c r="AQ95" s="559">
        <f>O95/$E95</f>
        <v>451.95305934649497</v>
      </c>
      <c r="AR95" s="559">
        <f>P95/$F95</f>
        <v>475.13719860912789</v>
      </c>
      <c r="AS95" s="559">
        <f>AR95-AQ95</f>
        <v>23.184139262632925</v>
      </c>
      <c r="AT95" s="560">
        <f>AS95/AQ95</f>
        <v>5.1297670815982993E-2</v>
      </c>
      <c r="AU95" s="561"/>
      <c r="AV95" s="559">
        <f>T95/$E95</f>
        <v>249.17683155505947</v>
      </c>
      <c r="AW95" s="559">
        <f>U95/$F95</f>
        <v>193.05943057185857</v>
      </c>
      <c r="AX95" s="559">
        <f>AW95-AV95</f>
        <v>-56.117400983200895</v>
      </c>
      <c r="AY95" s="560">
        <f>AX95/AV95</f>
        <v>-0.22521115078389978</v>
      </c>
      <c r="AZ95" s="561"/>
      <c r="BA95" s="559">
        <f>Y95/$E95</f>
        <v>728.92395107304969</v>
      </c>
      <c r="BB95" s="559">
        <f>Z95/$F95</f>
        <v>686.97829545481147</v>
      </c>
      <c r="BC95" s="559">
        <f>BB95-BA95</f>
        <v>-41.94565561823822</v>
      </c>
      <c r="BD95" s="560">
        <f>BC95/BA95</f>
        <v>-5.7544625274680544E-2</v>
      </c>
      <c r="BE95" s="562"/>
      <c r="BF95" s="559">
        <f>AD95/$E95</f>
        <v>0</v>
      </c>
      <c r="BG95" s="559">
        <f>AE95/$F95</f>
        <v>135.82698311761368</v>
      </c>
      <c r="BH95" s="562"/>
      <c r="BI95" s="559">
        <f>AG95/$E95</f>
        <v>728.92395107304969</v>
      </c>
      <c r="BJ95" s="559">
        <f>AH95/$F95</f>
        <v>822.80527857242521</v>
      </c>
      <c r="BK95" s="559">
        <f>BJ95-BI95</f>
        <v>93.881327499375516</v>
      </c>
      <c r="BL95" s="560">
        <f>BK95/BI95</f>
        <v>0.12879440627677649</v>
      </c>
    </row>
    <row r="96" spans="1:64">
      <c r="A96" s="397">
        <v>256</v>
      </c>
      <c r="B96" s="412">
        <v>13</v>
      </c>
      <c r="C96" s="412">
        <v>13</v>
      </c>
      <c r="D96" s="398" t="s">
        <v>119</v>
      </c>
      <c r="E96" s="400">
        <v>1554</v>
      </c>
      <c r="F96" s="400">
        <v>1523</v>
      </c>
      <c r="G96" s="552">
        <f>F96-E96</f>
        <v>-31</v>
      </c>
      <c r="H96" s="553">
        <f>G96/E96</f>
        <v>-1.9948519948519948E-2</v>
      </c>
      <c r="I96" s="553"/>
      <c r="J96" s="400">
        <v>573696.97308694106</v>
      </c>
      <c r="K96" s="437">
        <v>579108.32254912611</v>
      </c>
      <c r="L96" s="552">
        <f>K96-J96</f>
        <v>5411.349462185055</v>
      </c>
      <c r="M96" s="553">
        <f>L96/J96</f>
        <v>9.4324176630525645E-3</v>
      </c>
      <c r="N96" s="553"/>
      <c r="O96" s="400">
        <v>851903.69821475446</v>
      </c>
      <c r="P96" s="400">
        <v>939951.71495146584</v>
      </c>
      <c r="Q96" s="552">
        <f>P96-O96</f>
        <v>88048.016736711375</v>
      </c>
      <c r="R96" s="553">
        <f>Q96/O96</f>
        <v>0.10335442482668453</v>
      </c>
      <c r="S96" s="553"/>
      <c r="T96" s="400">
        <v>343315.21196814114</v>
      </c>
      <c r="U96" s="400">
        <v>258047.75556831161</v>
      </c>
      <c r="V96" s="552">
        <f>U96-T96</f>
        <v>-85267.456399829534</v>
      </c>
      <c r="W96" s="553">
        <f>V96/T96</f>
        <v>-0.24836492362517906</v>
      </c>
      <c r="X96" s="554"/>
      <c r="Y96" s="437">
        <f>SUM(J96,O96,T96)</f>
        <v>1768915.8832698367</v>
      </c>
      <c r="Z96" s="437">
        <f>SUM(K96,P96,U96)</f>
        <v>1777107.7930689035</v>
      </c>
      <c r="AA96" s="552">
        <f>Z96-Y96</f>
        <v>8191.9097990668379</v>
      </c>
      <c r="AB96" s="553">
        <f>AA96/Y96</f>
        <v>4.6310341133486308E-3</v>
      </c>
      <c r="AC96" s="554"/>
      <c r="AD96" s="557">
        <v>0</v>
      </c>
      <c r="AE96" s="452">
        <v>237164.70024516902</v>
      </c>
      <c r="AF96" s="545"/>
      <c r="AG96" s="399">
        <v>1768915.8832698367</v>
      </c>
      <c r="AH96" s="399">
        <f>SUM(Z96,AE96)</f>
        <v>2014272.4933140725</v>
      </c>
      <c r="AI96" s="552">
        <f>AH96-AG96</f>
        <v>245356.61004423583</v>
      </c>
      <c r="AJ96" s="553">
        <f>AI96/AG96</f>
        <v>0.13870450956135616</v>
      </c>
      <c r="AL96" s="559">
        <f>J96/$E96</f>
        <v>369.17437135581793</v>
      </c>
      <c r="AM96" s="559">
        <f>K96/$F96</f>
        <v>380.24184015044392</v>
      </c>
      <c r="AN96" s="559">
        <f>AM96-AL96</f>
        <v>11.067468794625995</v>
      </c>
      <c r="AO96" s="560">
        <f>AN96/AL96</f>
        <v>2.9978973767815911E-2</v>
      </c>
      <c r="AP96" s="561"/>
      <c r="AQ96" s="559">
        <f>O96/$E96</f>
        <v>548.20057800177244</v>
      </c>
      <c r="AR96" s="559">
        <f>P96/$F96</f>
        <v>617.17118512899924</v>
      </c>
      <c r="AS96" s="559">
        <f>AR96-AQ96</f>
        <v>68.970607127226799</v>
      </c>
      <c r="AT96" s="560">
        <f>AS96/AQ96</f>
        <v>0.1258127223773263</v>
      </c>
      <c r="AU96" s="561"/>
      <c r="AV96" s="559">
        <f>T96/$E96</f>
        <v>220.92355982505865</v>
      </c>
      <c r="AW96" s="559">
        <f>U96/$F96</f>
        <v>169.43385132522101</v>
      </c>
      <c r="AX96" s="559">
        <f>AW96-AV96</f>
        <v>-51.489708499837633</v>
      </c>
      <c r="AY96" s="560">
        <f>AX96/AV96</f>
        <v>-0.23306571983816696</v>
      </c>
      <c r="AZ96" s="561"/>
      <c r="BA96" s="559">
        <f>Y96/$E96</f>
        <v>1138.298509182649</v>
      </c>
      <c r="BB96" s="559">
        <f>Z96/$F96</f>
        <v>1166.8468766046642</v>
      </c>
      <c r="BC96" s="559">
        <f>BB96-BA96</f>
        <v>28.54836742201519</v>
      </c>
      <c r="BD96" s="560">
        <f>BC96/BA96</f>
        <v>2.5079860152425429E-2</v>
      </c>
      <c r="BE96" s="562"/>
      <c r="BF96" s="559">
        <f>AD96/$E96</f>
        <v>0</v>
      </c>
      <c r="BG96" s="559">
        <f>AE96/$F96</f>
        <v>155.7220618812666</v>
      </c>
      <c r="BH96" s="562"/>
      <c r="BI96" s="559">
        <f>AG96/$E96</f>
        <v>1138.298509182649</v>
      </c>
      <c r="BJ96" s="559">
        <f>AH96/$F96</f>
        <v>1322.5689384859306</v>
      </c>
      <c r="BK96" s="559">
        <f>BJ96-BI96</f>
        <v>184.27042930328162</v>
      </c>
      <c r="BL96" s="560">
        <f>BK96/BI96</f>
        <v>0.16188234265157417</v>
      </c>
    </row>
    <row r="97" spans="1:64">
      <c r="A97" s="397">
        <v>257</v>
      </c>
      <c r="B97" s="412">
        <v>1</v>
      </c>
      <c r="C97" s="413">
        <v>33</v>
      </c>
      <c r="D97" s="398" t="s">
        <v>120</v>
      </c>
      <c r="E97" s="400">
        <v>40722</v>
      </c>
      <c r="F97" s="400">
        <v>41154</v>
      </c>
      <c r="G97" s="552">
        <f>F97-E97</f>
        <v>432</v>
      </c>
      <c r="H97" s="553">
        <f>G97/E97</f>
        <v>1.0608516281125682E-2</v>
      </c>
      <c r="I97" s="553"/>
      <c r="J97" s="400">
        <v>35522376.099763557</v>
      </c>
      <c r="K97" s="437">
        <v>33152831.612162676</v>
      </c>
      <c r="L97" s="552">
        <f>K97-J97</f>
        <v>-2369544.4876008816</v>
      </c>
      <c r="M97" s="553">
        <f>L97/J97</f>
        <v>-6.6705686605706915E-2</v>
      </c>
      <c r="N97" s="553"/>
      <c r="O97" s="400">
        <v>-957594.10945789458</v>
      </c>
      <c r="P97" s="400">
        <v>-1039607.9770444335</v>
      </c>
      <c r="Q97" s="552">
        <f>P97-O97</f>
        <v>-82013.867586538894</v>
      </c>
      <c r="R97" s="553">
        <f>Q97/O97</f>
        <v>8.5645751969973913E-2</v>
      </c>
      <c r="S97" s="553"/>
      <c r="T97" s="400">
        <v>4500387.5614631632</v>
      </c>
      <c r="U97" s="400">
        <v>2558190.7321164985</v>
      </c>
      <c r="V97" s="552">
        <f>U97-T97</f>
        <v>-1942196.8293466647</v>
      </c>
      <c r="W97" s="553">
        <f>V97/T97</f>
        <v>-0.43156212722159842</v>
      </c>
      <c r="X97" s="554"/>
      <c r="Y97" s="437">
        <f>SUM(J97,O97,T97)</f>
        <v>39065169.551768824</v>
      </c>
      <c r="Z97" s="437">
        <f>SUM(K97,P97,U97)</f>
        <v>34671414.367234744</v>
      </c>
      <c r="AA97" s="552">
        <f>Z97-Y97</f>
        <v>-4393755.1845340803</v>
      </c>
      <c r="AB97" s="553">
        <f>AA97/Y97</f>
        <v>-0.11247244629801272</v>
      </c>
      <c r="AC97" s="554"/>
      <c r="AD97" s="557">
        <v>0</v>
      </c>
      <c r="AE97" s="452">
        <v>5132749.0328100948</v>
      </c>
      <c r="AF97" s="545"/>
      <c r="AG97" s="399">
        <v>39065169.551768824</v>
      </c>
      <c r="AH97" s="399">
        <f>SUM(Z97,AE97)</f>
        <v>39804163.400044836</v>
      </c>
      <c r="AI97" s="552">
        <f>AH97-AG97</f>
        <v>738993.84827601165</v>
      </c>
      <c r="AJ97" s="553">
        <f>AI97/AG97</f>
        <v>1.8916949721585193E-2</v>
      </c>
      <c r="AL97" s="559">
        <f>J97/$E97</f>
        <v>872.31413240419329</v>
      </c>
      <c r="AM97" s="559">
        <f>K97/$F97</f>
        <v>805.57981270745677</v>
      </c>
      <c r="AN97" s="559">
        <f>AM97-AL97</f>
        <v>-66.73431969673652</v>
      </c>
      <c r="AO97" s="560">
        <f>AN97/AL97</f>
        <v>-7.6502623559255453E-2</v>
      </c>
      <c r="AP97" s="561"/>
      <c r="AQ97" s="559">
        <f>O97/$E97</f>
        <v>-23.515399770588246</v>
      </c>
      <c r="AR97" s="559">
        <f>P97/$F97</f>
        <v>-25.26140781077012</v>
      </c>
      <c r="AS97" s="559">
        <f>AR97-AQ97</f>
        <v>-1.7460080401818736</v>
      </c>
      <c r="AT97" s="560">
        <f>AS97/AQ97</f>
        <v>7.4249558043477673E-2</v>
      </c>
      <c r="AU97" s="561"/>
      <c r="AV97" s="559">
        <f>T97/$E97</f>
        <v>110.51489517860526</v>
      </c>
      <c r="AW97" s="559">
        <f>U97/$F97</f>
        <v>62.161411578862285</v>
      </c>
      <c r="AX97" s="559">
        <f>AW97-AV97</f>
        <v>-48.353483599742972</v>
      </c>
      <c r="AY97" s="560">
        <f>AX97/AV97</f>
        <v>-0.43752910882825319</v>
      </c>
      <c r="AZ97" s="561"/>
      <c r="BA97" s="559">
        <f>Y97/$E97</f>
        <v>959.31362781221026</v>
      </c>
      <c r="BB97" s="559">
        <f>Z97/$F97</f>
        <v>842.479816475549</v>
      </c>
      <c r="BC97" s="559">
        <f>BB97-BA97</f>
        <v>-116.83381133666126</v>
      </c>
      <c r="BD97" s="560">
        <f>BC97/BA97</f>
        <v>-0.12178896238877571</v>
      </c>
      <c r="BE97" s="562"/>
      <c r="BF97" s="559">
        <f>AD97/$E97</f>
        <v>0</v>
      </c>
      <c r="BG97" s="559">
        <f>AE97/$F97</f>
        <v>124.72053829056944</v>
      </c>
      <c r="BH97" s="562"/>
      <c r="BI97" s="559">
        <f>AG97/$E97</f>
        <v>959.31362781221026</v>
      </c>
      <c r="BJ97" s="559">
        <f>AH97/$F97</f>
        <v>967.20035476611838</v>
      </c>
      <c r="BK97" s="559">
        <f>BJ97-BI97</f>
        <v>7.8867269539081235</v>
      </c>
      <c r="BL97" s="560">
        <f>BK97/BI97</f>
        <v>8.2212185100449583E-3</v>
      </c>
    </row>
    <row r="98" spans="1:64">
      <c r="A98" s="397">
        <v>260</v>
      </c>
      <c r="B98" s="412">
        <v>12</v>
      </c>
      <c r="C98" s="412">
        <v>12</v>
      </c>
      <c r="D98" s="398" t="s">
        <v>121</v>
      </c>
      <c r="E98" s="400">
        <v>9727</v>
      </c>
      <c r="F98" s="400">
        <v>9689</v>
      </c>
      <c r="G98" s="552">
        <f>F98-E98</f>
        <v>-38</v>
      </c>
      <c r="H98" s="553">
        <f>G98/E98</f>
        <v>-3.9066515883622909E-3</v>
      </c>
      <c r="I98" s="553"/>
      <c r="J98" s="400">
        <v>5255390.1419114303</v>
      </c>
      <c r="K98" s="437">
        <v>5009926.430379197</v>
      </c>
      <c r="L98" s="552">
        <f>K98-J98</f>
        <v>-245463.71153223328</v>
      </c>
      <c r="M98" s="553">
        <f>L98/J98</f>
        <v>-4.6707038850393706E-2</v>
      </c>
      <c r="N98" s="553"/>
      <c r="O98" s="400">
        <v>5269298.3131798524</v>
      </c>
      <c r="P98" s="400">
        <v>5472587.8201415716</v>
      </c>
      <c r="Q98" s="552">
        <f>P98-O98</f>
        <v>203289.50696171913</v>
      </c>
      <c r="R98" s="553">
        <f>Q98/O98</f>
        <v>3.8579995832318033E-2</v>
      </c>
      <c r="S98" s="553"/>
      <c r="T98" s="400">
        <v>2104520.913554274</v>
      </c>
      <c r="U98" s="400">
        <v>1644404.4447822773</v>
      </c>
      <c r="V98" s="552">
        <f>U98-T98</f>
        <v>-460116.46877199668</v>
      </c>
      <c r="W98" s="553">
        <f>V98/T98</f>
        <v>-0.21863240503270515</v>
      </c>
      <c r="X98" s="554"/>
      <c r="Y98" s="437">
        <f>SUM(J98,O98,T98)</f>
        <v>12629209.368645556</v>
      </c>
      <c r="Z98" s="437">
        <f>SUM(K98,P98,U98)</f>
        <v>12126918.695303047</v>
      </c>
      <c r="AA98" s="552">
        <f>Z98-Y98</f>
        <v>-502290.6733425092</v>
      </c>
      <c r="AB98" s="553">
        <f>AA98/Y98</f>
        <v>-3.9772139227459674E-2</v>
      </c>
      <c r="AC98" s="554"/>
      <c r="AD98" s="557">
        <v>0</v>
      </c>
      <c r="AE98" s="452">
        <v>1781682.8332809634</v>
      </c>
      <c r="AF98" s="545"/>
      <c r="AG98" s="399">
        <v>12629209.368645556</v>
      </c>
      <c r="AH98" s="399">
        <f>SUM(Z98,AE98)</f>
        <v>13908601.528584011</v>
      </c>
      <c r="AI98" s="552">
        <f>AH98-AG98</f>
        <v>1279392.1599384546</v>
      </c>
      <c r="AJ98" s="553">
        <f>AI98/AG98</f>
        <v>0.10130421648680495</v>
      </c>
      <c r="AL98" s="559">
        <f>J98/$E98</f>
        <v>540.28890119373193</v>
      </c>
      <c r="AM98" s="559">
        <f>K98/$F98</f>
        <v>517.07363302499709</v>
      </c>
      <c r="AN98" s="559">
        <f>AM98-AL98</f>
        <v>-23.215268168734838</v>
      </c>
      <c r="AO98" s="560">
        <f>AN98/AL98</f>
        <v>-4.2968249241178688E-2</v>
      </c>
      <c r="AP98" s="561"/>
      <c r="AQ98" s="559">
        <f>O98/$E98</f>
        <v>541.71875328260023</v>
      </c>
      <c r="AR98" s="559">
        <f>P98/$F98</f>
        <v>564.82483436284156</v>
      </c>
      <c r="AS98" s="559">
        <f>AR98-AQ98</f>
        <v>23.106081080241324</v>
      </c>
      <c r="AT98" s="560">
        <f>AS98/AQ98</f>
        <v>4.265327892052409E-2</v>
      </c>
      <c r="AU98" s="561"/>
      <c r="AV98" s="559">
        <f>T98/$E98</f>
        <v>216.35868341259115</v>
      </c>
      <c r="AW98" s="559">
        <f>U98/$F98</f>
        <v>169.71869592138273</v>
      </c>
      <c r="AX98" s="559">
        <f>AW98-AV98</f>
        <v>-46.639987491208416</v>
      </c>
      <c r="AY98" s="560">
        <f>AX98/AV98</f>
        <v>-0.21556790213160526</v>
      </c>
      <c r="AZ98" s="561"/>
      <c r="BA98" s="559">
        <f>Y98/$E98</f>
        <v>1298.3663378889232</v>
      </c>
      <c r="BB98" s="559">
        <f>Z98/$F98</f>
        <v>1251.6171633092215</v>
      </c>
      <c r="BC98" s="559">
        <f>BB98-BA98</f>
        <v>-46.74917457970173</v>
      </c>
      <c r="BD98" s="560">
        <f>BC98/BA98</f>
        <v>-3.6006151126586873E-2</v>
      </c>
      <c r="BE98" s="562"/>
      <c r="BF98" s="559">
        <f>AD98/$E98</f>
        <v>0</v>
      </c>
      <c r="BG98" s="559">
        <f>AE98/$F98</f>
        <v>183.88717445360339</v>
      </c>
      <c r="BH98" s="562"/>
      <c r="BI98" s="559">
        <f>AG98/$E98</f>
        <v>1298.3663378889232</v>
      </c>
      <c r="BJ98" s="559">
        <f>AH98/$F98</f>
        <v>1435.5043377628249</v>
      </c>
      <c r="BK98" s="559">
        <f>BJ98-BI98</f>
        <v>137.13799987390166</v>
      </c>
      <c r="BL98" s="560">
        <f>BK98/BI98</f>
        <v>0.1056235022981888</v>
      </c>
    </row>
    <row r="99" spans="1:64">
      <c r="A99" s="397">
        <v>261</v>
      </c>
      <c r="B99" s="412">
        <v>19</v>
      </c>
      <c r="C99" s="412">
        <v>19</v>
      </c>
      <c r="D99" s="398" t="s">
        <v>122</v>
      </c>
      <c r="E99" s="400">
        <v>6637</v>
      </c>
      <c r="F99" s="400">
        <v>6822</v>
      </c>
      <c r="G99" s="552">
        <f>F99-E99</f>
        <v>185</v>
      </c>
      <c r="H99" s="553">
        <f>G99/E99</f>
        <v>2.7874039475666718E-2</v>
      </c>
      <c r="I99" s="553"/>
      <c r="J99" s="400">
        <v>10842454.306949673</v>
      </c>
      <c r="K99" s="437">
        <v>11111208.982953088</v>
      </c>
      <c r="L99" s="552">
        <f>K99-J99</f>
        <v>268754.67600341514</v>
      </c>
      <c r="M99" s="553">
        <f>L99/J99</f>
        <v>2.4787254656093115E-2</v>
      </c>
      <c r="N99" s="553"/>
      <c r="O99" s="400">
        <v>-325223.46925284469</v>
      </c>
      <c r="P99" s="400">
        <v>-529954.85818384239</v>
      </c>
      <c r="Q99" s="552">
        <f>P99-O99</f>
        <v>-204731.38893099769</v>
      </c>
      <c r="R99" s="553">
        <f>Q99/O99</f>
        <v>0.62950988562215193</v>
      </c>
      <c r="S99" s="553"/>
      <c r="T99" s="400">
        <v>1207171.2267386289</v>
      </c>
      <c r="U99" s="400">
        <v>767337.66766363767</v>
      </c>
      <c r="V99" s="552">
        <f>U99-T99</f>
        <v>-439833.55907499127</v>
      </c>
      <c r="W99" s="553">
        <f>V99/T99</f>
        <v>-0.36435059860006253</v>
      </c>
      <c r="X99" s="554"/>
      <c r="Y99" s="437">
        <f>SUM(J99,O99,T99)</f>
        <v>11724402.064435456</v>
      </c>
      <c r="Z99" s="437">
        <f>SUM(K99,P99,U99)</f>
        <v>11348591.792432884</v>
      </c>
      <c r="AA99" s="552">
        <f>Z99-Y99</f>
        <v>-375810.27200257219</v>
      </c>
      <c r="AB99" s="553">
        <f>AA99/Y99</f>
        <v>-3.2053683414913485E-2</v>
      </c>
      <c r="AC99" s="554"/>
      <c r="AD99" s="557">
        <v>0</v>
      </c>
      <c r="AE99" s="452">
        <v>961253.4791534082</v>
      </c>
      <c r="AF99" s="545"/>
      <c r="AG99" s="399">
        <v>11724402.064435456</v>
      </c>
      <c r="AH99" s="399">
        <f>SUM(Z99,AE99)</f>
        <v>12309845.271586291</v>
      </c>
      <c r="AI99" s="552">
        <f>AH99-AG99</f>
        <v>585443.20715083554</v>
      </c>
      <c r="AJ99" s="553">
        <f>AI99/AG99</f>
        <v>4.9933736827970622E-2</v>
      </c>
      <c r="AL99" s="559">
        <f>J99/$E99</f>
        <v>1633.6378344055556</v>
      </c>
      <c r="AM99" s="559">
        <f>K99/$F99</f>
        <v>1628.7318943056418</v>
      </c>
      <c r="AN99" s="559">
        <f>AM99-AL99</f>
        <v>-4.9059400999137779</v>
      </c>
      <c r="AO99" s="560">
        <f>AN99/AL99</f>
        <v>-3.003076934551372E-3</v>
      </c>
      <c r="AP99" s="561"/>
      <c r="AQ99" s="559">
        <f>O99/$E99</f>
        <v>-49.00157740738959</v>
      </c>
      <c r="AR99" s="559">
        <f>P99/$F99</f>
        <v>-77.683209936066021</v>
      </c>
      <c r="AS99" s="559">
        <f>AR99-AQ99</f>
        <v>-28.681632528676431</v>
      </c>
      <c r="AT99" s="560">
        <f>AS99/AQ99</f>
        <v>0.58532059672738523</v>
      </c>
      <c r="AU99" s="561"/>
      <c r="AV99" s="559">
        <f>T99/$E99</f>
        <v>181.88507258379221</v>
      </c>
      <c r="AW99" s="559">
        <f>U99/$F99</f>
        <v>112.47986919724973</v>
      </c>
      <c r="AX99" s="559">
        <f>AW99-AV99</f>
        <v>-69.405203386542482</v>
      </c>
      <c r="AY99" s="560">
        <f>AX99/AV99</f>
        <v>-0.38158823261633174</v>
      </c>
      <c r="AZ99" s="561"/>
      <c r="BA99" s="559">
        <f>Y99/$E99</f>
        <v>1766.5213295819581</v>
      </c>
      <c r="BB99" s="559">
        <f>Z99/$F99</f>
        <v>1663.5285535668256</v>
      </c>
      <c r="BC99" s="559">
        <f>BB99-BA99</f>
        <v>-102.99277601513245</v>
      </c>
      <c r="BD99" s="560">
        <f>BC99/BA99</f>
        <v>-5.8302594081615408E-2</v>
      </c>
      <c r="BE99" s="562"/>
      <c r="BF99" s="559">
        <f>AD99/$E99</f>
        <v>0</v>
      </c>
      <c r="BG99" s="559">
        <f>AE99/$F99</f>
        <v>140.90493684453361</v>
      </c>
      <c r="BH99" s="562"/>
      <c r="BI99" s="559">
        <f>AG99/$E99</f>
        <v>1766.5213295819581</v>
      </c>
      <c r="BJ99" s="559">
        <f>AH99/$F99</f>
        <v>1804.4334904113591</v>
      </c>
      <c r="BK99" s="559">
        <f>BJ99-BI99</f>
        <v>37.912160829401046</v>
      </c>
      <c r="BL99" s="560">
        <f>BK99/BI99</f>
        <v>2.1461479232958283E-2</v>
      </c>
    </row>
    <row r="100" spans="1:64">
      <c r="A100" s="397">
        <v>263</v>
      </c>
      <c r="B100" s="412">
        <v>11</v>
      </c>
      <c r="C100" s="412">
        <v>11</v>
      </c>
      <c r="D100" s="398" t="s">
        <v>123</v>
      </c>
      <c r="E100" s="400">
        <v>7597</v>
      </c>
      <c r="F100" s="400">
        <v>7475</v>
      </c>
      <c r="G100" s="552">
        <f>F100-E100</f>
        <v>-122</v>
      </c>
      <c r="H100" s="553">
        <f>G100/E100</f>
        <v>-1.6058970646307753E-2</v>
      </c>
      <c r="I100" s="553"/>
      <c r="J100" s="400">
        <v>3303079.1481248057</v>
      </c>
      <c r="K100" s="437">
        <v>2839931.7828403744</v>
      </c>
      <c r="L100" s="552">
        <f>K100-J100</f>
        <v>-463147.36528443126</v>
      </c>
      <c r="M100" s="553">
        <f>L100/J100</f>
        <v>-0.14021685358262309</v>
      </c>
      <c r="N100" s="553"/>
      <c r="O100" s="400">
        <v>4502123.8269685572</v>
      </c>
      <c r="P100" s="400">
        <v>4723251.8272610465</v>
      </c>
      <c r="Q100" s="552">
        <f>P100-O100</f>
        <v>221128.00029248931</v>
      </c>
      <c r="R100" s="553">
        <f>Q100/O100</f>
        <v>4.9116374580346178E-2</v>
      </c>
      <c r="S100" s="553"/>
      <c r="T100" s="400">
        <v>1805927.0038778996</v>
      </c>
      <c r="U100" s="400">
        <v>1291802.2406470729</v>
      </c>
      <c r="V100" s="552">
        <f>U100-T100</f>
        <v>-514124.76323082671</v>
      </c>
      <c r="W100" s="553">
        <f>V100/T100</f>
        <v>-0.28468745532174738</v>
      </c>
      <c r="X100" s="554"/>
      <c r="Y100" s="437">
        <f>SUM(J100,O100,T100)</f>
        <v>9611129.9789712615</v>
      </c>
      <c r="Z100" s="437">
        <f>SUM(K100,P100,U100)</f>
        <v>8854985.8507484943</v>
      </c>
      <c r="AA100" s="552">
        <f>Z100-Y100</f>
        <v>-756144.12822276726</v>
      </c>
      <c r="AB100" s="553">
        <f>AA100/Y100</f>
        <v>-7.8673801090733145E-2</v>
      </c>
      <c r="AC100" s="554"/>
      <c r="AD100" s="557">
        <v>0</v>
      </c>
      <c r="AE100" s="452">
        <v>1008698.5492698249</v>
      </c>
      <c r="AF100" s="545"/>
      <c r="AG100" s="399">
        <v>9611129.9789712615</v>
      </c>
      <c r="AH100" s="399">
        <f>SUM(Z100,AE100)</f>
        <v>9863684.4000183195</v>
      </c>
      <c r="AI100" s="552">
        <f>AH100-AG100</f>
        <v>252554.42104705796</v>
      </c>
      <c r="AJ100" s="553">
        <f>AI100/AG100</f>
        <v>2.6277287020322913E-2</v>
      </c>
      <c r="AL100" s="559">
        <f>J100/$E100</f>
        <v>434.78730395219242</v>
      </c>
      <c r="AM100" s="559">
        <f>K100/$F100</f>
        <v>379.9239843264715</v>
      </c>
      <c r="AN100" s="559">
        <f>AM100-AL100</f>
        <v>-54.863319625720919</v>
      </c>
      <c r="AO100" s="560">
        <f>AN100/AL100</f>
        <v>-0.12618427246383782</v>
      </c>
      <c r="AP100" s="561"/>
      <c r="AQ100" s="559">
        <f>O100/$E100</f>
        <v>592.61864248631787</v>
      </c>
      <c r="AR100" s="559">
        <f>P100/$F100</f>
        <v>631.87315414863497</v>
      </c>
      <c r="AS100" s="559">
        <f>AR100-AQ100</f>
        <v>39.2545116623171</v>
      </c>
      <c r="AT100" s="560">
        <f>AS100/AQ100</f>
        <v>6.6239076613630821E-2</v>
      </c>
      <c r="AU100" s="561"/>
      <c r="AV100" s="559">
        <f>T100/$E100</f>
        <v>237.71580938237457</v>
      </c>
      <c r="AW100" s="559">
        <f>U100/$F100</f>
        <v>172.81635326382246</v>
      </c>
      <c r="AX100" s="559">
        <f>AW100-AV100</f>
        <v>-64.899456118552109</v>
      </c>
      <c r="AY100" s="560">
        <f>AX100/AV100</f>
        <v>-0.27301278904071102</v>
      </c>
      <c r="AZ100" s="561"/>
      <c r="BA100" s="559">
        <f>Y100/$E100</f>
        <v>1265.1217558208848</v>
      </c>
      <c r="BB100" s="559">
        <f>Z100/$F100</f>
        <v>1184.613491738929</v>
      </c>
      <c r="BC100" s="559">
        <f>BB100-BA100</f>
        <v>-80.508264081955758</v>
      </c>
      <c r="BD100" s="560">
        <f>BC100/BA100</f>
        <v>-6.3636771489805968E-2</v>
      </c>
      <c r="BE100" s="562"/>
      <c r="BF100" s="559">
        <f>AD100/$E100</f>
        <v>0</v>
      </c>
      <c r="BG100" s="559">
        <f>AE100/$F100</f>
        <v>134.94294973509363</v>
      </c>
      <c r="BH100" s="562"/>
      <c r="BI100" s="559">
        <f>AG100/$E100</f>
        <v>1265.1217558208848</v>
      </c>
      <c r="BJ100" s="559">
        <f>AH100/$F100</f>
        <v>1319.5564414740227</v>
      </c>
      <c r="BK100" s="559">
        <f>BJ100-BI100</f>
        <v>54.434685653137876</v>
      </c>
      <c r="BL100" s="560">
        <f>BK100/BI100</f>
        <v>4.3027230701457246E-2</v>
      </c>
    </row>
    <row r="101" spans="1:64">
      <c r="A101" s="397">
        <v>265</v>
      </c>
      <c r="B101" s="412">
        <v>13</v>
      </c>
      <c r="C101" s="412">
        <v>13</v>
      </c>
      <c r="D101" s="398" t="s">
        <v>124</v>
      </c>
      <c r="E101" s="400">
        <v>1064</v>
      </c>
      <c r="F101" s="400">
        <v>1035</v>
      </c>
      <c r="G101" s="552">
        <f>F101-E101</f>
        <v>-29</v>
      </c>
      <c r="H101" s="553">
        <f>G101/E101</f>
        <v>-2.7255639097744359E-2</v>
      </c>
      <c r="I101" s="553"/>
      <c r="J101" s="400">
        <v>1346590.9611308095</v>
      </c>
      <c r="K101" s="437">
        <v>1238088.5809031737</v>
      </c>
      <c r="L101" s="552">
        <f>K101-J101</f>
        <v>-108502.38022763585</v>
      </c>
      <c r="M101" s="553">
        <f>L101/J101</f>
        <v>-8.0575604143755863E-2</v>
      </c>
      <c r="N101" s="553"/>
      <c r="O101" s="400">
        <v>352735.55910361098</v>
      </c>
      <c r="P101" s="400">
        <v>428355.27766009507</v>
      </c>
      <c r="Q101" s="552">
        <f>P101-O101</f>
        <v>75619.718556484091</v>
      </c>
      <c r="R101" s="553">
        <f>Q101/O101</f>
        <v>0.21438076373318488</v>
      </c>
      <c r="S101" s="553"/>
      <c r="T101" s="400">
        <v>244194.61411271486</v>
      </c>
      <c r="U101" s="400">
        <v>185072.13421763398</v>
      </c>
      <c r="V101" s="552">
        <f>U101-T101</f>
        <v>-59122.479895080876</v>
      </c>
      <c r="W101" s="553">
        <f>V101/T101</f>
        <v>-0.24211213711614149</v>
      </c>
      <c r="X101" s="554"/>
      <c r="Y101" s="437">
        <f>SUM(J101,O101,T101)</f>
        <v>1943521.1343471352</v>
      </c>
      <c r="Z101" s="437">
        <f>SUM(K101,P101,U101)</f>
        <v>1851515.9927809029</v>
      </c>
      <c r="AA101" s="552">
        <f>Z101-Y101</f>
        <v>-92005.141566232312</v>
      </c>
      <c r="AB101" s="553">
        <f>AA101/Y101</f>
        <v>-4.7339408839070098E-2</v>
      </c>
      <c r="AC101" s="554"/>
      <c r="AD101" s="557">
        <v>0</v>
      </c>
      <c r="AE101" s="452">
        <v>134995.62262855112</v>
      </c>
      <c r="AF101" s="545"/>
      <c r="AG101" s="399">
        <v>1943521.1343471352</v>
      </c>
      <c r="AH101" s="399">
        <f>SUM(Z101,AE101)</f>
        <v>1986511.6154094541</v>
      </c>
      <c r="AI101" s="552">
        <f>AH101-AG101</f>
        <v>42990.481062318897</v>
      </c>
      <c r="AJ101" s="553">
        <f>AI101/AG101</f>
        <v>2.211989378585286E-2</v>
      </c>
      <c r="AL101" s="559">
        <f>J101/$E101</f>
        <v>1265.5930085815878</v>
      </c>
      <c r="AM101" s="559">
        <f>K101/$F101</f>
        <v>1196.2208511141775</v>
      </c>
      <c r="AN101" s="559">
        <f>AM101-AL101</f>
        <v>-69.372157467410261</v>
      </c>
      <c r="AO101" s="560">
        <f>AN101/AL101</f>
        <v>-5.4813954404788506E-2</v>
      </c>
      <c r="AP101" s="561"/>
      <c r="AQ101" s="559">
        <f>O101/$E101</f>
        <v>331.51838261617576</v>
      </c>
      <c r="AR101" s="559">
        <f>P101/$F101</f>
        <v>413.86983348801459</v>
      </c>
      <c r="AS101" s="559">
        <f>AR101-AQ101</f>
        <v>82.351450871838836</v>
      </c>
      <c r="AT101" s="560">
        <f>AS101/AQ101</f>
        <v>0.24840689141266542</v>
      </c>
      <c r="AU101" s="561"/>
      <c r="AV101" s="559">
        <f>T101/$E101</f>
        <v>229.50621627134856</v>
      </c>
      <c r="AW101" s="559">
        <f>U101/$F101</f>
        <v>178.81365624892172</v>
      </c>
      <c r="AX101" s="559">
        <f>AW101-AV101</f>
        <v>-50.692560022426846</v>
      </c>
      <c r="AY101" s="560">
        <f>AX101/AV101</f>
        <v>-0.22087663177929912</v>
      </c>
      <c r="AZ101" s="561"/>
      <c r="BA101" s="559">
        <f>Y101/$E101</f>
        <v>1826.617607469112</v>
      </c>
      <c r="BB101" s="559">
        <f>Z101/$F101</f>
        <v>1788.9043408511138</v>
      </c>
      <c r="BC101" s="559">
        <f>BB101-BA101</f>
        <v>-37.713266617998215</v>
      </c>
      <c r="BD101" s="560">
        <f>BC101/BA101</f>
        <v>-2.0646503386251819E-2</v>
      </c>
      <c r="BE101" s="562"/>
      <c r="BF101" s="559">
        <f>AD101/$E101</f>
        <v>0</v>
      </c>
      <c r="BG101" s="559">
        <f>AE101/$F101</f>
        <v>130.43055326430061</v>
      </c>
      <c r="BH101" s="562"/>
      <c r="BI101" s="559">
        <f>AG101/$E101</f>
        <v>1826.617607469112</v>
      </c>
      <c r="BJ101" s="559">
        <f>AH101/$F101</f>
        <v>1919.3348941154145</v>
      </c>
      <c r="BK101" s="559">
        <f>BJ101-BI101</f>
        <v>92.717286646302455</v>
      </c>
      <c r="BL101" s="560">
        <f>BK101/BI101</f>
        <v>5.0759001920915349E-2</v>
      </c>
    </row>
    <row r="102" spans="1:64">
      <c r="A102" s="397">
        <v>271</v>
      </c>
      <c r="B102" s="412">
        <v>4</v>
      </c>
      <c r="C102" s="412">
        <v>4</v>
      </c>
      <c r="D102" s="398" t="s">
        <v>125</v>
      </c>
      <c r="E102" s="400">
        <v>6903</v>
      </c>
      <c r="F102" s="400">
        <v>6766</v>
      </c>
      <c r="G102" s="552">
        <f>F102-E102</f>
        <v>-137</v>
      </c>
      <c r="H102" s="553">
        <f>G102/E102</f>
        <v>-1.9846443575257135E-2</v>
      </c>
      <c r="I102" s="553"/>
      <c r="J102" s="400">
        <v>-1182922.3755719364</v>
      </c>
      <c r="K102" s="437">
        <v>-1488316.1877605375</v>
      </c>
      <c r="L102" s="552">
        <f>K102-J102</f>
        <v>-305393.81218860112</v>
      </c>
      <c r="M102" s="553">
        <f>L102/J102</f>
        <v>0.25816893694393506</v>
      </c>
      <c r="N102" s="553"/>
      <c r="O102" s="400">
        <v>2979268.6270577195</v>
      </c>
      <c r="P102" s="400">
        <v>3147505.7166326898</v>
      </c>
      <c r="Q102" s="552">
        <f>P102-O102</f>
        <v>168237.0895749703</v>
      </c>
      <c r="R102" s="553">
        <f>Q102/O102</f>
        <v>5.6469258276021492E-2</v>
      </c>
      <c r="S102" s="553"/>
      <c r="T102" s="400">
        <v>1410926.1071647825</v>
      </c>
      <c r="U102" s="400">
        <v>948110.65714059421</v>
      </c>
      <c r="V102" s="552">
        <f>U102-T102</f>
        <v>-462815.45002418826</v>
      </c>
      <c r="W102" s="553">
        <f>V102/T102</f>
        <v>-0.32802245820952541</v>
      </c>
      <c r="X102" s="554"/>
      <c r="Y102" s="437">
        <f>SUM(J102,O102,T102)</f>
        <v>3207272.3586505656</v>
      </c>
      <c r="Z102" s="437">
        <f>SUM(K102,P102,U102)</f>
        <v>2607300.1860127468</v>
      </c>
      <c r="AA102" s="552">
        <f>Z102-Y102</f>
        <v>-599972.17263781885</v>
      </c>
      <c r="AB102" s="553">
        <f>AA102/Y102</f>
        <v>-0.18706617510034365</v>
      </c>
      <c r="AC102" s="554"/>
      <c r="AD102" s="557">
        <v>0</v>
      </c>
      <c r="AE102" s="452">
        <v>1056699.2484320481</v>
      </c>
      <c r="AF102" s="545"/>
      <c r="AG102" s="399">
        <v>3207272.3586505656</v>
      </c>
      <c r="AH102" s="399">
        <f>SUM(Z102,AE102)</f>
        <v>3663999.4344447949</v>
      </c>
      <c r="AI102" s="552">
        <f>AH102-AG102</f>
        <v>456727.07579422928</v>
      </c>
      <c r="AJ102" s="553">
        <f>AI102/AG102</f>
        <v>0.14240358308278925</v>
      </c>
      <c r="AL102" s="559">
        <f>J102/$E102</f>
        <v>-171.36351956713551</v>
      </c>
      <c r="AM102" s="559">
        <f>K102/$F102</f>
        <v>-219.96987699682788</v>
      </c>
      <c r="AN102" s="559">
        <f>AM102-AL102</f>
        <v>-48.606357429692366</v>
      </c>
      <c r="AO102" s="560">
        <f>AN102/AL102</f>
        <v>0.28364471943895697</v>
      </c>
      <c r="AP102" s="561"/>
      <c r="AQ102" s="559">
        <f>O102/$E102</f>
        <v>431.59041388638553</v>
      </c>
      <c r="AR102" s="559">
        <f>P102/$F102</f>
        <v>465.19446004030294</v>
      </c>
      <c r="AS102" s="559">
        <f>AR102-AQ102</f>
        <v>33.604046153917409</v>
      </c>
      <c r="AT102" s="560">
        <f>AS102/AQ102</f>
        <v>7.7860965101888335E-2</v>
      </c>
      <c r="AU102" s="561"/>
      <c r="AV102" s="559">
        <f>T102/$E102</f>
        <v>204.39317791754056</v>
      </c>
      <c r="AW102" s="559">
        <f>U102/$F102</f>
        <v>140.12868122089776</v>
      </c>
      <c r="AX102" s="559">
        <f>AW102-AV102</f>
        <v>-64.264496696642794</v>
      </c>
      <c r="AY102" s="560">
        <f>AX102/AV102</f>
        <v>-0.31441605513159232</v>
      </c>
      <c r="AZ102" s="561"/>
      <c r="BA102" s="559">
        <f>Y102/$E102</f>
        <v>464.62007223679063</v>
      </c>
      <c r="BB102" s="559">
        <f>Z102/$F102</f>
        <v>385.35326426437285</v>
      </c>
      <c r="BC102" s="559">
        <f>BB102-BA102</f>
        <v>-79.26680797241778</v>
      </c>
      <c r="BD102" s="560">
        <f>BC102/BA102</f>
        <v>-0.17060564686929833</v>
      </c>
      <c r="BE102" s="562"/>
      <c r="BF102" s="559">
        <f>AD102/$E102</f>
        <v>0</v>
      </c>
      <c r="BG102" s="559">
        <f>AE102/$F102</f>
        <v>156.17783748626192</v>
      </c>
      <c r="BH102" s="562"/>
      <c r="BI102" s="559">
        <f>AG102/$E102</f>
        <v>464.62007223679063</v>
      </c>
      <c r="BJ102" s="559">
        <f>AH102/$F102</f>
        <v>541.53110175063478</v>
      </c>
      <c r="BK102" s="559">
        <f>BJ102-BI102</f>
        <v>76.911029513844142</v>
      </c>
      <c r="BL102" s="560">
        <f>BK102/BI102</f>
        <v>0.16553531392558291</v>
      </c>
    </row>
    <row r="103" spans="1:64">
      <c r="A103" s="397">
        <v>272</v>
      </c>
      <c r="B103" s="412">
        <v>16</v>
      </c>
      <c r="C103" s="412">
        <v>16</v>
      </c>
      <c r="D103" s="398" t="s">
        <v>126</v>
      </c>
      <c r="E103" s="400">
        <v>48006</v>
      </c>
      <c r="F103" s="400">
        <v>48295</v>
      </c>
      <c r="G103" s="552">
        <f>F103-E103</f>
        <v>289</v>
      </c>
      <c r="H103" s="553">
        <f>G103/E103</f>
        <v>6.0200808232304297E-3</v>
      </c>
      <c r="I103" s="553"/>
      <c r="J103" s="400">
        <v>10079897.093389045</v>
      </c>
      <c r="K103" s="437">
        <v>9449100.7259213142</v>
      </c>
      <c r="L103" s="552">
        <f>K103-J103</f>
        <v>-630796.36746773124</v>
      </c>
      <c r="M103" s="553">
        <f>L103/J103</f>
        <v>-6.2579643584004682E-2</v>
      </c>
      <c r="N103" s="553"/>
      <c r="O103" s="400">
        <v>9098678.0138255227</v>
      </c>
      <c r="P103" s="400">
        <v>9791364.3566136938</v>
      </c>
      <c r="Q103" s="552">
        <f>P103-O103</f>
        <v>692686.34278817102</v>
      </c>
      <c r="R103" s="553">
        <f>Q103/O103</f>
        <v>7.6130438041177848E-2</v>
      </c>
      <c r="S103" s="553"/>
      <c r="T103" s="400">
        <v>7579135.5495966859</v>
      </c>
      <c r="U103" s="400">
        <v>4250916.1616255511</v>
      </c>
      <c r="V103" s="552">
        <f>U103-T103</f>
        <v>-3328219.3879711349</v>
      </c>
      <c r="W103" s="553">
        <f>V103/T103</f>
        <v>-0.43912915479500059</v>
      </c>
      <c r="X103" s="554"/>
      <c r="Y103" s="437">
        <f>SUM(J103,O103,T103)</f>
        <v>26757710.656811256</v>
      </c>
      <c r="Z103" s="437">
        <f>SUM(K103,P103,U103)</f>
        <v>23491381.244160555</v>
      </c>
      <c r="AA103" s="552">
        <f>Z103-Y103</f>
        <v>-3266329.4126507007</v>
      </c>
      <c r="AB103" s="553">
        <f>AA103/Y103</f>
        <v>-0.12207058572924835</v>
      </c>
      <c r="AC103" s="554"/>
      <c r="AD103" s="557">
        <v>0</v>
      </c>
      <c r="AE103" s="452">
        <v>6262984.7034481205</v>
      </c>
      <c r="AF103" s="545"/>
      <c r="AG103" s="399">
        <v>26757710.656811256</v>
      </c>
      <c r="AH103" s="399">
        <f>SUM(Z103,AE103)</f>
        <v>29754365.947608676</v>
      </c>
      <c r="AI103" s="552">
        <f>AH103-AG103</f>
        <v>2996655.2907974198</v>
      </c>
      <c r="AJ103" s="553">
        <f>AI103/AG103</f>
        <v>0.11199221522468374</v>
      </c>
      <c r="AL103" s="559">
        <f>J103/$E103</f>
        <v>209.97160966106415</v>
      </c>
      <c r="AM103" s="559">
        <f>K103/$F103</f>
        <v>195.65380941963588</v>
      </c>
      <c r="AN103" s="559">
        <f>AM103-AL103</f>
        <v>-14.317800241428273</v>
      </c>
      <c r="AO103" s="560">
        <f>AN103/AL103</f>
        <v>-6.8189219792809341E-2</v>
      </c>
      <c r="AP103" s="561"/>
      <c r="AQ103" s="559">
        <f>O103/$E103</f>
        <v>189.53210044214313</v>
      </c>
      <c r="AR103" s="559">
        <f>P103/$F103</f>
        <v>202.74074659102791</v>
      </c>
      <c r="AS103" s="559">
        <f>AR103-AQ103</f>
        <v>13.208646148884782</v>
      </c>
      <c r="AT103" s="560">
        <f>AS103/AQ103</f>
        <v>6.9690812891702605E-2</v>
      </c>
      <c r="AU103" s="561"/>
      <c r="AV103" s="559">
        <f>T103/$E103</f>
        <v>157.87892241796203</v>
      </c>
      <c r="AW103" s="559">
        <f>U103/$F103</f>
        <v>88.019798356466524</v>
      </c>
      <c r="AX103" s="559">
        <f>AW103-AV103</f>
        <v>-69.859124061495507</v>
      </c>
      <c r="AY103" s="560">
        <f>AX103/AV103</f>
        <v>-0.44248543752125058</v>
      </c>
      <c r="AZ103" s="561"/>
      <c r="BA103" s="559">
        <f>Y103/$E103</f>
        <v>557.3826325211694</v>
      </c>
      <c r="BB103" s="559">
        <f>Z103/$F103</f>
        <v>486.41435436713027</v>
      </c>
      <c r="BC103" s="559">
        <f>BB103-BA103</f>
        <v>-70.968278154039126</v>
      </c>
      <c r="BD103" s="560">
        <f>BC103/BA103</f>
        <v>-0.12732416478969455</v>
      </c>
      <c r="BE103" s="562"/>
      <c r="BF103" s="559">
        <f>AD103/$E103</f>
        <v>0</v>
      </c>
      <c r="BG103" s="559">
        <f>AE103/$F103</f>
        <v>129.68184498287857</v>
      </c>
      <c r="BH103" s="562"/>
      <c r="BI103" s="559">
        <f>AG103/$E103</f>
        <v>557.3826325211694</v>
      </c>
      <c r="BJ103" s="559">
        <f>AH103/$F103</f>
        <v>616.09619935000876</v>
      </c>
      <c r="BK103" s="559">
        <f>BJ103-BI103</f>
        <v>58.713566828839362</v>
      </c>
      <c r="BL103" s="560">
        <f>BK103/BI103</f>
        <v>0.10533799118078804</v>
      </c>
    </row>
    <row r="104" spans="1:64">
      <c r="A104" s="397">
        <v>273</v>
      </c>
      <c r="B104" s="412">
        <v>19</v>
      </c>
      <c r="C104" s="412">
        <v>19</v>
      </c>
      <c r="D104" s="398" t="s">
        <v>127</v>
      </c>
      <c r="E104" s="400">
        <v>3999</v>
      </c>
      <c r="F104" s="400">
        <v>4011</v>
      </c>
      <c r="G104" s="552">
        <f>F104-E104</f>
        <v>12</v>
      </c>
      <c r="H104" s="553">
        <f>G104/E104</f>
        <v>3.0007501875468868E-3</v>
      </c>
      <c r="I104" s="553"/>
      <c r="J104" s="400">
        <v>4399640.3525457075</v>
      </c>
      <c r="K104" s="437">
        <v>4073390.8345220848</v>
      </c>
      <c r="L104" s="552">
        <f>K104-J104</f>
        <v>-326249.51802362269</v>
      </c>
      <c r="M104" s="553">
        <f>L104/J104</f>
        <v>-7.4153678910333906E-2</v>
      </c>
      <c r="N104" s="553"/>
      <c r="O104" s="400">
        <v>260824.51932381504</v>
      </c>
      <c r="P104" s="400">
        <v>281659.0017016835</v>
      </c>
      <c r="Q104" s="552">
        <f>P104-O104</f>
        <v>20834.482377868466</v>
      </c>
      <c r="R104" s="553">
        <f>Q104/O104</f>
        <v>7.9879309015431735E-2</v>
      </c>
      <c r="S104" s="553"/>
      <c r="T104" s="400">
        <v>745315.2943174633</v>
      </c>
      <c r="U104" s="400">
        <v>480817.20821794815</v>
      </c>
      <c r="V104" s="552">
        <f>U104-T104</f>
        <v>-264498.08609951515</v>
      </c>
      <c r="W104" s="553">
        <f>V104/T104</f>
        <v>-0.35488079758477831</v>
      </c>
      <c r="X104" s="554"/>
      <c r="Y104" s="437">
        <f>SUM(J104,O104,T104)</f>
        <v>5405780.1661869856</v>
      </c>
      <c r="Z104" s="437">
        <f>SUM(K104,P104,U104)</f>
        <v>4835867.0444417158</v>
      </c>
      <c r="AA104" s="552">
        <f>Z104-Y104</f>
        <v>-569913.12174526975</v>
      </c>
      <c r="AB104" s="553">
        <f>AA104/Y104</f>
        <v>-0.10542661821693407</v>
      </c>
      <c r="AC104" s="554"/>
      <c r="AD104" s="557">
        <v>0</v>
      </c>
      <c r="AE104" s="452">
        <v>557698.04666731087</v>
      </c>
      <c r="AF104" s="545"/>
      <c r="AG104" s="399">
        <v>5405780.1661869856</v>
      </c>
      <c r="AH104" s="399">
        <f>SUM(Z104,AE104)</f>
        <v>5393565.0911090262</v>
      </c>
      <c r="AI104" s="552">
        <f>AH104-AG104</f>
        <v>-12215.075077959336</v>
      </c>
      <c r="AJ104" s="553">
        <f>AI104/AG104</f>
        <v>-2.2596322274376439E-3</v>
      </c>
      <c r="AL104" s="559">
        <f>J104/$E104</f>
        <v>1100.1851344200318</v>
      </c>
      <c r="AM104" s="559">
        <f>K104/$F104</f>
        <v>1015.5549325659648</v>
      </c>
      <c r="AN104" s="559">
        <f>AM104-AL104</f>
        <v>-84.630201854066968</v>
      </c>
      <c r="AO104" s="560">
        <f>AN104/AL104</f>
        <v>-7.6923600588986521E-2</v>
      </c>
      <c r="AP104" s="561"/>
      <c r="AQ104" s="559">
        <f>O104/$E104</f>
        <v>65.222435439813708</v>
      </c>
      <c r="AR104" s="559">
        <f>P104/$F104</f>
        <v>70.221640912910374</v>
      </c>
      <c r="AS104" s="559">
        <f>AR104-AQ104</f>
        <v>4.9992054730966657</v>
      </c>
      <c r="AT104" s="560">
        <f>AS104/AQ104</f>
        <v>7.6648555660112666E-2</v>
      </c>
      <c r="AU104" s="561"/>
      <c r="AV104" s="559">
        <f>T104/$E104</f>
        <v>186.37541743372427</v>
      </c>
      <c r="AW104" s="559">
        <f>U104/$F104</f>
        <v>119.87464677585344</v>
      </c>
      <c r="AX104" s="559">
        <f>AW104-AV104</f>
        <v>-66.500770657870831</v>
      </c>
      <c r="AY104" s="560">
        <f>AX104/AV104</f>
        <v>-0.35681084755460701</v>
      </c>
      <c r="AZ104" s="561"/>
      <c r="BA104" s="559">
        <f>Y104/$E104</f>
        <v>1351.7829872935697</v>
      </c>
      <c r="BB104" s="559">
        <f>Z104/$F104</f>
        <v>1205.6512202547285</v>
      </c>
      <c r="BC104" s="559">
        <f>BB104-BA104</f>
        <v>-146.13176703884119</v>
      </c>
      <c r="BD104" s="560">
        <f>BC104/BA104</f>
        <v>-0.10810297837185713</v>
      </c>
      <c r="BE104" s="562"/>
      <c r="BF104" s="559">
        <f>AD104/$E104</f>
        <v>0</v>
      </c>
      <c r="BG104" s="559">
        <f>AE104/$F104</f>
        <v>139.0421457659713</v>
      </c>
      <c r="BH104" s="562"/>
      <c r="BI104" s="559">
        <f>AG104/$E104</f>
        <v>1351.7829872935697</v>
      </c>
      <c r="BJ104" s="559">
        <f>AH104/$F104</f>
        <v>1344.6933660206996</v>
      </c>
      <c r="BK104" s="559">
        <f>BJ104-BI104</f>
        <v>-7.0896212728700903</v>
      </c>
      <c r="BL104" s="560">
        <f>BK104/BI104</f>
        <v>-5.2446445468768291E-3</v>
      </c>
    </row>
    <row r="105" spans="1:64">
      <c r="A105" s="397">
        <v>275</v>
      </c>
      <c r="B105" s="412">
        <v>13</v>
      </c>
      <c r="C105" s="412">
        <v>13</v>
      </c>
      <c r="D105" s="398" t="s">
        <v>128</v>
      </c>
      <c r="E105" s="400">
        <v>2521</v>
      </c>
      <c r="F105" s="400">
        <v>2499</v>
      </c>
      <c r="G105" s="552">
        <f>F105-E105</f>
        <v>-22</v>
      </c>
      <c r="H105" s="553">
        <f>G105/E105</f>
        <v>-8.7266957556525193E-3</v>
      </c>
      <c r="I105" s="553"/>
      <c r="J105" s="400">
        <v>782780.91784633533</v>
      </c>
      <c r="K105" s="437">
        <v>737829.26206636953</v>
      </c>
      <c r="L105" s="552">
        <f>K105-J105</f>
        <v>-44951.655779965804</v>
      </c>
      <c r="M105" s="553">
        <f>L105/J105</f>
        <v>-5.7425589657501191E-2</v>
      </c>
      <c r="N105" s="553"/>
      <c r="O105" s="400">
        <v>1243660.6649856942</v>
      </c>
      <c r="P105" s="400">
        <v>1264202.5706336354</v>
      </c>
      <c r="Q105" s="552">
        <f>P105-O105</f>
        <v>20541.905647941167</v>
      </c>
      <c r="R105" s="553">
        <f>Q105/O105</f>
        <v>1.6517291433493606E-2</v>
      </c>
      <c r="S105" s="553"/>
      <c r="T105" s="400">
        <v>522312.78285279009</v>
      </c>
      <c r="U105" s="400">
        <v>360133.68655415392</v>
      </c>
      <c r="V105" s="552">
        <f>U105-T105</f>
        <v>-162179.09629863617</v>
      </c>
      <c r="W105" s="553">
        <f>V105/T105</f>
        <v>-0.31050187095333853</v>
      </c>
      <c r="X105" s="554"/>
      <c r="Y105" s="437">
        <f>SUM(J105,O105,T105)</f>
        <v>2548754.3656848194</v>
      </c>
      <c r="Z105" s="437">
        <f>SUM(K105,P105,U105)</f>
        <v>2362165.5192541587</v>
      </c>
      <c r="AA105" s="552">
        <f>Z105-Y105</f>
        <v>-186588.84643066069</v>
      </c>
      <c r="AB105" s="553">
        <f>AA105/Y105</f>
        <v>-7.3207857509849331E-2</v>
      </c>
      <c r="AC105" s="554"/>
      <c r="AD105" s="557">
        <v>0</v>
      </c>
      <c r="AE105" s="452">
        <v>380443.85289765371</v>
      </c>
      <c r="AF105" s="545"/>
      <c r="AG105" s="399">
        <v>2548754.3656848194</v>
      </c>
      <c r="AH105" s="399">
        <f>SUM(Z105,AE105)</f>
        <v>2742609.3721518125</v>
      </c>
      <c r="AI105" s="552">
        <f>AH105-AG105</f>
        <v>193855.00646699313</v>
      </c>
      <c r="AJ105" s="553">
        <f>AI105/AG105</f>
        <v>7.6058724637007788E-2</v>
      </c>
      <c r="AL105" s="559">
        <f>J105/$E105</f>
        <v>310.50413242615446</v>
      </c>
      <c r="AM105" s="559">
        <f>K105/$F105</f>
        <v>295.24980474844722</v>
      </c>
      <c r="AN105" s="559">
        <f>AM105-AL105</f>
        <v>-15.254327677707238</v>
      </c>
      <c r="AO105" s="560">
        <f>AN105/AL105</f>
        <v>-4.9127615656886926E-2</v>
      </c>
      <c r="AP105" s="561"/>
      <c r="AQ105" s="559">
        <f>O105/$E105</f>
        <v>493.32037484557486</v>
      </c>
      <c r="AR105" s="559">
        <f>P105/$F105</f>
        <v>505.88338160609658</v>
      </c>
      <c r="AS105" s="559">
        <f>AR105-AQ105</f>
        <v>12.563006760521716</v>
      </c>
      <c r="AT105" s="560">
        <f>AS105/AQ105</f>
        <v>2.5466223170803236E-2</v>
      </c>
      <c r="AU105" s="561"/>
      <c r="AV105" s="559">
        <f>T105/$E105</f>
        <v>207.18476114747722</v>
      </c>
      <c r="AW105" s="559">
        <f>U105/$F105</f>
        <v>144.11111906928929</v>
      </c>
      <c r="AX105" s="559">
        <f>AW105-AV105</f>
        <v>-63.07364207818793</v>
      </c>
      <c r="AY105" s="560">
        <f>AX105/AV105</f>
        <v>-0.30443185941311179</v>
      </c>
      <c r="AZ105" s="561"/>
      <c r="BA105" s="559">
        <f>Y105/$E105</f>
        <v>1011.0092684192065</v>
      </c>
      <c r="BB105" s="559">
        <f>Z105/$F105</f>
        <v>945.244305423833</v>
      </c>
      <c r="BC105" s="559">
        <f>BB105-BA105</f>
        <v>-65.76496299537348</v>
      </c>
      <c r="BD105" s="560">
        <f>BC105/BA105</f>
        <v>-6.5048823042148998E-2</v>
      </c>
      <c r="BE105" s="562"/>
      <c r="BF105" s="559">
        <f>AD105/$E105</f>
        <v>0</v>
      </c>
      <c r="BG105" s="559">
        <f>AE105/$F105</f>
        <v>152.23843653367496</v>
      </c>
      <c r="BH105" s="562"/>
      <c r="BI105" s="559">
        <f>AG105/$E105</f>
        <v>1011.0092684192065</v>
      </c>
      <c r="BJ105" s="559">
        <f>AH105/$F105</f>
        <v>1097.4827419575081</v>
      </c>
      <c r="BK105" s="559">
        <f>BJ105-BI105</f>
        <v>86.473473538301619</v>
      </c>
      <c r="BL105" s="560">
        <f>BK105/BI105</f>
        <v>8.5531830656221164E-2</v>
      </c>
    </row>
    <row r="106" spans="1:64">
      <c r="A106" s="397">
        <v>276</v>
      </c>
      <c r="B106" s="412">
        <v>12</v>
      </c>
      <c r="C106" s="412">
        <v>12</v>
      </c>
      <c r="D106" s="398" t="s">
        <v>129</v>
      </c>
      <c r="E106" s="400">
        <v>15157</v>
      </c>
      <c r="F106" s="400">
        <v>15136</v>
      </c>
      <c r="G106" s="552">
        <f>F106-E106</f>
        <v>-21</v>
      </c>
      <c r="H106" s="553">
        <f>G106/E106</f>
        <v>-1.3854984495612589E-3</v>
      </c>
      <c r="I106" s="553"/>
      <c r="J106" s="400">
        <v>11193309.60034737</v>
      </c>
      <c r="K106" s="437">
        <v>10398573.035102129</v>
      </c>
      <c r="L106" s="552">
        <f>K106-J106</f>
        <v>-794736.56524524093</v>
      </c>
      <c r="M106" s="553">
        <f>L106/J106</f>
        <v>-7.1001034870024265E-2</v>
      </c>
      <c r="N106" s="553"/>
      <c r="O106" s="400">
        <v>5382986.7960403142</v>
      </c>
      <c r="P106" s="400">
        <v>5367243.3464879487</v>
      </c>
      <c r="Q106" s="552">
        <f>P106-O106</f>
        <v>-15743.449552365579</v>
      </c>
      <c r="R106" s="553">
        <f>Q106/O106</f>
        <v>-2.9246680604801678E-3</v>
      </c>
      <c r="S106" s="553"/>
      <c r="T106" s="400">
        <v>1992420.2016603905</v>
      </c>
      <c r="U106" s="400">
        <v>923357.20168559765</v>
      </c>
      <c r="V106" s="552">
        <f>U106-T106</f>
        <v>-1069062.9999747928</v>
      </c>
      <c r="W106" s="553">
        <f>V106/T106</f>
        <v>-0.53656502733905498</v>
      </c>
      <c r="X106" s="554"/>
      <c r="Y106" s="437">
        <f>SUM(J106,O106,T106)</f>
        <v>18568716.598048076</v>
      </c>
      <c r="Z106" s="437">
        <f>SUM(K106,P106,U106)</f>
        <v>16689173.583275676</v>
      </c>
      <c r="AA106" s="552">
        <f>Z106-Y106</f>
        <v>-1879543.0147724003</v>
      </c>
      <c r="AB106" s="553">
        <f>AA106/Y106</f>
        <v>-0.10122094356106312</v>
      </c>
      <c r="AC106" s="554"/>
      <c r="AD106" s="557">
        <v>0</v>
      </c>
      <c r="AE106" s="452">
        <v>2060056.9908631041</v>
      </c>
      <c r="AF106" s="545"/>
      <c r="AG106" s="399">
        <v>18568716.598048076</v>
      </c>
      <c r="AH106" s="399">
        <f>SUM(Z106,AE106)</f>
        <v>18749230.574138779</v>
      </c>
      <c r="AI106" s="552">
        <f>AH106-AG106</f>
        <v>180513.97609070316</v>
      </c>
      <c r="AJ106" s="553">
        <f>AI106/AG106</f>
        <v>9.7214029379757236E-3</v>
      </c>
      <c r="AL106" s="559">
        <f>J106/$E106</f>
        <v>738.49109984478264</v>
      </c>
      <c r="AM106" s="559">
        <f>K106/$F106</f>
        <v>687.00931785822729</v>
      </c>
      <c r="AN106" s="559">
        <f>AM106-AL106</f>
        <v>-51.481781986555347</v>
      </c>
      <c r="AO106" s="560">
        <f>AN106/AL106</f>
        <v>-6.9712122458044354E-2</v>
      </c>
      <c r="AP106" s="561"/>
      <c r="AQ106" s="559">
        <f>O106/$E106</f>
        <v>355.14856475821824</v>
      </c>
      <c r="AR106" s="559">
        <f>P106/$F106</f>
        <v>354.60117246881265</v>
      </c>
      <c r="AS106" s="559">
        <f>AR106-AQ106</f>
        <v>-0.54739228940559315</v>
      </c>
      <c r="AT106" s="560">
        <f>AS106/AQ106</f>
        <v>-1.5413050867268817E-3</v>
      </c>
      <c r="AU106" s="561"/>
      <c r="AV106" s="559">
        <f>T106/$E106</f>
        <v>131.45214763214292</v>
      </c>
      <c r="AW106" s="559">
        <f>U106/$F106</f>
        <v>61.004043451744032</v>
      </c>
      <c r="AX106" s="559">
        <f>AW106-AV106</f>
        <v>-70.4481041803989</v>
      </c>
      <c r="AY106" s="560">
        <f>AX106/AV106</f>
        <v>-0.53592204805616117</v>
      </c>
      <c r="AZ106" s="561"/>
      <c r="BA106" s="559">
        <f>Y106/$E106</f>
        <v>1225.0918122351438</v>
      </c>
      <c r="BB106" s="559">
        <f>Z106/$F106</f>
        <v>1102.6145337787841</v>
      </c>
      <c r="BC106" s="559">
        <f>BB106-BA106</f>
        <v>-122.47727845635973</v>
      </c>
      <c r="BD106" s="560">
        <f>BC106/BA106</f>
        <v>-9.9973958876521704E-2</v>
      </c>
      <c r="BE106" s="562"/>
      <c r="BF106" s="559">
        <f>AD106/$E106</f>
        <v>0</v>
      </c>
      <c r="BG106" s="559">
        <f>AE106/$F106</f>
        <v>136.10313100311205</v>
      </c>
      <c r="BH106" s="562"/>
      <c r="BI106" s="559">
        <f>AG106/$E106</f>
        <v>1225.0918122351438</v>
      </c>
      <c r="BJ106" s="559">
        <f>AH106/$F106</f>
        <v>1238.717664781896</v>
      </c>
      <c r="BK106" s="559">
        <f>BJ106-BI106</f>
        <v>13.625852546752185</v>
      </c>
      <c r="BL106" s="560">
        <f>BK106/BI106</f>
        <v>1.1122311332643893E-2</v>
      </c>
    </row>
    <row r="107" spans="1:64">
      <c r="A107" s="397">
        <v>280</v>
      </c>
      <c r="B107" s="412">
        <v>15</v>
      </c>
      <c r="C107" s="412">
        <v>15</v>
      </c>
      <c r="D107" s="398" t="s">
        <v>130</v>
      </c>
      <c r="E107" s="400">
        <v>2024</v>
      </c>
      <c r="F107" s="400">
        <v>2015</v>
      </c>
      <c r="G107" s="552">
        <f>F107-E107</f>
        <v>-9</v>
      </c>
      <c r="H107" s="553">
        <f>G107/E107</f>
        <v>-4.4466403162055339E-3</v>
      </c>
      <c r="I107" s="553"/>
      <c r="J107" s="400">
        <v>1713300.7997192342</v>
      </c>
      <c r="K107" s="437">
        <v>1737249.294103977</v>
      </c>
      <c r="L107" s="552">
        <f>K107-J107</f>
        <v>23948.494384742808</v>
      </c>
      <c r="M107" s="553">
        <f>L107/J107</f>
        <v>1.3977985878876231E-2</v>
      </c>
      <c r="N107" s="553"/>
      <c r="O107" s="400">
        <v>923603.7752084129</v>
      </c>
      <c r="P107" s="400">
        <v>911453.19385094242</v>
      </c>
      <c r="Q107" s="552">
        <f>P107-O107</f>
        <v>-12150.581357470481</v>
      </c>
      <c r="R107" s="553">
        <f>Q107/O107</f>
        <v>-1.3155621147963238E-2</v>
      </c>
      <c r="S107" s="553"/>
      <c r="T107" s="400">
        <v>497206.74342637084</v>
      </c>
      <c r="U107" s="400">
        <v>344645.96727414476</v>
      </c>
      <c r="V107" s="552">
        <f>U107-T107</f>
        <v>-152560.77615222608</v>
      </c>
      <c r="W107" s="553">
        <f>V107/T107</f>
        <v>-0.30683569394271126</v>
      </c>
      <c r="X107" s="554"/>
      <c r="Y107" s="437">
        <f>SUM(J107,O107,T107)</f>
        <v>3134111.318354018</v>
      </c>
      <c r="Z107" s="437">
        <f>SUM(K107,P107,U107)</f>
        <v>2993348.455229064</v>
      </c>
      <c r="AA107" s="552">
        <f>Z107-Y107</f>
        <v>-140762.86312495405</v>
      </c>
      <c r="AB107" s="553">
        <f>AA107/Y107</f>
        <v>-4.4913166389661079E-2</v>
      </c>
      <c r="AC107" s="554"/>
      <c r="AD107" s="557">
        <v>0</v>
      </c>
      <c r="AE107" s="452">
        <v>242843.19109487935</v>
      </c>
      <c r="AF107" s="545"/>
      <c r="AG107" s="399">
        <v>3134111.318354018</v>
      </c>
      <c r="AH107" s="399">
        <f>SUM(Z107,AE107)</f>
        <v>3236191.6463239435</v>
      </c>
      <c r="AI107" s="552">
        <f>AH107-AG107</f>
        <v>102080.32796992548</v>
      </c>
      <c r="AJ107" s="553">
        <f>AI107/AG107</f>
        <v>3.2570740985529617E-2</v>
      </c>
      <c r="AL107" s="559">
        <f>J107/$E107</f>
        <v>846.49248997985876</v>
      </c>
      <c r="AM107" s="559">
        <f>K107/$F107</f>
        <v>862.15845861239552</v>
      </c>
      <c r="AN107" s="559">
        <f>AM107-AL107</f>
        <v>15.66596863253676</v>
      </c>
      <c r="AO107" s="560">
        <f>AN107/AL107</f>
        <v>1.8506919810841457E-2</v>
      </c>
      <c r="AP107" s="561"/>
      <c r="AQ107" s="559">
        <f>O107/$E107</f>
        <v>456.32597589348461</v>
      </c>
      <c r="AR107" s="559">
        <f>P107/$F107</f>
        <v>452.33409124116247</v>
      </c>
      <c r="AS107" s="559">
        <f>AR107-AQ107</f>
        <v>-3.9918846523221418</v>
      </c>
      <c r="AT107" s="560">
        <f>AS107/AQ107</f>
        <v>-8.7478795054479336E-3</v>
      </c>
      <c r="AU107" s="561"/>
      <c r="AV107" s="559">
        <f>T107/$E107</f>
        <v>245.65550564544014</v>
      </c>
      <c r="AW107" s="559">
        <f>U107/$F107</f>
        <v>171.04018227004701</v>
      </c>
      <c r="AX107" s="559">
        <f>AW107-AV107</f>
        <v>-74.615323375393132</v>
      </c>
      <c r="AY107" s="560">
        <f>AX107/AV107</f>
        <v>-0.30373967470970109</v>
      </c>
      <c r="AZ107" s="561"/>
      <c r="BA107" s="559">
        <f>Y107/$E107</f>
        <v>1548.4739715187836</v>
      </c>
      <c r="BB107" s="559">
        <f>Z107/$F107</f>
        <v>1485.532732123605</v>
      </c>
      <c r="BC107" s="559">
        <f>BB107-BA107</f>
        <v>-62.941239395178627</v>
      </c>
      <c r="BD107" s="560">
        <f>BC107/BA107</f>
        <v>-4.0647269862369217E-2</v>
      </c>
      <c r="BE107" s="562"/>
      <c r="BF107" s="559">
        <f>AD107/$E107</f>
        <v>0</v>
      </c>
      <c r="BG107" s="559">
        <f>AE107/$F107</f>
        <v>120.51771270217337</v>
      </c>
      <c r="BH107" s="562"/>
      <c r="BI107" s="559">
        <f>AG107/$E107</f>
        <v>1548.4739715187836</v>
      </c>
      <c r="BJ107" s="559">
        <f>AH107/$F107</f>
        <v>1606.0504448257784</v>
      </c>
      <c r="BK107" s="559">
        <f>BJ107-BI107</f>
        <v>57.576473306994785</v>
      </c>
      <c r="BL107" s="560">
        <f>BK107/BI107</f>
        <v>3.7182719481246608E-2</v>
      </c>
    </row>
    <row r="108" spans="1:64">
      <c r="A108" s="397">
        <v>284</v>
      </c>
      <c r="B108" s="412">
        <v>2</v>
      </c>
      <c r="C108" s="412">
        <v>2</v>
      </c>
      <c r="D108" s="398" t="s">
        <v>131</v>
      </c>
      <c r="E108" s="400">
        <v>2227</v>
      </c>
      <c r="F108" s="400">
        <v>2207</v>
      </c>
      <c r="G108" s="552">
        <f>F108-E108</f>
        <v>-20</v>
      </c>
      <c r="H108" s="553">
        <f>G108/E108</f>
        <v>-8.9806915132465207E-3</v>
      </c>
      <c r="I108" s="553"/>
      <c r="J108" s="400">
        <v>1111531.8408636157</v>
      </c>
      <c r="K108" s="437">
        <v>925125.96115261456</v>
      </c>
      <c r="L108" s="552">
        <f>K108-J108</f>
        <v>-186405.87971100118</v>
      </c>
      <c r="M108" s="553">
        <f>L108/J108</f>
        <v>-0.16770179032043858</v>
      </c>
      <c r="N108" s="553"/>
      <c r="O108" s="400">
        <v>1115363.590252762</v>
      </c>
      <c r="P108" s="400">
        <v>539735.13629440602</v>
      </c>
      <c r="Q108" s="552">
        <f>P108-O108</f>
        <v>-575628.45395835594</v>
      </c>
      <c r="R108" s="553">
        <f>Q108/O108</f>
        <v>-0.51609041122447608</v>
      </c>
      <c r="S108" s="553"/>
      <c r="T108" s="400">
        <v>507174.86370960594</v>
      </c>
      <c r="U108" s="400">
        <v>395490.08672781003</v>
      </c>
      <c r="V108" s="552">
        <f>U108-T108</f>
        <v>-111684.77698179591</v>
      </c>
      <c r="W108" s="553">
        <f>V108/T108</f>
        <v>-0.22020960614038529</v>
      </c>
      <c r="X108" s="554"/>
      <c r="Y108" s="437">
        <f>SUM(J108,O108,T108)</f>
        <v>2734070.2948259837</v>
      </c>
      <c r="Z108" s="437">
        <f>SUM(K108,P108,U108)</f>
        <v>1860351.1841748306</v>
      </c>
      <c r="AA108" s="552">
        <f>Z108-Y108</f>
        <v>-873719.11065115314</v>
      </c>
      <c r="AB108" s="553">
        <f>AA108/Y108</f>
        <v>-0.31956717144566432</v>
      </c>
      <c r="AC108" s="554"/>
      <c r="AD108" s="557">
        <v>0</v>
      </c>
      <c r="AE108" s="452">
        <v>253985.93647610306</v>
      </c>
      <c r="AF108" s="545"/>
      <c r="AG108" s="399">
        <v>2734070.2948259837</v>
      </c>
      <c r="AH108" s="399">
        <f>SUM(Z108,AE108)</f>
        <v>2114337.1206509336</v>
      </c>
      <c r="AI108" s="552">
        <f>AH108-AG108</f>
        <v>-619733.17417505011</v>
      </c>
      <c r="AJ108" s="553">
        <f>AI108/AG108</f>
        <v>-0.2266705341657993</v>
      </c>
      <c r="AL108" s="559">
        <f>J108/$E108</f>
        <v>499.11622849735778</v>
      </c>
      <c r="AM108" s="559">
        <f>K108/$F108</f>
        <v>419.1780521760827</v>
      </c>
      <c r="AN108" s="559">
        <f>AM108-AL108</f>
        <v>-79.93817632127508</v>
      </c>
      <c r="AO108" s="560">
        <f>AN108/AL108</f>
        <v>-0.16015944134282595</v>
      </c>
      <c r="AP108" s="561"/>
      <c r="AQ108" s="559">
        <f>O108/$E108</f>
        <v>500.83681645835742</v>
      </c>
      <c r="AR108" s="559">
        <f>P108/$F108</f>
        <v>244.55602006996196</v>
      </c>
      <c r="AS108" s="559">
        <f>AR108-AQ108</f>
        <v>-256.28079638839546</v>
      </c>
      <c r="AT108" s="560">
        <f>AS108/AQ108</f>
        <v>-0.51170518613362403</v>
      </c>
      <c r="AU108" s="561"/>
      <c r="AV108" s="559">
        <f>T108/$E108</f>
        <v>227.73904971244093</v>
      </c>
      <c r="AW108" s="559">
        <f>U108/$F108</f>
        <v>179.19804564014953</v>
      </c>
      <c r="AX108" s="559">
        <f>AW108-AV108</f>
        <v>-48.5410040722914</v>
      </c>
      <c r="AY108" s="560">
        <f>AX108/AV108</f>
        <v>-0.21314308693912015</v>
      </c>
      <c r="AZ108" s="561"/>
      <c r="BA108" s="559">
        <f>Y108/$E108</f>
        <v>1227.6920946681562</v>
      </c>
      <c r="BB108" s="559">
        <f>Z108/$F108</f>
        <v>842.93211788619419</v>
      </c>
      <c r="BC108" s="559">
        <f>BB108-BA108</f>
        <v>-384.759976781962</v>
      </c>
      <c r="BD108" s="560">
        <f>BC108/BA108</f>
        <v>-0.31340103797439717</v>
      </c>
      <c r="BE108" s="562"/>
      <c r="BF108" s="559">
        <f>AD108/$E108</f>
        <v>0</v>
      </c>
      <c r="BG108" s="559">
        <f>AE108/$F108</f>
        <v>115.08198299778118</v>
      </c>
      <c r="BH108" s="562"/>
      <c r="BI108" s="559">
        <f>AG108/$E108</f>
        <v>1227.6920946681562</v>
      </c>
      <c r="BJ108" s="559">
        <f>AH108/$F108</f>
        <v>958.0141008839754</v>
      </c>
      <c r="BK108" s="559">
        <f>BJ108-BI108</f>
        <v>-269.67799378418079</v>
      </c>
      <c r="BL108" s="560">
        <f>BK108/BI108</f>
        <v>-0.21966256438026055</v>
      </c>
    </row>
    <row r="109" spans="1:64">
      <c r="A109" s="397">
        <v>285</v>
      </c>
      <c r="B109" s="412">
        <v>8</v>
      </c>
      <c r="C109" s="412">
        <v>8</v>
      </c>
      <c r="D109" s="398" t="s">
        <v>132</v>
      </c>
      <c r="E109" s="400">
        <v>50617</v>
      </c>
      <c r="F109" s="400">
        <v>50500</v>
      </c>
      <c r="G109" s="552">
        <f>F109-E109</f>
        <v>-117</v>
      </c>
      <c r="H109" s="553">
        <f>G109/E109</f>
        <v>-2.3114763814528717E-3</v>
      </c>
      <c r="I109" s="553"/>
      <c r="J109" s="400">
        <v>-10638949.420748958</v>
      </c>
      <c r="K109" s="437">
        <v>-11014417.395736426</v>
      </c>
      <c r="L109" s="552">
        <f>K109-J109</f>
        <v>-375467.97498746775</v>
      </c>
      <c r="M109" s="553">
        <f>L109/J109</f>
        <v>3.5291828181380304E-2</v>
      </c>
      <c r="N109" s="553"/>
      <c r="O109" s="400">
        <v>8942704.4510249775</v>
      </c>
      <c r="P109" s="400">
        <v>10471942.73361513</v>
      </c>
      <c r="Q109" s="552">
        <f>P109-O109</f>
        <v>1529238.2825901527</v>
      </c>
      <c r="R109" s="553">
        <f>Q109/O109</f>
        <v>0.1710040056635079</v>
      </c>
      <c r="S109" s="553"/>
      <c r="T109" s="400">
        <v>7775933.4417987112</v>
      </c>
      <c r="U109" s="400">
        <v>4393904.9719721852</v>
      </c>
      <c r="V109" s="552">
        <f>U109-T109</f>
        <v>-3382028.469826526</v>
      </c>
      <c r="W109" s="553">
        <f>V109/T109</f>
        <v>-0.43493536758516838</v>
      </c>
      <c r="X109" s="554"/>
      <c r="Y109" s="437">
        <f>SUM(J109,O109,T109)</f>
        <v>6079688.4720747303</v>
      </c>
      <c r="Z109" s="437">
        <f>SUM(K109,P109,U109)</f>
        <v>3851430.3098508893</v>
      </c>
      <c r="AA109" s="552">
        <f>Z109-Y109</f>
        <v>-2228258.1622238411</v>
      </c>
      <c r="AB109" s="553">
        <f>AA109/Y109</f>
        <v>-0.36650860853458078</v>
      </c>
      <c r="AC109" s="554"/>
      <c r="AD109" s="557">
        <v>0</v>
      </c>
      <c r="AE109" s="452">
        <v>8874712.8589175232</v>
      </c>
      <c r="AF109" s="545"/>
      <c r="AG109" s="399">
        <v>6079688.4720747303</v>
      </c>
      <c r="AH109" s="399">
        <f>SUM(Z109,AE109)</f>
        <v>12726143.168768413</v>
      </c>
      <c r="AI109" s="552">
        <f>AH109-AG109</f>
        <v>6646454.696693683</v>
      </c>
      <c r="AJ109" s="553">
        <f>AI109/AG109</f>
        <v>1.0932229056179814</v>
      </c>
      <c r="AL109" s="559">
        <f>J109/$E109</f>
        <v>-210.18530179087972</v>
      </c>
      <c r="AM109" s="559">
        <f>K109/$F109</f>
        <v>-218.10727516309754</v>
      </c>
      <c r="AN109" s="559">
        <f>AM109-AL109</f>
        <v>-7.9219733722178205</v>
      </c>
      <c r="AO109" s="560">
        <f>AN109/AL109</f>
        <v>3.7690425090236103E-2</v>
      </c>
      <c r="AP109" s="561"/>
      <c r="AQ109" s="559">
        <f>O109/$E109</f>
        <v>176.67393269109149</v>
      </c>
      <c r="AR109" s="559">
        <f>P109/$F109</f>
        <v>207.36520264584416</v>
      </c>
      <c r="AS109" s="559">
        <f>AR109-AQ109</f>
        <v>30.69126995475267</v>
      </c>
      <c r="AT109" s="560">
        <f>AS109/AQ109</f>
        <v>0.17371702484494606</v>
      </c>
      <c r="AU109" s="561"/>
      <c r="AV109" s="559">
        <f>T109/$E109</f>
        <v>153.62296149117316</v>
      </c>
      <c r="AW109" s="559">
        <f>U109/$F109</f>
        <v>87.008019246973959</v>
      </c>
      <c r="AX109" s="559">
        <f>AW109-AV109</f>
        <v>-66.614942244199199</v>
      </c>
      <c r="AY109" s="560">
        <f>AX109/AV109</f>
        <v>-0.43362620794175194</v>
      </c>
      <c r="AZ109" s="561"/>
      <c r="BA109" s="559">
        <f>Y109/$E109</f>
        <v>120.11159239138492</v>
      </c>
      <c r="BB109" s="559">
        <f>Z109/$F109</f>
        <v>76.265946729720582</v>
      </c>
      <c r="BC109" s="559">
        <f>BB109-BA109</f>
        <v>-43.845645661664335</v>
      </c>
      <c r="BD109" s="560">
        <f>BC109/BA109</f>
        <v>-0.36504091560781932</v>
      </c>
      <c r="BE109" s="562"/>
      <c r="BF109" s="559">
        <f>AD109/$E109</f>
        <v>0</v>
      </c>
      <c r="BG109" s="559">
        <f>AE109/$F109</f>
        <v>175.73688829539651</v>
      </c>
      <c r="BH109" s="562"/>
      <c r="BI109" s="559">
        <f>AG109/$E109</f>
        <v>120.11159239138492</v>
      </c>
      <c r="BJ109" s="559">
        <f>AH109/$F109</f>
        <v>252.00283502511709</v>
      </c>
      <c r="BK109" s="559">
        <f>BJ109-BI109</f>
        <v>131.89124263373219</v>
      </c>
      <c r="BL109" s="560">
        <f>BK109/BI109</f>
        <v>1.098072550765651</v>
      </c>
    </row>
    <row r="110" spans="1:64">
      <c r="A110" s="397">
        <v>286</v>
      </c>
      <c r="B110" s="412">
        <v>8</v>
      </c>
      <c r="C110" s="412">
        <v>8</v>
      </c>
      <c r="D110" s="398" t="s">
        <v>133</v>
      </c>
      <c r="E110" s="400">
        <v>79429</v>
      </c>
      <c r="F110" s="400">
        <v>78880</v>
      </c>
      <c r="G110" s="552">
        <f>F110-E110</f>
        <v>-549</v>
      </c>
      <c r="H110" s="553">
        <f>G110/E110</f>
        <v>-6.911833209533042E-3</v>
      </c>
      <c r="I110" s="553"/>
      <c r="J110" s="400">
        <v>-24528827.644800939</v>
      </c>
      <c r="K110" s="437">
        <v>-26095952.332214039</v>
      </c>
      <c r="L110" s="552">
        <f>K110-J110</f>
        <v>-1567124.6874131002</v>
      </c>
      <c r="M110" s="553">
        <f>L110/J110</f>
        <v>6.3889098578474607E-2</v>
      </c>
      <c r="N110" s="553"/>
      <c r="O110" s="400">
        <v>14025074.648301022</v>
      </c>
      <c r="P110" s="400">
        <v>13689645.539271627</v>
      </c>
      <c r="Q110" s="552">
        <f>P110-O110</f>
        <v>-335429.10902939551</v>
      </c>
      <c r="R110" s="553">
        <f>Q110/O110</f>
        <v>-2.3916386717416076E-2</v>
      </c>
      <c r="S110" s="553"/>
      <c r="T110" s="400">
        <v>12913776.881532978</v>
      </c>
      <c r="U110" s="400">
        <v>7734924.4763338612</v>
      </c>
      <c r="V110" s="552">
        <f>U110-T110</f>
        <v>-5178852.405199117</v>
      </c>
      <c r="W110" s="553">
        <f>V110/T110</f>
        <v>-0.40103313327373685</v>
      </c>
      <c r="X110" s="554"/>
      <c r="Y110" s="437">
        <f>SUM(J110,O110,T110)</f>
        <v>2410023.8850330617</v>
      </c>
      <c r="Z110" s="437">
        <f>SUM(K110,P110,U110)</f>
        <v>-4671382.316608551</v>
      </c>
      <c r="AA110" s="552">
        <f>Z110-Y110</f>
        <v>-7081406.2016416127</v>
      </c>
      <c r="AB110" s="553">
        <f>AA110/Y110</f>
        <v>-2.938313701212329</v>
      </c>
      <c r="AC110" s="554"/>
      <c r="AD110" s="557">
        <v>0</v>
      </c>
      <c r="AE110" s="452">
        <v>11624008.820641469</v>
      </c>
      <c r="AF110" s="545"/>
      <c r="AG110" s="399">
        <v>2410023.8850330617</v>
      </c>
      <c r="AH110" s="399">
        <f>SUM(Z110,AE110)</f>
        <v>6952626.5040329183</v>
      </c>
      <c r="AI110" s="552">
        <f>AH110-AG110</f>
        <v>4542602.6189998565</v>
      </c>
      <c r="AJ110" s="553">
        <f>AI110/AG110</f>
        <v>1.8848786716226007</v>
      </c>
      <c r="AL110" s="559">
        <f>J110/$E110</f>
        <v>-308.81450911884752</v>
      </c>
      <c r="AM110" s="559">
        <f>K110/$F110</f>
        <v>-330.83103869439702</v>
      </c>
      <c r="AN110" s="559">
        <f>AM110-AL110</f>
        <v>-22.016529575549498</v>
      </c>
      <c r="AO110" s="560">
        <f>AN110/AL110</f>
        <v>7.1293701964878914E-2</v>
      </c>
      <c r="AP110" s="561"/>
      <c r="AQ110" s="559">
        <f>O110/$E110</f>
        <v>176.57372808799082</v>
      </c>
      <c r="AR110" s="559">
        <f>P110/$F110</f>
        <v>173.55027306378838</v>
      </c>
      <c r="AS110" s="559">
        <f>AR110-AQ110</f>
        <v>-3.0234550242024341</v>
      </c>
      <c r="AT110" s="560">
        <f>AS110/AQ110</f>
        <v>-1.7122904165538012E-2</v>
      </c>
      <c r="AU110" s="561"/>
      <c r="AV110" s="559">
        <f>T110/$E110</f>
        <v>162.5826446453182</v>
      </c>
      <c r="AW110" s="559">
        <f>U110/$F110</f>
        <v>98.059387377457668</v>
      </c>
      <c r="AX110" s="559">
        <f>AW110-AV110</f>
        <v>-64.523257267860529</v>
      </c>
      <c r="AY110" s="560">
        <f>AX110/AV110</f>
        <v>-0.3968643603296102</v>
      </c>
      <c r="AZ110" s="561"/>
      <c r="BA110" s="559">
        <f>Y110/$E110</f>
        <v>30.341863614461491</v>
      </c>
      <c r="BB110" s="559">
        <f>Z110/$F110</f>
        <v>-59.221378253151002</v>
      </c>
      <c r="BC110" s="559">
        <f>BB110-BA110</f>
        <v>-89.56324186761249</v>
      </c>
      <c r="BD110" s="560">
        <f>BC110/BA110</f>
        <v>-2.9518042466226433</v>
      </c>
      <c r="BE110" s="562"/>
      <c r="BF110" s="559">
        <f>AD110/$E110</f>
        <v>0</v>
      </c>
      <c r="BG110" s="559">
        <f>AE110/$F110</f>
        <v>147.36319498784823</v>
      </c>
      <c r="BH110" s="562"/>
      <c r="BI110" s="559">
        <f>AG110/$E110</f>
        <v>30.341863614461491</v>
      </c>
      <c r="BJ110" s="559">
        <f>AH110/$F110</f>
        <v>88.141816734697244</v>
      </c>
      <c r="BK110" s="559">
        <f>BJ110-BI110</f>
        <v>57.799953120235756</v>
      </c>
      <c r="BL110" s="560">
        <f>BK110/BI110</f>
        <v>1.9049572516266677</v>
      </c>
    </row>
    <row r="111" spans="1:64">
      <c r="A111" s="397">
        <v>287</v>
      </c>
      <c r="B111" s="412">
        <v>15</v>
      </c>
      <c r="C111" s="412">
        <v>15</v>
      </c>
      <c r="D111" s="398" t="s">
        <v>134</v>
      </c>
      <c r="E111" s="400">
        <v>6242</v>
      </c>
      <c r="F111" s="400">
        <v>6199</v>
      </c>
      <c r="G111" s="552">
        <f>F111-E111</f>
        <v>-43</v>
      </c>
      <c r="H111" s="553">
        <f>G111/E111</f>
        <v>-6.8888176866388979E-3</v>
      </c>
      <c r="I111" s="553"/>
      <c r="J111" s="400">
        <v>3351096.3347625211</v>
      </c>
      <c r="K111" s="437">
        <v>3558118.0124741066</v>
      </c>
      <c r="L111" s="552">
        <f>K111-J111</f>
        <v>207021.67771158554</v>
      </c>
      <c r="M111" s="553">
        <f>L111/J111</f>
        <v>6.1777298242384412E-2</v>
      </c>
      <c r="N111" s="553"/>
      <c r="O111" s="400">
        <v>2241816.1854563081</v>
      </c>
      <c r="P111" s="400">
        <v>2191371.4904184542</v>
      </c>
      <c r="Q111" s="552">
        <f>P111-O111</f>
        <v>-50444.695037853904</v>
      </c>
      <c r="R111" s="553">
        <f>Q111/O111</f>
        <v>-2.2501708822120131E-2</v>
      </c>
      <c r="S111" s="553"/>
      <c r="T111" s="400">
        <v>1437878.5543627285</v>
      </c>
      <c r="U111" s="400">
        <v>1031299.0209272153</v>
      </c>
      <c r="V111" s="552">
        <f>U111-T111</f>
        <v>-406579.53343551315</v>
      </c>
      <c r="W111" s="553">
        <f>V111/T111</f>
        <v>-0.28276347275776031</v>
      </c>
      <c r="X111" s="554"/>
      <c r="Y111" s="437">
        <f>SUM(J111,O111,T111)</f>
        <v>7030791.074581557</v>
      </c>
      <c r="Z111" s="437">
        <f>SUM(K111,P111,U111)</f>
        <v>6780788.5238197763</v>
      </c>
      <c r="AA111" s="552">
        <f>Z111-Y111</f>
        <v>-250002.5507617807</v>
      </c>
      <c r="AB111" s="553">
        <f>AA111/Y111</f>
        <v>-3.5558239195247289E-2</v>
      </c>
      <c r="AC111" s="554"/>
      <c r="AD111" s="557">
        <v>0</v>
      </c>
      <c r="AE111" s="452">
        <v>556695.27682153299</v>
      </c>
      <c r="AF111" s="545"/>
      <c r="AG111" s="399">
        <v>7030791.074581557</v>
      </c>
      <c r="AH111" s="399">
        <f>SUM(Z111,AE111)</f>
        <v>7337483.8006413095</v>
      </c>
      <c r="AI111" s="552">
        <f>AH111-AG111</f>
        <v>306692.72605975252</v>
      </c>
      <c r="AJ111" s="553">
        <f>AI111/AG111</f>
        <v>4.3621368179825419E-2</v>
      </c>
      <c r="AL111" s="559">
        <f>J111/$E111</f>
        <v>536.86259768704281</v>
      </c>
      <c r="AM111" s="559">
        <f>K111/$F111</f>
        <v>573.9825798474119</v>
      </c>
      <c r="AN111" s="559">
        <f>AM111-AL111</f>
        <v>37.119982160369091</v>
      </c>
      <c r="AO111" s="560">
        <f>AN111/AL111</f>
        <v>6.9142425492654105E-2</v>
      </c>
      <c r="AP111" s="561"/>
      <c r="AQ111" s="559">
        <f>O111/$E111</f>
        <v>359.15030205964564</v>
      </c>
      <c r="AR111" s="559">
        <f>P111/$F111</f>
        <v>353.50403136287372</v>
      </c>
      <c r="AS111" s="559">
        <f>AR111-AQ111</f>
        <v>-5.6462706967719214</v>
      </c>
      <c r="AT111" s="560">
        <f>AS111/AQ111</f>
        <v>-1.5721191557940609E-2</v>
      </c>
      <c r="AU111" s="561"/>
      <c r="AV111" s="559">
        <f>T111/$E111</f>
        <v>230.35542364029615</v>
      </c>
      <c r="AW111" s="559">
        <f>U111/$F111</f>
        <v>166.3653848890491</v>
      </c>
      <c r="AX111" s="559">
        <f>AW111-AV111</f>
        <v>-63.990038751247056</v>
      </c>
      <c r="AY111" s="560">
        <f>AX111/AV111</f>
        <v>-0.27778828794223909</v>
      </c>
      <c r="AZ111" s="561"/>
      <c r="BA111" s="559">
        <f>Y111/$E111</f>
        <v>1126.3683233869845</v>
      </c>
      <c r="BB111" s="559">
        <f>Z111/$F111</f>
        <v>1093.8519960993349</v>
      </c>
      <c r="BC111" s="559">
        <f>BB111-BA111</f>
        <v>-32.516327287649574</v>
      </c>
      <c r="BD111" s="560">
        <f>BC111/BA111</f>
        <v>-2.8868289894617354E-2</v>
      </c>
      <c r="BE111" s="562"/>
      <c r="BF111" s="559">
        <f>AD111/$E111</f>
        <v>0</v>
      </c>
      <c r="BG111" s="559">
        <f>AE111/$F111</f>
        <v>89.804045301102278</v>
      </c>
      <c r="BH111" s="562"/>
      <c r="BI111" s="559">
        <f>AG111/$E111</f>
        <v>1126.3683233869845</v>
      </c>
      <c r="BJ111" s="559">
        <f>AH111/$F111</f>
        <v>1183.6560414004371</v>
      </c>
      <c r="BK111" s="559">
        <f>BJ111-BI111</f>
        <v>57.287718013452604</v>
      </c>
      <c r="BL111" s="560">
        <f>BK111/BI111</f>
        <v>5.0860554957004381E-2</v>
      </c>
    </row>
    <row r="112" spans="1:64">
      <c r="A112" s="397">
        <v>288</v>
      </c>
      <c r="B112" s="412">
        <v>15</v>
      </c>
      <c r="C112" s="412">
        <v>15</v>
      </c>
      <c r="D112" s="398" t="s">
        <v>135</v>
      </c>
      <c r="E112" s="400">
        <v>6405</v>
      </c>
      <c r="F112" s="400">
        <v>6368</v>
      </c>
      <c r="G112" s="552">
        <f>F112-E112</f>
        <v>-37</v>
      </c>
      <c r="H112" s="553">
        <f>G112/E112</f>
        <v>-5.7767369242779079E-3</v>
      </c>
      <c r="I112" s="553"/>
      <c r="J112" s="400">
        <v>3979965.2429517219</v>
      </c>
      <c r="K112" s="437">
        <v>3881084.6492213206</v>
      </c>
      <c r="L112" s="552">
        <f>K112-J112</f>
        <v>-98880.593730401248</v>
      </c>
      <c r="M112" s="553">
        <f>L112/J112</f>
        <v>-2.4844587249979837E-2</v>
      </c>
      <c r="N112" s="553"/>
      <c r="O112" s="400">
        <v>2062890.9441470727</v>
      </c>
      <c r="P112" s="400">
        <v>2341499.6781093776</v>
      </c>
      <c r="Q112" s="552">
        <f>P112-O112</f>
        <v>278608.73396230489</v>
      </c>
      <c r="R112" s="553">
        <f>Q112/O112</f>
        <v>0.13505742257136091</v>
      </c>
      <c r="S112" s="553"/>
      <c r="T112" s="400">
        <v>1324833.3043553284</v>
      </c>
      <c r="U112" s="400">
        <v>856326.18838278833</v>
      </c>
      <c r="V112" s="552">
        <f>U112-T112</f>
        <v>-468507.11597254011</v>
      </c>
      <c r="W112" s="553">
        <f>V112/T112</f>
        <v>-0.35363476630029195</v>
      </c>
      <c r="X112" s="554"/>
      <c r="Y112" s="437">
        <f>SUM(J112,O112,T112)</f>
        <v>7367689.4914541226</v>
      </c>
      <c r="Z112" s="437">
        <f>SUM(K112,P112,U112)</f>
        <v>7078910.5157134868</v>
      </c>
      <c r="AA112" s="552">
        <f>Z112-Y112</f>
        <v>-288778.97574063577</v>
      </c>
      <c r="AB112" s="553">
        <f>AA112/Y112</f>
        <v>-3.9195323863145184E-2</v>
      </c>
      <c r="AC112" s="554"/>
      <c r="AD112" s="557">
        <v>0</v>
      </c>
      <c r="AE112" s="452">
        <v>589328.30141231581</v>
      </c>
      <c r="AF112" s="545"/>
      <c r="AG112" s="399">
        <v>7367689.4914541226</v>
      </c>
      <c r="AH112" s="399">
        <f>SUM(Z112,AE112)</f>
        <v>7668238.8171258029</v>
      </c>
      <c r="AI112" s="552">
        <f>AH112-AG112</f>
        <v>300549.32567168027</v>
      </c>
      <c r="AJ112" s="553">
        <f>AI112/AG112</f>
        <v>4.0792887107999228E-2</v>
      </c>
      <c r="AL112" s="559">
        <f>J112/$E112</f>
        <v>621.38411287302449</v>
      </c>
      <c r="AM112" s="559">
        <f>K112/$F112</f>
        <v>609.46681049329788</v>
      </c>
      <c r="AN112" s="559">
        <f>AM112-AL112</f>
        <v>-11.917302379726607</v>
      </c>
      <c r="AO112" s="560">
        <f>AN112/AL112</f>
        <v>-1.9178640285194778E-2</v>
      </c>
      <c r="AP112" s="561"/>
      <c r="AQ112" s="559">
        <f>O112/$E112</f>
        <v>322.07508885980837</v>
      </c>
      <c r="AR112" s="559">
        <f>P112/$F112</f>
        <v>367.69781377345754</v>
      </c>
      <c r="AS112" s="559">
        <f>AR112-AQ112</f>
        <v>45.622724913649165</v>
      </c>
      <c r="AT112" s="560">
        <f>AS112/AQ112</f>
        <v>0.14165244842486918</v>
      </c>
      <c r="AU112" s="561"/>
      <c r="AV112" s="559">
        <f>T112/$E112</f>
        <v>206.84360723736589</v>
      </c>
      <c r="AW112" s="559">
        <f>U112/$F112</f>
        <v>134.47333360282479</v>
      </c>
      <c r="AX112" s="559">
        <f>AW112-AV112</f>
        <v>-72.370273634541093</v>
      </c>
      <c r="AY112" s="560">
        <f>AX112/AV112</f>
        <v>-0.34987918940850665</v>
      </c>
      <c r="AZ112" s="561"/>
      <c r="BA112" s="559">
        <f>Y112/$E112</f>
        <v>1150.3028089701986</v>
      </c>
      <c r="BB112" s="559">
        <f>Z112/$F112</f>
        <v>1111.6379578695803</v>
      </c>
      <c r="BC112" s="559">
        <f>BB112-BA112</f>
        <v>-38.664851100618307</v>
      </c>
      <c r="BD112" s="560">
        <f>BC112/BA112</f>
        <v>-3.3612759004937813E-2</v>
      </c>
      <c r="BE112" s="562"/>
      <c r="BF112" s="559">
        <f>AD112/$E112</f>
        <v>0</v>
      </c>
      <c r="BG112" s="559">
        <f>AE112/$F112</f>
        <v>92.545273462989286</v>
      </c>
      <c r="BH112" s="562"/>
      <c r="BI112" s="559">
        <f>AG112/$E112</f>
        <v>1150.3028089701986</v>
      </c>
      <c r="BJ112" s="559">
        <f>AH112/$F112</f>
        <v>1204.1832313325694</v>
      </c>
      <c r="BK112" s="559">
        <f>BJ112-BI112</f>
        <v>53.880422362370837</v>
      </c>
      <c r="BL112" s="560">
        <f>BK112/BI112</f>
        <v>4.6840207588997325E-2</v>
      </c>
    </row>
    <row r="113" spans="1:64">
      <c r="A113" s="397">
        <v>290</v>
      </c>
      <c r="B113" s="412">
        <v>18</v>
      </c>
      <c r="C113" s="412">
        <v>18</v>
      </c>
      <c r="D113" s="398" t="s">
        <v>136</v>
      </c>
      <c r="E113" s="400">
        <v>7755</v>
      </c>
      <c r="F113" s="400">
        <v>7582</v>
      </c>
      <c r="G113" s="552">
        <f>F113-E113</f>
        <v>-173</v>
      </c>
      <c r="H113" s="553">
        <f>G113/E113</f>
        <v>-2.2308188265635073E-2</v>
      </c>
      <c r="I113" s="553"/>
      <c r="J113" s="400">
        <v>4131836.3974004239</v>
      </c>
      <c r="K113" s="437">
        <v>3354062.4352623643</v>
      </c>
      <c r="L113" s="552">
        <f>K113-J113</f>
        <v>-777773.96213805955</v>
      </c>
      <c r="M113" s="553">
        <f>L113/J113</f>
        <v>-0.18823929297573397</v>
      </c>
      <c r="N113" s="553"/>
      <c r="O113" s="400">
        <v>2869018.9494755934</v>
      </c>
      <c r="P113" s="400">
        <v>2687239.7687346479</v>
      </c>
      <c r="Q113" s="552">
        <f>P113-O113</f>
        <v>-181779.18074094551</v>
      </c>
      <c r="R113" s="553">
        <f>Q113/O113</f>
        <v>-6.3359351730378627E-2</v>
      </c>
      <c r="S113" s="553"/>
      <c r="T113" s="400">
        <v>1702254.0793560531</v>
      </c>
      <c r="U113" s="400">
        <v>1205998.9433266926</v>
      </c>
      <c r="V113" s="552">
        <f>U113-T113</f>
        <v>-496255.13602936058</v>
      </c>
      <c r="W113" s="553">
        <f>V113/T113</f>
        <v>-0.29152824014208811</v>
      </c>
      <c r="X113" s="554"/>
      <c r="Y113" s="437">
        <f>SUM(J113,O113,T113)</f>
        <v>8703109.4262320716</v>
      </c>
      <c r="Z113" s="437">
        <f>SUM(K113,P113,U113)</f>
        <v>7247301.1473237053</v>
      </c>
      <c r="AA113" s="552">
        <f>Z113-Y113</f>
        <v>-1455808.2789083663</v>
      </c>
      <c r="AB113" s="553">
        <f>AA113/Y113</f>
        <v>-0.16727450013674533</v>
      </c>
      <c r="AC113" s="554"/>
      <c r="AD113" s="557">
        <v>0</v>
      </c>
      <c r="AE113" s="452">
        <v>1114139.4539976073</v>
      </c>
      <c r="AF113" s="545"/>
      <c r="AG113" s="399">
        <v>8703109.4262320716</v>
      </c>
      <c r="AH113" s="399">
        <f>SUM(Z113,AE113)</f>
        <v>8361440.6013213126</v>
      </c>
      <c r="AI113" s="552">
        <f>AH113-AG113</f>
        <v>-341668.82491075899</v>
      </c>
      <c r="AJ113" s="553">
        <f>AI113/AG113</f>
        <v>-3.925824761905599E-2</v>
      </c>
      <c r="AL113" s="559">
        <f>J113/$E113</f>
        <v>532.79644067058985</v>
      </c>
      <c r="AM113" s="559">
        <f>K113/$F113</f>
        <v>442.37172715145931</v>
      </c>
      <c r="AN113" s="559">
        <f>AM113-AL113</f>
        <v>-90.424713519130535</v>
      </c>
      <c r="AO113" s="560">
        <f>AN113/AL113</f>
        <v>-0.16971718768488753</v>
      </c>
      <c r="AP113" s="561"/>
      <c r="AQ113" s="559">
        <f>O113/$E113</f>
        <v>369.95731134437051</v>
      </c>
      <c r="AR113" s="559">
        <f>P113/$F113</f>
        <v>354.42360442292903</v>
      </c>
      <c r="AS113" s="559">
        <f>AR113-AQ113</f>
        <v>-15.533706921441478</v>
      </c>
      <c r="AT113" s="560">
        <f>AS113/AQ113</f>
        <v>-4.198783601544262E-2</v>
      </c>
      <c r="AU113" s="561"/>
      <c r="AV113" s="559">
        <f>T113/$E113</f>
        <v>219.50407212844013</v>
      </c>
      <c r="AW113" s="559">
        <f>U113/$F113</f>
        <v>159.06079442451761</v>
      </c>
      <c r="AX113" s="559">
        <f>AW113-AV113</f>
        <v>-60.443277703922519</v>
      </c>
      <c r="AY113" s="560">
        <f>AX113/AV113</f>
        <v>-0.27536289927484747</v>
      </c>
      <c r="AZ113" s="561"/>
      <c r="BA113" s="559">
        <f>Y113/$E113</f>
        <v>1122.2578241434005</v>
      </c>
      <c r="BB113" s="559">
        <f>Z113/$F113</f>
        <v>955.85612599890601</v>
      </c>
      <c r="BC113" s="559">
        <f>BB113-BA113</f>
        <v>-166.4016981444945</v>
      </c>
      <c r="BD113" s="560">
        <f>BC113/BA113</f>
        <v>-0.14827403700348979</v>
      </c>
      <c r="BE113" s="562"/>
      <c r="BF113" s="559">
        <f>AD113/$E113</f>
        <v>0</v>
      </c>
      <c r="BG113" s="559">
        <f>AE113/$F113</f>
        <v>146.94532497990073</v>
      </c>
      <c r="BH113" s="562"/>
      <c r="BI113" s="559">
        <f>AG113/$E113</f>
        <v>1122.2578241434005</v>
      </c>
      <c r="BJ113" s="559">
        <f>AH113/$F113</f>
        <v>1102.8014509788068</v>
      </c>
      <c r="BK113" s="559">
        <f>BJ113-BI113</f>
        <v>-19.456373164593742</v>
      </c>
      <c r="BL113" s="560">
        <f>BK113/BI113</f>
        <v>-1.7336812224449803E-2</v>
      </c>
    </row>
    <row r="114" spans="1:64">
      <c r="A114" s="397">
        <v>291</v>
      </c>
      <c r="B114" s="412">
        <v>6</v>
      </c>
      <c r="C114" s="412">
        <v>6</v>
      </c>
      <c r="D114" s="398" t="s">
        <v>137</v>
      </c>
      <c r="E114" s="400">
        <v>2119</v>
      </c>
      <c r="F114" s="400">
        <v>2092</v>
      </c>
      <c r="G114" s="552">
        <f>F114-E114</f>
        <v>-27</v>
      </c>
      <c r="H114" s="553">
        <f>G114/E114</f>
        <v>-1.2741859367626238E-2</v>
      </c>
      <c r="I114" s="553"/>
      <c r="J114" s="400">
        <v>1729911.2233944321</v>
      </c>
      <c r="K114" s="437">
        <v>1742986.4551804846</v>
      </c>
      <c r="L114" s="552">
        <f>K114-J114</f>
        <v>13075.231786052464</v>
      </c>
      <c r="M114" s="553">
        <f>L114/J114</f>
        <v>7.5583253112817212E-3</v>
      </c>
      <c r="N114" s="553"/>
      <c r="O114" s="400">
        <v>245775.68138712578</v>
      </c>
      <c r="P114" s="400">
        <v>342662.62882736913</v>
      </c>
      <c r="Q114" s="552">
        <f>P114-O114</f>
        <v>96886.947440243355</v>
      </c>
      <c r="R114" s="553">
        <f>Q114/O114</f>
        <v>0.3942088448028141</v>
      </c>
      <c r="S114" s="553"/>
      <c r="T114" s="400">
        <v>438073.53134977981</v>
      </c>
      <c r="U114" s="400">
        <v>329745.45073386724</v>
      </c>
      <c r="V114" s="552">
        <f>U114-T114</f>
        <v>-108328.08061591256</v>
      </c>
      <c r="W114" s="553">
        <f>V114/T114</f>
        <v>-0.24728287117036069</v>
      </c>
      <c r="X114" s="554"/>
      <c r="Y114" s="437">
        <f>SUM(J114,O114,T114)</f>
        <v>2413760.4361313377</v>
      </c>
      <c r="Z114" s="437">
        <f>SUM(K114,P114,U114)</f>
        <v>2415394.5347417211</v>
      </c>
      <c r="AA114" s="552">
        <f>Z114-Y114</f>
        <v>1634.0986103834584</v>
      </c>
      <c r="AB114" s="553">
        <f>AA114/Y114</f>
        <v>6.7699287216858818E-4</v>
      </c>
      <c r="AC114" s="554"/>
      <c r="AD114" s="557">
        <v>0</v>
      </c>
      <c r="AE114" s="452">
        <v>246982.11648388254</v>
      </c>
      <c r="AF114" s="545"/>
      <c r="AG114" s="399">
        <v>2413760.4361313377</v>
      </c>
      <c r="AH114" s="399">
        <f>SUM(Z114,AE114)</f>
        <v>2662376.6512256037</v>
      </c>
      <c r="AI114" s="552">
        <f>AH114-AG114</f>
        <v>248616.21509426599</v>
      </c>
      <c r="AJ114" s="553">
        <f>AI114/AG114</f>
        <v>0.10299954020819747</v>
      </c>
      <c r="AL114" s="559">
        <f>J114/$E114</f>
        <v>816.38094544333751</v>
      </c>
      <c r="AM114" s="559">
        <f>K114/$F114</f>
        <v>833.16752159678992</v>
      </c>
      <c r="AN114" s="559">
        <f>AM114-AL114</f>
        <v>16.786576153452415</v>
      </c>
      <c r="AO114" s="560">
        <f>AN114/AL114</f>
        <v>2.0562185150385187E-2</v>
      </c>
      <c r="AP114" s="561"/>
      <c r="AQ114" s="559">
        <f>O114/$E114</f>
        <v>115.9866358598989</v>
      </c>
      <c r="AR114" s="559">
        <f>P114/$F114</f>
        <v>163.79666769950722</v>
      </c>
      <c r="AS114" s="559">
        <f>AR114-AQ114</f>
        <v>47.810031839608328</v>
      </c>
      <c r="AT114" s="560">
        <f>AS114/AQ114</f>
        <v>0.41220293601202829</v>
      </c>
      <c r="AU114" s="561"/>
      <c r="AV114" s="559">
        <f>T114/$E114</f>
        <v>206.73597515327032</v>
      </c>
      <c r="AW114" s="559">
        <f>U114/$F114</f>
        <v>157.62210838138969</v>
      </c>
      <c r="AX114" s="559">
        <f>AW114-AV114</f>
        <v>-49.113866771880623</v>
      </c>
      <c r="AY114" s="560">
        <f>AX114/AV114</f>
        <v>-0.23756807075047529</v>
      </c>
      <c r="AZ114" s="561"/>
      <c r="BA114" s="559">
        <f>Y114/$E114</f>
        <v>1139.1035564565068</v>
      </c>
      <c r="BB114" s="559">
        <f>Z114/$F114</f>
        <v>1154.5862976776871</v>
      </c>
      <c r="BC114" s="559">
        <f>BB114-BA114</f>
        <v>15.482741221180277</v>
      </c>
      <c r="BD114" s="560">
        <f>BC114/BA114</f>
        <v>1.3592040103310343E-2</v>
      </c>
      <c r="BE114" s="562"/>
      <c r="BF114" s="559">
        <f>AD114/$E114</f>
        <v>0</v>
      </c>
      <c r="BG114" s="559">
        <f>AE114/$F114</f>
        <v>118.06028512613888</v>
      </c>
      <c r="BH114" s="562"/>
      <c r="BI114" s="559">
        <f>AG114/$E114</f>
        <v>1139.1035564565068</v>
      </c>
      <c r="BJ114" s="559">
        <f>AH114/$F114</f>
        <v>1272.6465828038258</v>
      </c>
      <c r="BK114" s="559">
        <f>BJ114-BI114</f>
        <v>133.54302634731903</v>
      </c>
      <c r="BL114" s="560">
        <f>BK114/BI114</f>
        <v>0.11723519392981367</v>
      </c>
    </row>
    <row r="115" spans="1:64">
      <c r="A115" s="397">
        <v>297</v>
      </c>
      <c r="B115" s="412">
        <v>11</v>
      </c>
      <c r="C115" s="412">
        <v>11</v>
      </c>
      <c r="D115" s="398" t="s">
        <v>138</v>
      </c>
      <c r="E115" s="400">
        <v>122594</v>
      </c>
      <c r="F115" s="400">
        <v>124021</v>
      </c>
      <c r="G115" s="552">
        <f>F115-E115</f>
        <v>1427</v>
      </c>
      <c r="H115" s="553">
        <f>G115/E115</f>
        <v>1.1640047636915347E-2</v>
      </c>
      <c r="I115" s="553"/>
      <c r="J115" s="400">
        <v>-10727502.916007515</v>
      </c>
      <c r="K115" s="437">
        <v>-10776464.900402114</v>
      </c>
      <c r="L115" s="552">
        <f>K115-J115</f>
        <v>-48961.984394598752</v>
      </c>
      <c r="M115" s="553">
        <f>L115/J115</f>
        <v>4.5641548436717713E-3</v>
      </c>
      <c r="N115" s="553"/>
      <c r="O115" s="400">
        <v>25367351.568419885</v>
      </c>
      <c r="P115" s="400">
        <v>24560556.603929359</v>
      </c>
      <c r="Q115" s="552">
        <f>P115-O115</f>
        <v>-806794.96449052542</v>
      </c>
      <c r="R115" s="553">
        <f>Q115/O115</f>
        <v>-3.1804461822294211E-2</v>
      </c>
      <c r="S115" s="553"/>
      <c r="T115" s="400">
        <v>19210082.571614448</v>
      </c>
      <c r="U115" s="400">
        <v>11605837.235289603</v>
      </c>
      <c r="V115" s="552">
        <f>U115-T115</f>
        <v>-7604245.3363248445</v>
      </c>
      <c r="W115" s="553">
        <f>V115/T115</f>
        <v>-0.39584657213088548</v>
      </c>
      <c r="X115" s="554"/>
      <c r="Y115" s="437">
        <f>SUM(J115,O115,T115)</f>
        <v>33849931.224026814</v>
      </c>
      <c r="Z115" s="437">
        <f>SUM(K115,P115,U115)</f>
        <v>25389928.938816849</v>
      </c>
      <c r="AA115" s="552">
        <f>Z115-Y115</f>
        <v>-8460002.285209965</v>
      </c>
      <c r="AB115" s="553">
        <f>AA115/Y115</f>
        <v>-0.24992672006391026</v>
      </c>
      <c r="AC115" s="554"/>
      <c r="AD115" s="557">
        <v>0</v>
      </c>
      <c r="AE115" s="452">
        <v>14888362.852635875</v>
      </c>
      <c r="AF115" s="545"/>
      <c r="AG115" s="399">
        <v>33849931.224026814</v>
      </c>
      <c r="AH115" s="399">
        <f>SUM(Z115,AE115)</f>
        <v>40278291.791452721</v>
      </c>
      <c r="AI115" s="552">
        <f>AH115-AG115</f>
        <v>6428360.5674259067</v>
      </c>
      <c r="AJ115" s="553">
        <f>AI115/AG115</f>
        <v>0.18990764042861721</v>
      </c>
      <c r="AL115" s="559">
        <f>J115/$E115</f>
        <v>-87.504306214068507</v>
      </c>
      <c r="AM115" s="559">
        <f>K115/$F115</f>
        <v>-86.892259378670659</v>
      </c>
      <c r="AN115" s="559">
        <f>AM115-AL115</f>
        <v>0.6120468353978481</v>
      </c>
      <c r="AO115" s="560">
        <f>AN115/AL115</f>
        <v>-6.9944767506704289E-3</v>
      </c>
      <c r="AP115" s="561"/>
      <c r="AQ115" s="559">
        <f>O115/$E115</f>
        <v>206.92164027945807</v>
      </c>
      <c r="AR115" s="559">
        <f>P115/$F115</f>
        <v>198.03546660589222</v>
      </c>
      <c r="AS115" s="559">
        <f>AR115-AQ115</f>
        <v>-8.8861736735658496</v>
      </c>
      <c r="AT115" s="560">
        <f>AS115/AQ115</f>
        <v>-4.2944631898165053E-2</v>
      </c>
      <c r="AU115" s="561"/>
      <c r="AV115" s="559">
        <f>T115/$E115</f>
        <v>156.69675980565484</v>
      </c>
      <c r="AW115" s="559">
        <f>U115/$F115</f>
        <v>93.579613414579811</v>
      </c>
      <c r="AX115" s="559">
        <f>AW115-AV115</f>
        <v>-63.117146391075025</v>
      </c>
      <c r="AY115" s="560">
        <f>AX115/AV115</f>
        <v>-0.40279803149316473</v>
      </c>
      <c r="AZ115" s="561"/>
      <c r="BA115" s="559">
        <f>Y115/$E115</f>
        <v>276.11409387104436</v>
      </c>
      <c r="BB115" s="559">
        <f>Z115/$F115</f>
        <v>204.72282064180138</v>
      </c>
      <c r="BC115" s="559">
        <f>BB115-BA115</f>
        <v>-71.391273229242984</v>
      </c>
      <c r="BD115" s="560">
        <f>BC115/BA115</f>
        <v>-0.258557150156143</v>
      </c>
      <c r="BE115" s="562"/>
      <c r="BF115" s="559">
        <f>AD115/$E115</f>
        <v>0</v>
      </c>
      <c r="BG115" s="559">
        <f>AE115/$F115</f>
        <v>120.04711180071017</v>
      </c>
      <c r="BH115" s="562"/>
      <c r="BI115" s="559">
        <f>AG115/$E115</f>
        <v>276.11409387104436</v>
      </c>
      <c r="BJ115" s="559">
        <f>AH115/$F115</f>
        <v>324.7699324425115</v>
      </c>
      <c r="BK115" s="559">
        <f>BJ115-BI115</f>
        <v>48.655838571467143</v>
      </c>
      <c r="BL115" s="560">
        <f>BK115/BI115</f>
        <v>0.17621642520787528</v>
      </c>
    </row>
    <row r="116" spans="1:64">
      <c r="A116" s="397">
        <v>300</v>
      </c>
      <c r="B116" s="412">
        <v>14</v>
      </c>
      <c r="C116" s="412">
        <v>14</v>
      </c>
      <c r="D116" s="398" t="s">
        <v>139</v>
      </c>
      <c r="E116" s="400">
        <v>3437</v>
      </c>
      <c r="F116" s="400">
        <v>3381</v>
      </c>
      <c r="G116" s="552">
        <f>F116-E116</f>
        <v>-56</v>
      </c>
      <c r="H116" s="553">
        <f>G116/E116</f>
        <v>-1.6293279022403257E-2</v>
      </c>
      <c r="I116" s="553"/>
      <c r="J116" s="400">
        <v>2488920.6123029198</v>
      </c>
      <c r="K116" s="437">
        <v>2177732.6716780569</v>
      </c>
      <c r="L116" s="552">
        <f>K116-J116</f>
        <v>-311187.94062486291</v>
      </c>
      <c r="M116" s="553">
        <f>L116/J116</f>
        <v>-0.12502927537609587</v>
      </c>
      <c r="N116" s="553"/>
      <c r="O116" s="400">
        <v>1855015.5503457459</v>
      </c>
      <c r="P116" s="400">
        <v>1724799.9817088549</v>
      </c>
      <c r="Q116" s="552">
        <f>P116-O116</f>
        <v>-130215.56863689097</v>
      </c>
      <c r="R116" s="553">
        <f>Q116/O116</f>
        <v>-7.0196483588841521E-2</v>
      </c>
      <c r="S116" s="553"/>
      <c r="T116" s="400">
        <v>766831.42610848683</v>
      </c>
      <c r="U116" s="400">
        <v>561203.70207826351</v>
      </c>
      <c r="V116" s="552">
        <f>U116-T116</f>
        <v>-205627.72403022333</v>
      </c>
      <c r="W116" s="553">
        <f>V116/T116</f>
        <v>-0.26815244789032983</v>
      </c>
      <c r="X116" s="554"/>
      <c r="Y116" s="437">
        <f>SUM(J116,O116,T116)</f>
        <v>5110767.5887571527</v>
      </c>
      <c r="Z116" s="437">
        <f>SUM(K116,P116,U116)</f>
        <v>4463736.3554651756</v>
      </c>
      <c r="AA116" s="552">
        <f>Z116-Y116</f>
        <v>-647031.23329197709</v>
      </c>
      <c r="AB116" s="553">
        <f>AA116/Y116</f>
        <v>-0.12660157638851341</v>
      </c>
      <c r="AC116" s="554"/>
      <c r="AD116" s="557">
        <v>0</v>
      </c>
      <c r="AE116" s="452">
        <v>271261.27469376492</v>
      </c>
      <c r="AF116" s="545"/>
      <c r="AG116" s="399">
        <v>5110767.5887571527</v>
      </c>
      <c r="AH116" s="399">
        <f>SUM(Z116,AE116)</f>
        <v>4734997.6301589403</v>
      </c>
      <c r="AI116" s="552">
        <f>AH116-AG116</f>
        <v>-375769.95859821234</v>
      </c>
      <c r="AJ116" s="553">
        <f>AI116/AG116</f>
        <v>-7.3525150982182083E-2</v>
      </c>
      <c r="AL116" s="559">
        <f>J116/$E116</f>
        <v>724.15496430111136</v>
      </c>
      <c r="AM116" s="559">
        <f>K116/$F116</f>
        <v>644.10904219995768</v>
      </c>
      <c r="AN116" s="559">
        <f>AM116-AL116</f>
        <v>-80.045922101153678</v>
      </c>
      <c r="AO116" s="560">
        <f>AN116/AL116</f>
        <v>-0.11053700664526513</v>
      </c>
      <c r="AP116" s="561"/>
      <c r="AQ116" s="559">
        <f>O116/$E116</f>
        <v>539.71939201214605</v>
      </c>
      <c r="AR116" s="559">
        <f>P116/$F116</f>
        <v>510.14492212625106</v>
      </c>
      <c r="AS116" s="559">
        <f>AR116-AQ116</f>
        <v>-29.574469885894985</v>
      </c>
      <c r="AT116" s="560">
        <f>AS116/AQ116</f>
        <v>-5.4796011267331725E-2</v>
      </c>
      <c r="AU116" s="561"/>
      <c r="AV116" s="559">
        <f>T116/$E116</f>
        <v>223.11068551308898</v>
      </c>
      <c r="AW116" s="559">
        <f>U116/$F116</f>
        <v>165.98748952329592</v>
      </c>
      <c r="AX116" s="559">
        <f>AW116-AV116</f>
        <v>-57.123195989793061</v>
      </c>
      <c r="AY116" s="560">
        <f>AX116/AV116</f>
        <v>-0.25603074930466241</v>
      </c>
      <c r="AZ116" s="561"/>
      <c r="BA116" s="559">
        <f>Y116/$E116</f>
        <v>1486.9850418263463</v>
      </c>
      <c r="BB116" s="559">
        <f>Z116/$F116</f>
        <v>1320.2414538495048</v>
      </c>
      <c r="BC116" s="559">
        <f>BB116-BA116</f>
        <v>-166.74358797684158</v>
      </c>
      <c r="BD116" s="560">
        <f>BC116/BA116</f>
        <v>-0.1121353499104763</v>
      </c>
      <c r="BE116" s="562"/>
      <c r="BF116" s="559">
        <f>AD116/$E116</f>
        <v>0</v>
      </c>
      <c r="BG116" s="559">
        <f>AE116/$F116</f>
        <v>80.231077992831985</v>
      </c>
      <c r="BH116" s="562"/>
      <c r="BI116" s="559">
        <f>AG116/$E116</f>
        <v>1486.9850418263463</v>
      </c>
      <c r="BJ116" s="559">
        <f>AH116/$F116</f>
        <v>1400.4725318423366</v>
      </c>
      <c r="BK116" s="559">
        <f>BJ116-BI116</f>
        <v>-86.512509984009739</v>
      </c>
      <c r="BL116" s="560">
        <f>BK116/BI116</f>
        <v>-5.8179811868015331E-2</v>
      </c>
    </row>
    <row r="117" spans="1:64">
      <c r="A117" s="397">
        <v>301</v>
      </c>
      <c r="B117" s="412">
        <v>14</v>
      </c>
      <c r="C117" s="412">
        <v>14</v>
      </c>
      <c r="D117" s="398" t="s">
        <v>140</v>
      </c>
      <c r="E117" s="400">
        <v>19890</v>
      </c>
      <c r="F117" s="400">
        <v>19759</v>
      </c>
      <c r="G117" s="552">
        <f>F117-E117</f>
        <v>-131</v>
      </c>
      <c r="H117" s="553">
        <f>G117/E117</f>
        <v>-6.5862242332830568E-3</v>
      </c>
      <c r="I117" s="553"/>
      <c r="J117" s="400">
        <v>-1185564.2602378791</v>
      </c>
      <c r="K117" s="437">
        <v>-1237131.3367177034</v>
      </c>
      <c r="L117" s="552">
        <f>K117-J117</f>
        <v>-51567.07647982426</v>
      </c>
      <c r="M117" s="553">
        <f>L117/J117</f>
        <v>4.3495808881314893E-2</v>
      </c>
      <c r="N117" s="553"/>
      <c r="O117" s="400">
        <v>10431056.156596472</v>
      </c>
      <c r="P117" s="400">
        <v>10345222.710241113</v>
      </c>
      <c r="Q117" s="552">
        <f>P117-O117</f>
        <v>-85833.446355359629</v>
      </c>
      <c r="R117" s="553">
        <f>Q117/O117</f>
        <v>-8.2286438752493547E-3</v>
      </c>
      <c r="S117" s="553"/>
      <c r="T117" s="400">
        <v>4430386.1056627324</v>
      </c>
      <c r="U117" s="400">
        <v>3182004.3152001603</v>
      </c>
      <c r="V117" s="552">
        <f>U117-T117</f>
        <v>-1248381.7904625721</v>
      </c>
      <c r="W117" s="553">
        <f>V117/T117</f>
        <v>-0.28177719970431997</v>
      </c>
      <c r="X117" s="554"/>
      <c r="Y117" s="437">
        <f>SUM(J117,O117,T117)</f>
        <v>13675878.002021328</v>
      </c>
      <c r="Z117" s="437">
        <f>SUM(K117,P117,U117)</f>
        <v>12290095.688723572</v>
      </c>
      <c r="AA117" s="552">
        <f>Z117-Y117</f>
        <v>-1385782.313297756</v>
      </c>
      <c r="AB117" s="553">
        <f>AA117/Y117</f>
        <v>-0.10133040914030778</v>
      </c>
      <c r="AC117" s="554"/>
      <c r="AD117" s="557">
        <v>0</v>
      </c>
      <c r="AE117" s="452">
        <v>2420793.493325931</v>
      </c>
      <c r="AF117" s="545"/>
      <c r="AG117" s="399">
        <v>13675878.002021328</v>
      </c>
      <c r="AH117" s="399">
        <f>SUM(Z117,AE117)</f>
        <v>14710889.182049502</v>
      </c>
      <c r="AI117" s="552">
        <f>AH117-AG117</f>
        <v>1035011.1800281741</v>
      </c>
      <c r="AJ117" s="553">
        <f>AI117/AG117</f>
        <v>7.5681516014927661E-2</v>
      </c>
      <c r="AL117" s="559">
        <f>J117/$E117</f>
        <v>-59.606046266358931</v>
      </c>
      <c r="AM117" s="559">
        <f>K117/$F117</f>
        <v>-62.611029744304034</v>
      </c>
      <c r="AN117" s="559">
        <f>AM117-AL117</f>
        <v>-3.0049834779451032</v>
      </c>
      <c r="AO117" s="560">
        <f>AN117/AL117</f>
        <v>5.0414071493970009E-2</v>
      </c>
      <c r="AP117" s="561"/>
      <c r="AQ117" s="559">
        <f>O117/$E117</f>
        <v>524.43721249856571</v>
      </c>
      <c r="AR117" s="559">
        <f>P117/$F117</f>
        <v>523.57015589053663</v>
      </c>
      <c r="AS117" s="559">
        <f>AR117-AQ117</f>
        <v>-0.86705660802908824</v>
      </c>
      <c r="AT117" s="560">
        <f>AS117/AQ117</f>
        <v>-1.6533087038163973E-3</v>
      </c>
      <c r="AU117" s="561"/>
      <c r="AV117" s="559">
        <f>T117/$E117</f>
        <v>222.74439948027816</v>
      </c>
      <c r="AW117" s="559">
        <f>U117/$F117</f>
        <v>161.04075688041704</v>
      </c>
      <c r="AX117" s="559">
        <f>AW117-AV117</f>
        <v>-61.703642599861126</v>
      </c>
      <c r="AY117" s="560">
        <f>AX117/AV117</f>
        <v>-0.27701546141600919</v>
      </c>
      <c r="AZ117" s="561"/>
      <c r="BA117" s="559">
        <f>Y117/$E117</f>
        <v>687.57556571248506</v>
      </c>
      <c r="BB117" s="559">
        <f>Z117/$F117</f>
        <v>621.99988302664974</v>
      </c>
      <c r="BC117" s="559">
        <f>BB117-BA117</f>
        <v>-65.575682685835318</v>
      </c>
      <c r="BD117" s="560">
        <f>BC117/BA117</f>
        <v>-9.537232844783243E-2</v>
      </c>
      <c r="BE117" s="562"/>
      <c r="BF117" s="559">
        <f>AD117/$E117</f>
        <v>0</v>
      </c>
      <c r="BG117" s="559">
        <f>AE117/$F117</f>
        <v>122.51599237440817</v>
      </c>
      <c r="BH117" s="562"/>
      <c r="BI117" s="559">
        <f>AG117/$E117</f>
        <v>687.57556571248506</v>
      </c>
      <c r="BJ117" s="559">
        <f>AH117/$F117</f>
        <v>744.51587540105788</v>
      </c>
      <c r="BK117" s="559">
        <f>BJ117-BI117</f>
        <v>56.940309688572825</v>
      </c>
      <c r="BL117" s="560">
        <f>BK117/BI117</f>
        <v>8.2813166331135807E-2</v>
      </c>
    </row>
    <row r="118" spans="1:64">
      <c r="A118" s="397">
        <v>304</v>
      </c>
      <c r="B118" s="412">
        <v>2</v>
      </c>
      <c r="C118" s="412">
        <v>2</v>
      </c>
      <c r="D118" s="398" t="s">
        <v>141</v>
      </c>
      <c r="E118" s="400">
        <v>950</v>
      </c>
      <c r="F118" s="400">
        <v>949</v>
      </c>
      <c r="G118" s="552">
        <f>F118-E118</f>
        <v>-1</v>
      </c>
      <c r="H118" s="553">
        <f>G118/E118</f>
        <v>-1.0526315789473684E-3</v>
      </c>
      <c r="I118" s="553"/>
      <c r="J118" s="400">
        <v>-123152.00855598619</v>
      </c>
      <c r="K118" s="437">
        <v>-139247.53635496559</v>
      </c>
      <c r="L118" s="552">
        <f>K118-J118</f>
        <v>-16095.527798979398</v>
      </c>
      <c r="M118" s="553">
        <f>L118/J118</f>
        <v>0.13069642945906321</v>
      </c>
      <c r="N118" s="553"/>
      <c r="O118" s="400">
        <v>-73328.255960873343</v>
      </c>
      <c r="P118" s="400">
        <v>-72034.4765316009</v>
      </c>
      <c r="Q118" s="552">
        <f>P118-O118</f>
        <v>1293.7794292724429</v>
      </c>
      <c r="R118" s="553">
        <f>Q118/O118</f>
        <v>-1.764366835565789E-2</v>
      </c>
      <c r="S118" s="553"/>
      <c r="T118" s="400">
        <v>175022.54967830618</v>
      </c>
      <c r="U118" s="400">
        <v>147205.12413440747</v>
      </c>
      <c r="V118" s="552">
        <f>U118-T118</f>
        <v>-27817.425543898717</v>
      </c>
      <c r="W118" s="553">
        <f>V118/T118</f>
        <v>-0.15893623761639583</v>
      </c>
      <c r="X118" s="554"/>
      <c r="Y118" s="437">
        <f>SUM(J118,O118,T118)</f>
        <v>-21457.714838553366</v>
      </c>
      <c r="Z118" s="437">
        <f>SUM(K118,P118,U118)</f>
        <v>-64076.888752159022</v>
      </c>
      <c r="AA118" s="552">
        <f>Z118-Y118</f>
        <v>-42619.173913605657</v>
      </c>
      <c r="AB118" s="553">
        <f>AA118/Y118</f>
        <v>1.9861935082216309</v>
      </c>
      <c r="AC118" s="554"/>
      <c r="AD118" s="557">
        <v>0</v>
      </c>
      <c r="AE118" s="452">
        <v>112809.04629993101</v>
      </c>
      <c r="AF118" s="545"/>
      <c r="AG118" s="399">
        <v>-21457.714838553366</v>
      </c>
      <c r="AH118" s="399">
        <f>SUM(Z118,AE118)</f>
        <v>48732.157547771989</v>
      </c>
      <c r="AI118" s="552">
        <f>AH118-AG118</f>
        <v>70189.872386325354</v>
      </c>
      <c r="AJ118" s="553">
        <f>AI118/AG118</f>
        <v>-3.2710786267051262</v>
      </c>
      <c r="AL118" s="559">
        <f>J118/$E118</f>
        <v>-129.63369321682757</v>
      </c>
      <c r="AM118" s="559">
        <f>K118/$F118</f>
        <v>-146.73080753947903</v>
      </c>
      <c r="AN118" s="559">
        <f>AM118-AL118</f>
        <v>-17.097114322651464</v>
      </c>
      <c r="AO118" s="560">
        <f>AN118/AL118</f>
        <v>0.13188789039632262</v>
      </c>
      <c r="AP118" s="561"/>
      <c r="AQ118" s="559">
        <f>O118/$E118</f>
        <v>-77.187637853550882</v>
      </c>
      <c r="AR118" s="559">
        <f>P118/$F118</f>
        <v>-75.905665470601576</v>
      </c>
      <c r="AS118" s="559">
        <f>AR118-AQ118</f>
        <v>1.2819723829493057</v>
      </c>
      <c r="AT118" s="560">
        <f>AS118/AQ118</f>
        <v>-1.660851942874076E-2</v>
      </c>
      <c r="AU118" s="561"/>
      <c r="AV118" s="559">
        <f>T118/$E118</f>
        <v>184.23426281926967</v>
      </c>
      <c r="AW118" s="559">
        <f>U118/$F118</f>
        <v>155.11604229126181</v>
      </c>
      <c r="AX118" s="559">
        <f>AW118-AV118</f>
        <v>-29.118220528007868</v>
      </c>
      <c r="AY118" s="560">
        <f>AX118/AV118</f>
        <v>-0.15804997443158708</v>
      </c>
      <c r="AZ118" s="561"/>
      <c r="BA118" s="559">
        <f>Y118/$E118</f>
        <v>-22.587068251108807</v>
      </c>
      <c r="BB118" s="559">
        <f>Z118/$F118</f>
        <v>-67.520430718818787</v>
      </c>
      <c r="BC118" s="559">
        <f>BB118-BA118</f>
        <v>-44.933362467709983</v>
      </c>
      <c r="BD118" s="560">
        <f>BC118/BA118</f>
        <v>1.9893401820975234</v>
      </c>
      <c r="BE118" s="562"/>
      <c r="BF118" s="559">
        <f>AD118/$E118</f>
        <v>0</v>
      </c>
      <c r="BG118" s="559">
        <f>AE118/$F118</f>
        <v>118.87149241299369</v>
      </c>
      <c r="BH118" s="562"/>
      <c r="BI118" s="559">
        <f>AG118/$E118</f>
        <v>-22.587068251108807</v>
      </c>
      <c r="BJ118" s="559">
        <f>AH118/$F118</f>
        <v>51.351061694174909</v>
      </c>
      <c r="BK118" s="559">
        <f>BJ118-BI118</f>
        <v>73.93812994528372</v>
      </c>
      <c r="BL118" s="560">
        <f>BK118/BI118</f>
        <v>-3.2734717548681456</v>
      </c>
    </row>
    <row r="119" spans="1:64">
      <c r="A119" s="397">
        <v>305</v>
      </c>
      <c r="B119" s="412">
        <v>17</v>
      </c>
      <c r="C119" s="412">
        <v>17</v>
      </c>
      <c r="D119" s="398" t="s">
        <v>142</v>
      </c>
      <c r="E119" s="400">
        <v>15146</v>
      </c>
      <c r="F119" s="400">
        <v>15019</v>
      </c>
      <c r="G119" s="552">
        <f>F119-E119</f>
        <v>-127</v>
      </c>
      <c r="H119" s="553">
        <f>G119/E119</f>
        <v>-8.3850521589858701E-3</v>
      </c>
      <c r="I119" s="553"/>
      <c r="J119" s="400">
        <v>8434782.5866681021</v>
      </c>
      <c r="K119" s="437">
        <v>7496921.6544854697</v>
      </c>
      <c r="L119" s="552">
        <f>K119-J119</f>
        <v>-937860.93218263239</v>
      </c>
      <c r="M119" s="553">
        <f>L119/J119</f>
        <v>-0.11118969843573705</v>
      </c>
      <c r="N119" s="553"/>
      <c r="O119" s="400">
        <v>4653131.978584162</v>
      </c>
      <c r="P119" s="400">
        <v>4073869.7124645966</v>
      </c>
      <c r="Q119" s="552">
        <f>P119-O119</f>
        <v>-579262.26611956535</v>
      </c>
      <c r="R119" s="553">
        <f>Q119/O119</f>
        <v>-0.12448868177081475</v>
      </c>
      <c r="S119" s="553"/>
      <c r="T119" s="400">
        <v>2763173.4985383735</v>
      </c>
      <c r="U119" s="400">
        <v>1933569.4464412271</v>
      </c>
      <c r="V119" s="552">
        <f>U119-T119</f>
        <v>-829604.0520971464</v>
      </c>
      <c r="W119" s="553">
        <f>V119/T119</f>
        <v>-0.30023596148992426</v>
      </c>
      <c r="X119" s="554"/>
      <c r="Y119" s="437">
        <f>SUM(J119,O119,T119)</f>
        <v>15851088.063790636</v>
      </c>
      <c r="Z119" s="437">
        <f>SUM(K119,P119,U119)</f>
        <v>13504360.813391294</v>
      </c>
      <c r="AA119" s="552">
        <f>Z119-Y119</f>
        <v>-2346727.2503993418</v>
      </c>
      <c r="AB119" s="553">
        <f>AA119/Y119</f>
        <v>-0.1480483384456161</v>
      </c>
      <c r="AC119" s="554"/>
      <c r="AD119" s="557">
        <v>0</v>
      </c>
      <c r="AE119" s="452">
        <v>2363254.0137784542</v>
      </c>
      <c r="AF119" s="545"/>
      <c r="AG119" s="399">
        <v>15851088.063790636</v>
      </c>
      <c r="AH119" s="399">
        <f>SUM(Z119,AE119)</f>
        <v>15867614.827169748</v>
      </c>
      <c r="AI119" s="552">
        <f>AH119-AG119</f>
        <v>16526.763379111886</v>
      </c>
      <c r="AJ119" s="553">
        <f>AI119/AG119</f>
        <v>1.0426264312331168E-3</v>
      </c>
      <c r="AL119" s="559">
        <f>J119/$E119</f>
        <v>556.89836172376215</v>
      </c>
      <c r="AM119" s="559">
        <f>K119/$F119</f>
        <v>499.16250446004858</v>
      </c>
      <c r="AN119" s="559">
        <f>AM119-AL119</f>
        <v>-57.735857263713569</v>
      </c>
      <c r="AO119" s="560">
        <f>AN119/AL119</f>
        <v>-0.1036739578206054</v>
      </c>
      <c r="AP119" s="561"/>
      <c r="AQ119" s="559">
        <f>O119/$E119</f>
        <v>307.21853813443562</v>
      </c>
      <c r="AR119" s="559">
        <f>P119/$F119</f>
        <v>271.24773370161773</v>
      </c>
      <c r="AS119" s="559">
        <f>AR119-AQ119</f>
        <v>-35.970804432817886</v>
      </c>
      <c r="AT119" s="560">
        <f>AS119/AQ119</f>
        <v>-0.11708539677080762</v>
      </c>
      <c r="AU119" s="561"/>
      <c r="AV119" s="559">
        <f>T119/$E119</f>
        <v>182.43585755568293</v>
      </c>
      <c r="AW119" s="559">
        <f>U119/$F119</f>
        <v>128.7415571237251</v>
      </c>
      <c r="AX119" s="559">
        <f>AW119-AV119</f>
        <v>-53.694300431957828</v>
      </c>
      <c r="AY119" s="560">
        <f>AX119/AV119</f>
        <v>-0.29431878771731756</v>
      </c>
      <c r="AZ119" s="561"/>
      <c r="BA119" s="559">
        <f>Y119/$E119</f>
        <v>1046.5527574138807</v>
      </c>
      <c r="BB119" s="559">
        <f>Z119/$F119</f>
        <v>899.15179528539147</v>
      </c>
      <c r="BC119" s="559">
        <f>BB119-BA119</f>
        <v>-147.40096212848925</v>
      </c>
      <c r="BD119" s="560">
        <f>BC119/BA119</f>
        <v>-0.14084427286086307</v>
      </c>
      <c r="BE119" s="562"/>
      <c r="BF119" s="559">
        <f>AD119/$E119</f>
        <v>0</v>
      </c>
      <c r="BG119" s="559">
        <f>AE119/$F119</f>
        <v>157.35095637382344</v>
      </c>
      <c r="BH119" s="562"/>
      <c r="BI119" s="559">
        <f>AG119/$E119</f>
        <v>1046.5527574138807</v>
      </c>
      <c r="BJ119" s="559">
        <f>AH119/$F119</f>
        <v>1056.5027516592149</v>
      </c>
      <c r="BK119" s="559">
        <f>BJ119-BI119</f>
        <v>9.9499942453342101</v>
      </c>
      <c r="BL119" s="560">
        <f>BK119/BI119</f>
        <v>9.5073986235739098E-3</v>
      </c>
    </row>
    <row r="120" spans="1:64">
      <c r="A120" s="397">
        <v>309</v>
      </c>
      <c r="B120" s="412">
        <v>12</v>
      </c>
      <c r="C120" s="412">
        <v>12</v>
      </c>
      <c r="D120" s="398" t="s">
        <v>143</v>
      </c>
      <c r="E120" s="400">
        <v>6457</v>
      </c>
      <c r="F120" s="400">
        <v>6409</v>
      </c>
      <c r="G120" s="552">
        <f>F120-E120</f>
        <v>-48</v>
      </c>
      <c r="H120" s="553">
        <f>G120/E120</f>
        <v>-7.4337927830261732E-3</v>
      </c>
      <c r="I120" s="553"/>
      <c r="J120" s="400">
        <v>-1799302.3091658787</v>
      </c>
      <c r="K120" s="437">
        <v>-1895141.7581565077</v>
      </c>
      <c r="L120" s="552">
        <f>K120-J120</f>
        <v>-95839.448990629055</v>
      </c>
      <c r="M120" s="553">
        <f>L120/J120</f>
        <v>5.3264784079034691E-2</v>
      </c>
      <c r="N120" s="553"/>
      <c r="O120" s="400">
        <v>3865013.1419070028</v>
      </c>
      <c r="P120" s="400">
        <v>4077294.2510742564</v>
      </c>
      <c r="Q120" s="552">
        <f>P120-O120</f>
        <v>212281.1091672536</v>
      </c>
      <c r="R120" s="553">
        <f>Q120/O120</f>
        <v>5.49237742209885E-2</v>
      </c>
      <c r="S120" s="553"/>
      <c r="T120" s="400">
        <v>1249922.0350348856</v>
      </c>
      <c r="U120" s="400">
        <v>880830.94071702904</v>
      </c>
      <c r="V120" s="552">
        <f>U120-T120</f>
        <v>-369091.09431785659</v>
      </c>
      <c r="W120" s="553">
        <f>V120/T120</f>
        <v>-0.29529129335459325</v>
      </c>
      <c r="X120" s="554"/>
      <c r="Y120" s="437">
        <f>SUM(J120,O120,T120)</f>
        <v>3315632.8677760097</v>
      </c>
      <c r="Z120" s="437">
        <f>SUM(K120,P120,U120)</f>
        <v>3062983.4336347776</v>
      </c>
      <c r="AA120" s="552">
        <f>Z120-Y120</f>
        <v>-252649.43414123217</v>
      </c>
      <c r="AB120" s="553">
        <f>AA120/Y120</f>
        <v>-7.6199460017628257E-2</v>
      </c>
      <c r="AC120" s="554"/>
      <c r="AD120" s="557">
        <v>0</v>
      </c>
      <c r="AE120" s="452">
        <v>1427585.332781205</v>
      </c>
      <c r="AF120" s="545"/>
      <c r="AG120" s="399">
        <v>3315632.8677760097</v>
      </c>
      <c r="AH120" s="399">
        <f>SUM(Z120,AE120)</f>
        <v>4490568.7664159825</v>
      </c>
      <c r="AI120" s="552">
        <f>AH120-AG120</f>
        <v>1174935.8986399728</v>
      </c>
      <c r="AJ120" s="553">
        <f>AI120/AG120</f>
        <v>0.35436248387417862</v>
      </c>
      <c r="AL120" s="559">
        <f>J120/$E120</f>
        <v>-278.65917750749242</v>
      </c>
      <c r="AM120" s="559">
        <f>K120/$F120</f>
        <v>-295.70007148642657</v>
      </c>
      <c r="AN120" s="559">
        <f>AM120-AL120</f>
        <v>-17.04089397893415</v>
      </c>
      <c r="AO120" s="560">
        <f>AN120/AL120</f>
        <v>6.1153176907212989E-2</v>
      </c>
      <c r="AP120" s="561"/>
      <c r="AQ120" s="559">
        <f>O120/$E120</f>
        <v>598.57722501269984</v>
      </c>
      <c r="AR120" s="559">
        <f>P120/$F120</f>
        <v>636.18259495619543</v>
      </c>
      <c r="AS120" s="559">
        <f>AR120-AQ120</f>
        <v>37.605369943495589</v>
      </c>
      <c r="AT120" s="560">
        <f>AS120/AQ120</f>
        <v>6.282459200264047E-2</v>
      </c>
      <c r="AU120" s="561"/>
      <c r="AV120" s="559">
        <f>T120/$E120</f>
        <v>193.57627923724417</v>
      </c>
      <c r="AW120" s="559">
        <f>U120/$F120</f>
        <v>137.43656431846296</v>
      </c>
      <c r="AX120" s="559">
        <f>AW120-AV120</f>
        <v>-56.139714918781209</v>
      </c>
      <c r="AY120" s="560">
        <f>AX120/AV120</f>
        <v>-0.29001340009215293</v>
      </c>
      <c r="AZ120" s="561"/>
      <c r="BA120" s="559">
        <f>Y120/$E120</f>
        <v>513.49432674245156</v>
      </c>
      <c r="BB120" s="559">
        <f>Z120/$F120</f>
        <v>477.91908778823176</v>
      </c>
      <c r="BC120" s="559">
        <f>BB120-BA120</f>
        <v>-35.575238954219799</v>
      </c>
      <c r="BD120" s="560">
        <f>BC120/BA120</f>
        <v>-6.9280685494433766E-2</v>
      </c>
      <c r="BE120" s="562"/>
      <c r="BF120" s="559">
        <f>AD120/$E120</f>
        <v>0</v>
      </c>
      <c r="BG120" s="559">
        <f>AE120/$F120</f>
        <v>222.74697032005071</v>
      </c>
      <c r="BH120" s="562"/>
      <c r="BI120" s="559">
        <f>AG120/$E120</f>
        <v>513.49432674245156</v>
      </c>
      <c r="BJ120" s="559">
        <f>AH120/$F120</f>
        <v>700.66605810828253</v>
      </c>
      <c r="BK120" s="559">
        <f>BJ120-BI120</f>
        <v>187.17173136583096</v>
      </c>
      <c r="BL120" s="560">
        <f>BK120/BI120</f>
        <v>0.36450593827049016</v>
      </c>
    </row>
    <row r="121" spans="1:64">
      <c r="A121" s="397">
        <v>312</v>
      </c>
      <c r="B121" s="412">
        <v>13</v>
      </c>
      <c r="C121" s="412">
        <v>13</v>
      </c>
      <c r="D121" s="398" t="s">
        <v>144</v>
      </c>
      <c r="E121" s="400">
        <v>1196</v>
      </c>
      <c r="F121" s="400">
        <v>1174</v>
      </c>
      <c r="G121" s="552">
        <f>F121-E121</f>
        <v>-22</v>
      </c>
      <c r="H121" s="553">
        <f>G121/E121</f>
        <v>-1.839464882943144E-2</v>
      </c>
      <c r="I121" s="553"/>
      <c r="J121" s="400">
        <v>363938.51703411929</v>
      </c>
      <c r="K121" s="437">
        <v>496150.22205491981</v>
      </c>
      <c r="L121" s="552">
        <f>K121-J121</f>
        <v>132211.70502080052</v>
      </c>
      <c r="M121" s="553">
        <f>L121/J121</f>
        <v>0.36328033124453729</v>
      </c>
      <c r="N121" s="553"/>
      <c r="O121" s="400">
        <v>208500.2919736293</v>
      </c>
      <c r="P121" s="400">
        <v>364745.63724997477</v>
      </c>
      <c r="Q121" s="552">
        <f>P121-O121</f>
        <v>156245.34527634547</v>
      </c>
      <c r="R121" s="553">
        <f>Q121/O121</f>
        <v>0.74937710541003499</v>
      </c>
      <c r="S121" s="553"/>
      <c r="T121" s="400">
        <v>292607.50031525374</v>
      </c>
      <c r="U121" s="400">
        <v>208672.05856749206</v>
      </c>
      <c r="V121" s="552">
        <f>U121-T121</f>
        <v>-83935.441747761681</v>
      </c>
      <c r="W121" s="553">
        <f>V121/T121</f>
        <v>-0.28685335016132563</v>
      </c>
      <c r="X121" s="554"/>
      <c r="Y121" s="437">
        <f>SUM(J121,O121,T121)</f>
        <v>865046.30932300235</v>
      </c>
      <c r="Z121" s="437">
        <f>SUM(K121,P121,U121)</f>
        <v>1069567.9178723865</v>
      </c>
      <c r="AA121" s="552">
        <f>Z121-Y121</f>
        <v>204521.60854938417</v>
      </c>
      <c r="AB121" s="553">
        <f>AA121/Y121</f>
        <v>0.23642850832973983</v>
      </c>
      <c r="AC121" s="554"/>
      <c r="AD121" s="557">
        <v>0</v>
      </c>
      <c r="AE121" s="452">
        <v>166166.32686769191</v>
      </c>
      <c r="AF121" s="545"/>
      <c r="AG121" s="399">
        <v>865046.30932300235</v>
      </c>
      <c r="AH121" s="399">
        <f>SUM(Z121,AE121)</f>
        <v>1235734.2447400785</v>
      </c>
      <c r="AI121" s="552">
        <f>AH121-AG121</f>
        <v>370687.93541707611</v>
      </c>
      <c r="AJ121" s="553">
        <f>AI121/AG121</f>
        <v>0.42851802432078095</v>
      </c>
      <c r="AL121" s="559">
        <f>J121/$E121</f>
        <v>304.29641892484892</v>
      </c>
      <c r="AM121" s="559">
        <f>K121/$F121</f>
        <v>422.61518062599646</v>
      </c>
      <c r="AN121" s="559">
        <f>AM121-AL121</f>
        <v>118.31876170114754</v>
      </c>
      <c r="AO121" s="560">
        <f>AN121/AL121</f>
        <v>0.38882732211964782</v>
      </c>
      <c r="AP121" s="561"/>
      <c r="AQ121" s="559">
        <f>O121/$E121</f>
        <v>174.33134780403788</v>
      </c>
      <c r="AR121" s="559">
        <f>P121/$F121</f>
        <v>310.68623275125617</v>
      </c>
      <c r="AS121" s="559">
        <f>AR121-AQ121</f>
        <v>136.3548849472183</v>
      </c>
      <c r="AT121" s="560">
        <f>AS121/AQ121</f>
        <v>0.78215929988960964</v>
      </c>
      <c r="AU121" s="561"/>
      <c r="AV121" s="559">
        <f>T121/$E121</f>
        <v>244.65510059803825</v>
      </c>
      <c r="AW121" s="559">
        <f>U121/$F121</f>
        <v>177.74451326021469</v>
      </c>
      <c r="AX121" s="559">
        <f>AW121-AV121</f>
        <v>-66.910587337823557</v>
      </c>
      <c r="AY121" s="560">
        <f>AX121/AV121</f>
        <v>-0.27348944360557542</v>
      </c>
      <c r="AZ121" s="561"/>
      <c r="BA121" s="559">
        <f>Y121/$E121</f>
        <v>723.28286732692504</v>
      </c>
      <c r="BB121" s="559">
        <f>Z121/$F121</f>
        <v>911.04592663746723</v>
      </c>
      <c r="BC121" s="559">
        <f>BB121-BA121</f>
        <v>187.76305931054219</v>
      </c>
      <c r="BD121" s="560">
        <f>BC121/BA121</f>
        <v>0.25959837816215409</v>
      </c>
      <c r="BE121" s="562"/>
      <c r="BF121" s="559">
        <f>AD121/$E121</f>
        <v>0</v>
      </c>
      <c r="BG121" s="559">
        <f>AE121/$F121</f>
        <v>141.53860891626226</v>
      </c>
      <c r="BH121" s="562"/>
      <c r="BI121" s="559">
        <f>AG121/$E121</f>
        <v>723.28286732692504</v>
      </c>
      <c r="BJ121" s="559">
        <f>AH121/$F121</f>
        <v>1052.5845355537294</v>
      </c>
      <c r="BK121" s="559">
        <f>BJ121-BI121</f>
        <v>329.3016682268044</v>
      </c>
      <c r="BL121" s="560">
        <f>BK121/BI121</f>
        <v>0.45528752733190275</v>
      </c>
    </row>
    <row r="122" spans="1:64">
      <c r="A122" s="397">
        <v>316</v>
      </c>
      <c r="B122" s="412">
        <v>7</v>
      </c>
      <c r="C122" s="412">
        <v>7</v>
      </c>
      <c r="D122" s="398" t="s">
        <v>145</v>
      </c>
      <c r="E122" s="400">
        <v>4198</v>
      </c>
      <c r="F122" s="400">
        <v>4114</v>
      </c>
      <c r="G122" s="552">
        <f>F122-E122</f>
        <v>-84</v>
      </c>
      <c r="H122" s="553">
        <f>G122/E122</f>
        <v>-2.0009528346831826E-2</v>
      </c>
      <c r="I122" s="553"/>
      <c r="J122" s="400">
        <v>-482375.00096910656</v>
      </c>
      <c r="K122" s="437">
        <v>-643173.76253374829</v>
      </c>
      <c r="L122" s="552">
        <f>K122-J122</f>
        <v>-160798.76156464173</v>
      </c>
      <c r="M122" s="553">
        <f>L122/J122</f>
        <v>0.33334804092581904</v>
      </c>
      <c r="N122" s="553"/>
      <c r="O122" s="400">
        <v>1821185.3078773278</v>
      </c>
      <c r="P122" s="400">
        <v>1162818.2851898512</v>
      </c>
      <c r="Q122" s="552">
        <f>P122-O122</f>
        <v>-658367.02268747659</v>
      </c>
      <c r="R122" s="553">
        <f>Q122/O122</f>
        <v>-0.36150468589867579</v>
      </c>
      <c r="S122" s="553"/>
      <c r="T122" s="400">
        <v>800767.03848243738</v>
      </c>
      <c r="U122" s="400">
        <v>499103.15345404856</v>
      </c>
      <c r="V122" s="552">
        <f>U122-T122</f>
        <v>-301663.88502838882</v>
      </c>
      <c r="W122" s="553">
        <f>V122/T122</f>
        <v>-0.37671865914971098</v>
      </c>
      <c r="X122" s="554"/>
      <c r="Y122" s="437">
        <f>SUM(J122,O122,T122)</f>
        <v>2139577.3453906588</v>
      </c>
      <c r="Z122" s="437">
        <f>SUM(K122,P122,U122)</f>
        <v>1018747.6761101515</v>
      </c>
      <c r="AA122" s="552">
        <f>Z122-Y122</f>
        <v>-1120829.6692805074</v>
      </c>
      <c r="AB122" s="553">
        <f>AA122/Y122</f>
        <v>-0.5238556445249043</v>
      </c>
      <c r="AC122" s="554"/>
      <c r="AD122" s="557">
        <v>0</v>
      </c>
      <c r="AE122" s="452">
        <v>728077.0659057044</v>
      </c>
      <c r="AF122" s="545"/>
      <c r="AG122" s="399">
        <v>2139577.3453906588</v>
      </c>
      <c r="AH122" s="399">
        <f>SUM(Z122,AE122)</f>
        <v>1746824.7420158559</v>
      </c>
      <c r="AI122" s="552">
        <f>AH122-AG122</f>
        <v>-392752.60337480297</v>
      </c>
      <c r="AJ122" s="553">
        <f>AI122/AG122</f>
        <v>-0.18356550849676878</v>
      </c>
      <c r="AL122" s="559">
        <f>J122/$E122</f>
        <v>-114.90590780588532</v>
      </c>
      <c r="AM122" s="559">
        <f>K122/$F122</f>
        <v>-156.3378129639641</v>
      </c>
      <c r="AN122" s="559">
        <f>AM122-AL122</f>
        <v>-41.431905158078777</v>
      </c>
      <c r="AO122" s="560">
        <f>AN122/AL122</f>
        <v>0.36057245401229659</v>
      </c>
      <c r="AP122" s="561"/>
      <c r="AQ122" s="559">
        <f>O122/$E122</f>
        <v>433.82213146196472</v>
      </c>
      <c r="AR122" s="559">
        <f>P122/$F122</f>
        <v>282.64907272480582</v>
      </c>
      <c r="AS122" s="559">
        <f>AR122-AQ122</f>
        <v>-151.1730587371589</v>
      </c>
      <c r="AT122" s="560">
        <f>AS122/AQ122</f>
        <v>-0.34846783456554237</v>
      </c>
      <c r="AU122" s="561"/>
      <c r="AV122" s="559">
        <f>T122/$E122</f>
        <v>190.74965185384406</v>
      </c>
      <c r="AW122" s="559">
        <f>U122/$F122</f>
        <v>121.31821911863115</v>
      </c>
      <c r="AX122" s="559">
        <f>AW122-AV122</f>
        <v>-69.431432735212908</v>
      </c>
      <c r="AY122" s="560">
        <f>AX122/AV122</f>
        <v>-0.36399244800935504</v>
      </c>
      <c r="AZ122" s="561"/>
      <c r="BA122" s="559">
        <f>Y122/$E122</f>
        <v>509.66587550992347</v>
      </c>
      <c r="BB122" s="559">
        <f>Z122/$F122</f>
        <v>247.62947887947288</v>
      </c>
      <c r="BC122" s="559">
        <f>BB122-BA122</f>
        <v>-262.03639663045055</v>
      </c>
      <c r="BD122" s="560">
        <f>BC122/BA122</f>
        <v>-0.51413368879814003</v>
      </c>
      <c r="BE122" s="562"/>
      <c r="BF122" s="559">
        <f>AD122/$E122</f>
        <v>0</v>
      </c>
      <c r="BG122" s="559">
        <f>AE122/$F122</f>
        <v>176.97546570386592</v>
      </c>
      <c r="BH122" s="562"/>
      <c r="BI122" s="559">
        <f>AG122/$E122</f>
        <v>509.66587550992347</v>
      </c>
      <c r="BJ122" s="559">
        <f>AH122/$F122</f>
        <v>424.60494458333881</v>
      </c>
      <c r="BK122" s="559">
        <f>BJ122-BI122</f>
        <v>-85.06093092658466</v>
      </c>
      <c r="BL122" s="560">
        <f>BK122/BI122</f>
        <v>-0.16689547998770909</v>
      </c>
    </row>
    <row r="123" spans="1:64">
      <c r="A123" s="397">
        <v>317</v>
      </c>
      <c r="B123" s="412">
        <v>17</v>
      </c>
      <c r="C123" s="412">
        <v>17</v>
      </c>
      <c r="D123" s="398" t="s">
        <v>146</v>
      </c>
      <c r="E123" s="400">
        <v>2474</v>
      </c>
      <c r="F123" s="400">
        <v>2440</v>
      </c>
      <c r="G123" s="552">
        <f>F123-E123</f>
        <v>-34</v>
      </c>
      <c r="H123" s="553">
        <f>G123/E123</f>
        <v>-1.3742926434923201E-2</v>
      </c>
      <c r="I123" s="553"/>
      <c r="J123" s="400">
        <v>2521002.1872359831</v>
      </c>
      <c r="K123" s="437">
        <v>2446264.0182767771</v>
      </c>
      <c r="L123" s="552">
        <f>K123-J123</f>
        <v>-74738.16895920597</v>
      </c>
      <c r="M123" s="553">
        <f>L123/J123</f>
        <v>-2.9646213453368164E-2</v>
      </c>
      <c r="N123" s="553"/>
      <c r="O123" s="400">
        <v>1502394.7495131327</v>
      </c>
      <c r="P123" s="400">
        <v>1554914.8040701447</v>
      </c>
      <c r="Q123" s="552">
        <f>P123-O123</f>
        <v>52520.054557011928</v>
      </c>
      <c r="R123" s="553">
        <f>Q123/O123</f>
        <v>3.4957559971526539E-2</v>
      </c>
      <c r="S123" s="553"/>
      <c r="T123" s="400">
        <v>597229.63158571674</v>
      </c>
      <c r="U123" s="400">
        <v>434983.49046405789</v>
      </c>
      <c r="V123" s="552">
        <f>U123-T123</f>
        <v>-162246.14112165885</v>
      </c>
      <c r="W123" s="553">
        <f>V123/T123</f>
        <v>-0.27166458685393047</v>
      </c>
      <c r="X123" s="554"/>
      <c r="Y123" s="437">
        <f>SUM(J123,O123,T123)</f>
        <v>4620626.5683348328</v>
      </c>
      <c r="Z123" s="437">
        <f>SUM(K123,P123,U123)</f>
        <v>4436162.3128109798</v>
      </c>
      <c r="AA123" s="552">
        <f>Z123-Y123</f>
        <v>-184464.255523853</v>
      </c>
      <c r="AB123" s="553">
        <f>AA123/Y123</f>
        <v>-3.99219137915163E-2</v>
      </c>
      <c r="AC123" s="554"/>
      <c r="AD123" s="557">
        <v>0</v>
      </c>
      <c r="AE123" s="452">
        <v>283012.19601353799</v>
      </c>
      <c r="AF123" s="545"/>
      <c r="AG123" s="399">
        <v>4620626.5683348328</v>
      </c>
      <c r="AH123" s="399">
        <f>SUM(Z123,AE123)</f>
        <v>4719174.508824518</v>
      </c>
      <c r="AI123" s="552">
        <f>AH123-AG123</f>
        <v>98547.940489685163</v>
      </c>
      <c r="AJ123" s="553">
        <f>AI123/AG123</f>
        <v>2.132783055117124E-2</v>
      </c>
      <c r="AL123" s="559">
        <f>J123/$E123</f>
        <v>1018.9984588666059</v>
      </c>
      <c r="AM123" s="559">
        <f>K123/$F123</f>
        <v>1002.5672206052366</v>
      </c>
      <c r="AN123" s="559">
        <f>AM123-AL123</f>
        <v>-16.431238261369344</v>
      </c>
      <c r="AO123" s="560">
        <f>AN123/AL123</f>
        <v>-1.6124890198210114E-2</v>
      </c>
      <c r="AP123" s="561"/>
      <c r="AQ123" s="559">
        <f>O123/$E123</f>
        <v>607.27354466981922</v>
      </c>
      <c r="AR123" s="559">
        <f>P123/$F123</f>
        <v>637.26016560251833</v>
      </c>
      <c r="AS123" s="559">
        <f>AR123-AQ123</f>
        <v>29.986620932699111</v>
      </c>
      <c r="AT123" s="560">
        <f>AS123/AQ123</f>
        <v>4.9379099741621614E-2</v>
      </c>
      <c r="AU123" s="561"/>
      <c r="AV123" s="559">
        <f>T123/$E123</f>
        <v>241.40243798937621</v>
      </c>
      <c r="AW123" s="559">
        <f>U123/$F123</f>
        <v>178.27192232133521</v>
      </c>
      <c r="AX123" s="559">
        <f>AW123-AV123</f>
        <v>-63.130515668040999</v>
      </c>
      <c r="AY123" s="560">
        <f>AX123/AV123</f>
        <v>-0.26151565076910815</v>
      </c>
      <c r="AZ123" s="561"/>
      <c r="BA123" s="559">
        <f>Y123/$E123</f>
        <v>1867.6744415258015</v>
      </c>
      <c r="BB123" s="559">
        <f>Z123/$F123</f>
        <v>1818.09930852909</v>
      </c>
      <c r="BC123" s="559">
        <f>BB123-BA123</f>
        <v>-49.575132996711545</v>
      </c>
      <c r="BD123" s="560">
        <f>BC123/BA123</f>
        <v>-2.6543776524676866E-2</v>
      </c>
      <c r="BE123" s="562"/>
      <c r="BF123" s="559">
        <f>AD123/$E123</f>
        <v>0</v>
      </c>
      <c r="BG123" s="559">
        <f>AE123/$F123</f>
        <v>115.98860492358115</v>
      </c>
      <c r="BH123" s="562"/>
      <c r="BI123" s="559">
        <f>AG123/$E123</f>
        <v>1867.6744415258015</v>
      </c>
      <c r="BJ123" s="559">
        <f>AH123/$F123</f>
        <v>1934.0879134526713</v>
      </c>
      <c r="BK123" s="559">
        <f>BJ123-BI123</f>
        <v>66.413471926869761</v>
      </c>
      <c r="BL123" s="560">
        <f>BK123/BI123</f>
        <v>3.5559447862130139E-2</v>
      </c>
    </row>
    <row r="124" spans="1:64">
      <c r="A124" s="397">
        <v>320</v>
      </c>
      <c r="B124" s="412">
        <v>19</v>
      </c>
      <c r="C124" s="412">
        <v>19</v>
      </c>
      <c r="D124" s="398" t="s">
        <v>147</v>
      </c>
      <c r="E124" s="400">
        <v>6996</v>
      </c>
      <c r="F124" s="400">
        <v>7030</v>
      </c>
      <c r="G124" s="552">
        <f>F124-E124</f>
        <v>34</v>
      </c>
      <c r="H124" s="553">
        <f>G124/E124</f>
        <v>4.8599199542595766E-3</v>
      </c>
      <c r="I124" s="553"/>
      <c r="J124" s="400">
        <v>2373918.0215682946</v>
      </c>
      <c r="K124" s="437">
        <v>2650794.8393518692</v>
      </c>
      <c r="L124" s="552">
        <f>K124-J124</f>
        <v>276876.81778357457</v>
      </c>
      <c r="M124" s="553">
        <f>L124/J124</f>
        <v>0.11663284716152915</v>
      </c>
      <c r="N124" s="553"/>
      <c r="O124" s="400">
        <v>2669439.6960359896</v>
      </c>
      <c r="P124" s="400">
        <v>2602061.9638657644</v>
      </c>
      <c r="Q124" s="552">
        <f>P124-O124</f>
        <v>-67377.732170225121</v>
      </c>
      <c r="R124" s="553">
        <f>Q124/O124</f>
        <v>-2.5240402422380376E-2</v>
      </c>
      <c r="S124" s="553"/>
      <c r="T124" s="400">
        <v>1333825.069367379</v>
      </c>
      <c r="U124" s="400">
        <v>922184.58065940812</v>
      </c>
      <c r="V124" s="552">
        <f>U124-T124</f>
        <v>-411640.48870797083</v>
      </c>
      <c r="W124" s="553">
        <f>V124/T124</f>
        <v>-0.308616548122917</v>
      </c>
      <c r="X124" s="554"/>
      <c r="Y124" s="437">
        <f>SUM(J124,O124,T124)</f>
        <v>6377182.7869716631</v>
      </c>
      <c r="Z124" s="437">
        <f>SUM(K124,P124,U124)</f>
        <v>6175041.3838770417</v>
      </c>
      <c r="AA124" s="552">
        <f>Z124-Y124</f>
        <v>-202141.40309462138</v>
      </c>
      <c r="AB124" s="553">
        <f>AA124/Y124</f>
        <v>-3.169760219317979E-2</v>
      </c>
      <c r="AC124" s="554"/>
      <c r="AD124" s="557">
        <v>0</v>
      </c>
      <c r="AE124" s="452">
        <v>1171118.7958429253</v>
      </c>
      <c r="AF124" s="545"/>
      <c r="AG124" s="399">
        <v>6377182.7869716631</v>
      </c>
      <c r="AH124" s="399">
        <f>SUM(Z124,AE124)</f>
        <v>7346160.1797199668</v>
      </c>
      <c r="AI124" s="552">
        <f>AH124-AG124</f>
        <v>968977.39274830371</v>
      </c>
      <c r="AJ124" s="553">
        <f>AI124/AG124</f>
        <v>0.15194442830271179</v>
      </c>
      <c r="AL124" s="559">
        <f>J124/$E124</f>
        <v>339.3250459645933</v>
      </c>
      <c r="AM124" s="559">
        <f>K124/$F124</f>
        <v>377.06896719087757</v>
      </c>
      <c r="AN124" s="559">
        <f>AM124-AL124</f>
        <v>37.743921226284272</v>
      </c>
      <c r="AO124" s="560">
        <f>AN124/AL124</f>
        <v>0.11123234690498691</v>
      </c>
      <c r="AP124" s="561"/>
      <c r="AQ124" s="559">
        <f>O124/$E124</f>
        <v>381.56656604288014</v>
      </c>
      <c r="AR124" s="559">
        <f>P124/$F124</f>
        <v>370.13683696525811</v>
      </c>
      <c r="AS124" s="559">
        <f>AR124-AQ124</f>
        <v>-11.429729077622028</v>
      </c>
      <c r="AT124" s="560">
        <f>AS124/AQ124</f>
        <v>-2.9954744715074338E-2</v>
      </c>
      <c r="AU124" s="561"/>
      <c r="AV124" s="559">
        <f>T124/$E124</f>
        <v>190.65538441500556</v>
      </c>
      <c r="AW124" s="559">
        <f>U124/$F124</f>
        <v>131.17846097573374</v>
      </c>
      <c r="AX124" s="559">
        <f>AW124-AV124</f>
        <v>-59.476923439271815</v>
      </c>
      <c r="AY124" s="560">
        <f>AX124/AV124</f>
        <v>-0.31196036567111335</v>
      </c>
      <c r="AZ124" s="561"/>
      <c r="BA124" s="559">
        <f>Y124/$E124</f>
        <v>911.54699642247897</v>
      </c>
      <c r="BB124" s="559">
        <f>Z124/$F124</f>
        <v>878.38426513186937</v>
      </c>
      <c r="BC124" s="559">
        <f>BB124-BA124</f>
        <v>-33.162731290609599</v>
      </c>
      <c r="BD124" s="560">
        <f>BC124/BA124</f>
        <v>-3.6380714785702074E-2</v>
      </c>
      <c r="BE124" s="562"/>
      <c r="BF124" s="559">
        <f>AD124/$E124</f>
        <v>0</v>
      </c>
      <c r="BG124" s="559">
        <f>AE124/$F124</f>
        <v>166.58873340582153</v>
      </c>
      <c r="BH124" s="562"/>
      <c r="BI124" s="559">
        <f>AG124/$E124</f>
        <v>911.54699642247897</v>
      </c>
      <c r="BJ124" s="559">
        <f>AH124/$F124</f>
        <v>1044.972998537691</v>
      </c>
      <c r="BK124" s="559">
        <f>BJ124-BI124</f>
        <v>133.42600211521199</v>
      </c>
      <c r="BL124" s="560">
        <f>BK124/BI124</f>
        <v>0.14637314657265615</v>
      </c>
    </row>
    <row r="125" spans="1:64">
      <c r="A125" s="397">
        <v>322</v>
      </c>
      <c r="B125" s="412">
        <v>2</v>
      </c>
      <c r="C125" s="412">
        <v>2</v>
      </c>
      <c r="D125" s="398" t="s">
        <v>148</v>
      </c>
      <c r="E125" s="400">
        <v>6549</v>
      </c>
      <c r="F125" s="400">
        <v>6462</v>
      </c>
      <c r="G125" s="552">
        <f>F125-E125</f>
        <v>-87</v>
      </c>
      <c r="H125" s="553">
        <f>G125/E125</f>
        <v>-1.3284470911589555E-2</v>
      </c>
      <c r="I125" s="553"/>
      <c r="J125" s="400">
        <v>6467924.2944591148</v>
      </c>
      <c r="K125" s="437">
        <v>6119329.2102832543</v>
      </c>
      <c r="L125" s="552">
        <f>K125-J125</f>
        <v>-348595.08417586051</v>
      </c>
      <c r="M125" s="553">
        <f>L125/J125</f>
        <v>-5.3895974706211686E-2</v>
      </c>
      <c r="N125" s="553"/>
      <c r="O125" s="400">
        <v>2066259.6257351311</v>
      </c>
      <c r="P125" s="400">
        <v>2081420.7816293065</v>
      </c>
      <c r="Q125" s="552">
        <f>P125-O125</f>
        <v>15161.155894175405</v>
      </c>
      <c r="R125" s="553">
        <f>Q125/O125</f>
        <v>7.3374883317392356E-3</v>
      </c>
      <c r="S125" s="553"/>
      <c r="T125" s="400">
        <v>1264748.1416320186</v>
      </c>
      <c r="U125" s="400">
        <v>985257.36943827313</v>
      </c>
      <c r="V125" s="552">
        <f>U125-T125</f>
        <v>-279490.77219374548</v>
      </c>
      <c r="W125" s="553">
        <f>V125/T125</f>
        <v>-0.22098531952226735</v>
      </c>
      <c r="X125" s="554"/>
      <c r="Y125" s="437">
        <f>SUM(J125,O125,T125)</f>
        <v>9798932.0618262645</v>
      </c>
      <c r="Z125" s="437">
        <f>SUM(K125,P125,U125)</f>
        <v>9186007.3613508344</v>
      </c>
      <c r="AA125" s="552">
        <f>Z125-Y125</f>
        <v>-612924.70047543012</v>
      </c>
      <c r="AB125" s="553">
        <f>AA125/Y125</f>
        <v>-6.255015307874244E-2</v>
      </c>
      <c r="AC125" s="554"/>
      <c r="AD125" s="557">
        <v>0</v>
      </c>
      <c r="AE125" s="452">
        <v>631689.94751550467</v>
      </c>
      <c r="AF125" s="545"/>
      <c r="AG125" s="399">
        <v>9798932.0618262645</v>
      </c>
      <c r="AH125" s="399">
        <f>SUM(Z125,AE125)</f>
        <v>9817697.3088663388</v>
      </c>
      <c r="AI125" s="552">
        <f>AH125-AG125</f>
        <v>18765.247040074319</v>
      </c>
      <c r="AJ125" s="553">
        <f>AI125/AG125</f>
        <v>1.9150298136240949E-3</v>
      </c>
      <c r="AL125" s="559">
        <f>J125/$E125</f>
        <v>987.62013963339666</v>
      </c>
      <c r="AM125" s="559">
        <f>K125/$F125</f>
        <v>946.97140363405356</v>
      </c>
      <c r="AN125" s="559">
        <f>AM125-AL125</f>
        <v>-40.648735999343103</v>
      </c>
      <c r="AO125" s="560">
        <f>AN125/AL125</f>
        <v>-4.1158269630297194E-2</v>
      </c>
      <c r="AP125" s="561"/>
      <c r="AQ125" s="559">
        <f>O125/$E125</f>
        <v>315.50765395253183</v>
      </c>
      <c r="AR125" s="559">
        <f>P125/$F125</f>
        <v>322.10163751614152</v>
      </c>
      <c r="AS125" s="559">
        <f>AR125-AQ125</f>
        <v>6.5939835636096973</v>
      </c>
      <c r="AT125" s="560">
        <f>AS125/AQ125</f>
        <v>2.0899599363132289E-2</v>
      </c>
      <c r="AU125" s="561"/>
      <c r="AV125" s="559">
        <f>T125/$E125</f>
        <v>193.1208034252586</v>
      </c>
      <c r="AW125" s="559">
        <f>U125/$F125</f>
        <v>152.46941650236354</v>
      </c>
      <c r="AX125" s="559">
        <f>AW125-AV125</f>
        <v>-40.651386922895057</v>
      </c>
      <c r="AY125" s="560">
        <f>AX125/AV125</f>
        <v>-0.21049719244062648</v>
      </c>
      <c r="AZ125" s="561"/>
      <c r="BA125" s="559">
        <f>Y125/$E125</f>
        <v>1496.248597011187</v>
      </c>
      <c r="BB125" s="559">
        <f>Z125/$F125</f>
        <v>1421.5424576525586</v>
      </c>
      <c r="BC125" s="559">
        <f>BB125-BA125</f>
        <v>-74.706139358628434</v>
      </c>
      <c r="BD125" s="560">
        <f>BC125/BA125</f>
        <v>-4.9928962010628956E-2</v>
      </c>
      <c r="BE125" s="562"/>
      <c r="BF125" s="559">
        <f>AD125/$E125</f>
        <v>0</v>
      </c>
      <c r="BG125" s="559">
        <f>AE125/$F125</f>
        <v>97.754557028088001</v>
      </c>
      <c r="BH125" s="562"/>
      <c r="BI125" s="559">
        <f>AG125/$E125</f>
        <v>1496.248597011187</v>
      </c>
      <c r="BJ125" s="559">
        <f>AH125/$F125</f>
        <v>1519.2970146806467</v>
      </c>
      <c r="BK125" s="559">
        <f>BJ125-BI125</f>
        <v>23.048417669459695</v>
      </c>
      <c r="BL125" s="560">
        <f>BK125/BI125</f>
        <v>1.5404136528849402E-2</v>
      </c>
    </row>
    <row r="126" spans="1:64">
      <c r="A126" s="397">
        <v>398</v>
      </c>
      <c r="B126" s="412">
        <v>7</v>
      </c>
      <c r="C126" s="412">
        <v>7</v>
      </c>
      <c r="D126" s="398" t="s">
        <v>149</v>
      </c>
      <c r="E126" s="400">
        <v>120175</v>
      </c>
      <c r="F126" s="400">
        <v>120693</v>
      </c>
      <c r="G126" s="552">
        <f>F126-E126</f>
        <v>518</v>
      </c>
      <c r="H126" s="553">
        <f>G126/E126</f>
        <v>4.3103806948200539E-3</v>
      </c>
      <c r="I126" s="553"/>
      <c r="J126" s="400">
        <v>37608582.257213026</v>
      </c>
      <c r="K126" s="437">
        <v>31370753.986279324</v>
      </c>
      <c r="L126" s="552">
        <f>K126-J126</f>
        <v>-6237828.2709337026</v>
      </c>
      <c r="M126" s="553">
        <f>L126/J126</f>
        <v>-0.16586182984170686</v>
      </c>
      <c r="N126" s="553"/>
      <c r="O126" s="400">
        <v>23182373.443431057</v>
      </c>
      <c r="P126" s="400">
        <v>25036324.517206848</v>
      </c>
      <c r="Q126" s="552">
        <f>P126-O126</f>
        <v>1853951.0737757906</v>
      </c>
      <c r="R126" s="553">
        <f>Q126/O126</f>
        <v>7.9972444508313492E-2</v>
      </c>
      <c r="S126" s="553"/>
      <c r="T126" s="400">
        <v>18224255.371812128</v>
      </c>
      <c r="U126" s="400">
        <v>11336886.671969105</v>
      </c>
      <c r="V126" s="552">
        <f>U126-T126</f>
        <v>-6887368.699843023</v>
      </c>
      <c r="W126" s="553">
        <f>V126/T126</f>
        <v>-0.37792318859270779</v>
      </c>
      <c r="X126" s="554"/>
      <c r="Y126" s="437">
        <f>SUM(J126,O126,T126)</f>
        <v>79015211.072456211</v>
      </c>
      <c r="Z126" s="437">
        <f>SUM(K126,P126,U126)</f>
        <v>67743965.175455272</v>
      </c>
      <c r="AA126" s="552">
        <f>Z126-Y126</f>
        <v>-11271245.897000939</v>
      </c>
      <c r="AB126" s="553">
        <f>AA126/Y126</f>
        <v>-0.1426465327880389</v>
      </c>
      <c r="AC126" s="554"/>
      <c r="AD126" s="557">
        <v>0</v>
      </c>
      <c r="AE126" s="452">
        <v>18784091.682437673</v>
      </c>
      <c r="AF126" s="545"/>
      <c r="AG126" s="399">
        <v>79015211.072456211</v>
      </c>
      <c r="AH126" s="399">
        <f>SUM(Z126,AE126)</f>
        <v>86528056.857892945</v>
      </c>
      <c r="AI126" s="552">
        <f>AH126-AG126</f>
        <v>7512845.7854367346</v>
      </c>
      <c r="AJ126" s="553">
        <f>AI126/AG126</f>
        <v>9.5081006346329003E-2</v>
      </c>
      <c r="AL126" s="559">
        <f>J126/$E126</f>
        <v>312.94846895954254</v>
      </c>
      <c r="AM126" s="559">
        <f>K126/$F126</f>
        <v>259.9219009079178</v>
      </c>
      <c r="AN126" s="559">
        <f>AM126-AL126</f>
        <v>-53.026568051624736</v>
      </c>
      <c r="AO126" s="560">
        <f>AN126/AL126</f>
        <v>-0.16944185165027895</v>
      </c>
      <c r="AP126" s="561"/>
      <c r="AQ126" s="559">
        <f>O126/$E126</f>
        <v>192.90512538740219</v>
      </c>
      <c r="AR126" s="559">
        <f>P126/$F126</f>
        <v>207.4380827157072</v>
      </c>
      <c r="AS126" s="559">
        <f>AR126-AQ126</f>
        <v>14.532957328305002</v>
      </c>
      <c r="AT126" s="560">
        <f>AS126/AQ126</f>
        <v>7.533733123533734E-2</v>
      </c>
      <c r="AU126" s="561"/>
      <c r="AV126" s="559">
        <f>T126/$E126</f>
        <v>151.64764195391825</v>
      </c>
      <c r="AW126" s="559">
        <f>U126/$F126</f>
        <v>93.931600606241489</v>
      </c>
      <c r="AX126" s="559">
        <f>AW126-AV126</f>
        <v>-57.716041347676764</v>
      </c>
      <c r="AY126" s="560">
        <f>AX126/AV126</f>
        <v>-0.38059306827345957</v>
      </c>
      <c r="AZ126" s="561"/>
      <c r="BA126" s="559">
        <f>Y126/$E126</f>
        <v>657.50123630086296</v>
      </c>
      <c r="BB126" s="559">
        <f>Z126/$F126</f>
        <v>561.29158422986643</v>
      </c>
      <c r="BC126" s="559">
        <f>BB126-BA126</f>
        <v>-96.209652070996526</v>
      </c>
      <c r="BD126" s="560">
        <f>BC126/BA126</f>
        <v>-0.14632619189018892</v>
      </c>
      <c r="BE126" s="562"/>
      <c r="BF126" s="559">
        <f>AD126/$E126</f>
        <v>0</v>
      </c>
      <c r="BG126" s="559">
        <f>AE126/$F126</f>
        <v>155.63530347607295</v>
      </c>
      <c r="BH126" s="562"/>
      <c r="BI126" s="559">
        <f>AG126/$E126</f>
        <v>657.50123630086296</v>
      </c>
      <c r="BJ126" s="559">
        <f>AH126/$F126</f>
        <v>716.92688770593941</v>
      </c>
      <c r="BK126" s="559">
        <f>BJ126-BI126</f>
        <v>59.425651405076451</v>
      </c>
      <c r="BL126" s="560">
        <f>BK126/BI126</f>
        <v>9.03810489230535E-2</v>
      </c>
    </row>
    <row r="127" spans="1:64">
      <c r="A127" s="397">
        <v>399</v>
      </c>
      <c r="B127" s="412">
        <v>15</v>
      </c>
      <c r="C127" s="412">
        <v>15</v>
      </c>
      <c r="D127" s="398" t="s">
        <v>150</v>
      </c>
      <c r="E127" s="400">
        <v>7817</v>
      </c>
      <c r="F127" s="400">
        <v>7682</v>
      </c>
      <c r="G127" s="552">
        <f>F127-E127</f>
        <v>-135</v>
      </c>
      <c r="H127" s="553">
        <f>G127/E127</f>
        <v>-1.7270052449788922E-2</v>
      </c>
      <c r="I127" s="553"/>
      <c r="J127" s="400">
        <v>553462.64073617524</v>
      </c>
      <c r="K127" s="437">
        <v>449830.31974660093</v>
      </c>
      <c r="L127" s="552">
        <f>K127-J127</f>
        <v>-103632.32098957431</v>
      </c>
      <c r="M127" s="553">
        <f>L127/J127</f>
        <v>-0.18724357049959187</v>
      </c>
      <c r="N127" s="553"/>
      <c r="O127" s="400">
        <v>2911680.0782160889</v>
      </c>
      <c r="P127" s="400">
        <v>2781486.0676760729</v>
      </c>
      <c r="Q127" s="552">
        <f>P127-O127</f>
        <v>-130194.010540016</v>
      </c>
      <c r="R127" s="553">
        <f>Q127/O127</f>
        <v>-4.4714394110146369E-2</v>
      </c>
      <c r="S127" s="553"/>
      <c r="T127" s="400">
        <v>1277787.5579741742</v>
      </c>
      <c r="U127" s="400">
        <v>679228.37483000162</v>
      </c>
      <c r="V127" s="552">
        <f>U127-T127</f>
        <v>-598559.18314417254</v>
      </c>
      <c r="W127" s="553">
        <f>V127/T127</f>
        <v>-0.46843403616571311</v>
      </c>
      <c r="X127" s="554"/>
      <c r="Y127" s="437">
        <f>SUM(J127,O127,T127)</f>
        <v>4742930.2769264383</v>
      </c>
      <c r="Z127" s="437">
        <f>SUM(K127,P127,U127)</f>
        <v>3910544.7622526754</v>
      </c>
      <c r="AA127" s="552">
        <f>Z127-Y127</f>
        <v>-832385.51467376295</v>
      </c>
      <c r="AB127" s="553">
        <f>AA127/Y127</f>
        <v>-0.17550026377642089</v>
      </c>
      <c r="AC127" s="554"/>
      <c r="AD127" s="557">
        <v>0</v>
      </c>
      <c r="AE127" s="452">
        <v>746098.69476185786</v>
      </c>
      <c r="AF127" s="545"/>
      <c r="AG127" s="399">
        <v>4742930.2769264383</v>
      </c>
      <c r="AH127" s="399">
        <f>SUM(Z127,AE127)</f>
        <v>4656643.4570145328</v>
      </c>
      <c r="AI127" s="552">
        <f>AH127-AG127</f>
        <v>-86286.819911905564</v>
      </c>
      <c r="AJ127" s="553">
        <f>AI127/AG127</f>
        <v>-1.8192723669516395E-2</v>
      </c>
      <c r="AL127" s="559">
        <f>J127/$E127</f>
        <v>70.802435811203182</v>
      </c>
      <c r="AM127" s="559">
        <f>K127/$F127</f>
        <v>58.556407152642663</v>
      </c>
      <c r="AN127" s="559">
        <f>AM127-AL127</f>
        <v>-12.246028658560519</v>
      </c>
      <c r="AO127" s="560">
        <f>AN127/AL127</f>
        <v>-0.1729605559223262</v>
      </c>
      <c r="AP127" s="561"/>
      <c r="AQ127" s="559">
        <f>O127/$E127</f>
        <v>372.48050124294343</v>
      </c>
      <c r="AR127" s="559">
        <f>P127/$F127</f>
        <v>362.07837381880671</v>
      </c>
      <c r="AS127" s="559">
        <f>AR127-AQ127</f>
        <v>-10.402127424136722</v>
      </c>
      <c r="AT127" s="560">
        <f>AS127/AQ127</f>
        <v>-2.7926636131087382E-2</v>
      </c>
      <c r="AU127" s="561"/>
      <c r="AV127" s="559">
        <f>T127/$E127</f>
        <v>163.46265293260512</v>
      </c>
      <c r="AW127" s="559">
        <f>U127/$F127</f>
        <v>88.418169074459982</v>
      </c>
      <c r="AX127" s="559">
        <f>AW127-AV127</f>
        <v>-75.044483858145142</v>
      </c>
      <c r="AY127" s="560">
        <f>AX127/AV127</f>
        <v>-0.45909253589005206</v>
      </c>
      <c r="AZ127" s="561"/>
      <c r="BA127" s="559">
        <f>Y127/$E127</f>
        <v>606.74558998675172</v>
      </c>
      <c r="BB127" s="559">
        <f>Z127/$F127</f>
        <v>509.05295004590931</v>
      </c>
      <c r="BC127" s="559">
        <f>BB127-BA127</f>
        <v>-97.692639940842412</v>
      </c>
      <c r="BD127" s="560">
        <f>BC127/BA127</f>
        <v>-0.16101087762825855</v>
      </c>
      <c r="BE127" s="562"/>
      <c r="BF127" s="559">
        <f>AD127/$E127</f>
        <v>0</v>
      </c>
      <c r="BG127" s="559">
        <f>AE127/$F127</f>
        <v>97.122975105683139</v>
      </c>
      <c r="BH127" s="562"/>
      <c r="BI127" s="559">
        <f>AG127/$E127</f>
        <v>606.74558998675172</v>
      </c>
      <c r="BJ127" s="559">
        <f>AH127/$F127</f>
        <v>606.17592515159242</v>
      </c>
      <c r="BK127" s="559">
        <f>BJ127-BI127</f>
        <v>-0.56966483515930122</v>
      </c>
      <c r="BL127" s="560">
        <f>BK127/BI127</f>
        <v>-9.3888582720764373E-4</v>
      </c>
    </row>
    <row r="128" spans="1:64">
      <c r="A128" s="397">
        <v>400</v>
      </c>
      <c r="B128" s="412">
        <v>2</v>
      </c>
      <c r="C128" s="412">
        <v>2</v>
      </c>
      <c r="D128" s="398" t="s">
        <v>151</v>
      </c>
      <c r="E128" s="400">
        <v>8366</v>
      </c>
      <c r="F128" s="400">
        <v>8441</v>
      </c>
      <c r="G128" s="552">
        <f>F128-E128</f>
        <v>75</v>
      </c>
      <c r="H128" s="553">
        <f>G128/E128</f>
        <v>8.9648577575902454E-3</v>
      </c>
      <c r="I128" s="553"/>
      <c r="J128" s="400">
        <v>5989122.2945933528</v>
      </c>
      <c r="K128" s="437">
        <v>6187575.1878354913</v>
      </c>
      <c r="L128" s="552">
        <f>K128-J128</f>
        <v>198452.89324213844</v>
      </c>
      <c r="M128" s="553">
        <f>L128/J128</f>
        <v>3.3135555341938953E-2</v>
      </c>
      <c r="N128" s="553"/>
      <c r="O128" s="400">
        <v>2823877.6300907177</v>
      </c>
      <c r="P128" s="400">
        <v>2759433.4658396728</v>
      </c>
      <c r="Q128" s="552">
        <f>P128-O128</f>
        <v>-64444.164251044858</v>
      </c>
      <c r="R128" s="553">
        <f>Q128/O128</f>
        <v>-2.2821160366277831E-2</v>
      </c>
      <c r="S128" s="553"/>
      <c r="T128" s="400">
        <v>1704563.8904844206</v>
      </c>
      <c r="U128" s="400">
        <v>1144381.4883236114</v>
      </c>
      <c r="V128" s="552">
        <f>U128-T128</f>
        <v>-560182.40216080914</v>
      </c>
      <c r="W128" s="553">
        <f>V128/T128</f>
        <v>-0.32863678814738395</v>
      </c>
      <c r="X128" s="554"/>
      <c r="Y128" s="437">
        <f>SUM(J128,O128,T128)</f>
        <v>10517563.815168491</v>
      </c>
      <c r="Z128" s="437">
        <f>SUM(K128,P128,U128)</f>
        <v>10091390.141998777</v>
      </c>
      <c r="AA128" s="552">
        <f>Z128-Y128</f>
        <v>-426173.67316971347</v>
      </c>
      <c r="AB128" s="553">
        <f>AA128/Y128</f>
        <v>-4.0520188958120068E-2</v>
      </c>
      <c r="AC128" s="554"/>
      <c r="AD128" s="557">
        <v>0</v>
      </c>
      <c r="AE128" s="452">
        <v>1142536.2231057603</v>
      </c>
      <c r="AF128" s="545"/>
      <c r="AG128" s="399">
        <v>10517563.815168491</v>
      </c>
      <c r="AH128" s="399">
        <f>SUM(Z128,AE128)</f>
        <v>11233926.365104537</v>
      </c>
      <c r="AI128" s="552">
        <f>AH128-AG128</f>
        <v>716362.54993604682</v>
      </c>
      <c r="AJ128" s="553">
        <f>AI128/AG128</f>
        <v>6.8111072347657606E-2</v>
      </c>
      <c r="AL128" s="559">
        <f>J128/$E128</f>
        <v>715.88839285122549</v>
      </c>
      <c r="AM128" s="559">
        <f>K128/$F128</f>
        <v>733.03816939171793</v>
      </c>
      <c r="AN128" s="559">
        <f>AM128-AL128</f>
        <v>17.149776540492439</v>
      </c>
      <c r="AO128" s="560">
        <f>AN128/AL128</f>
        <v>2.3955936025430814E-2</v>
      </c>
      <c r="AP128" s="561"/>
      <c r="AQ128" s="559">
        <f>O128/$E128</f>
        <v>337.54215038139108</v>
      </c>
      <c r="AR128" s="559">
        <f>P128/$F128</f>
        <v>326.90835989096939</v>
      </c>
      <c r="AS128" s="559">
        <f>AR128-AQ128</f>
        <v>-10.633790490421688</v>
      </c>
      <c r="AT128" s="560">
        <f>AS128/AQ128</f>
        <v>-3.1503592894714036E-2</v>
      </c>
      <c r="AU128" s="561"/>
      <c r="AV128" s="559">
        <f>T128/$E128</f>
        <v>203.7489708922329</v>
      </c>
      <c r="AW128" s="559">
        <f>U128/$F128</f>
        <v>135.57416044587271</v>
      </c>
      <c r="AX128" s="559">
        <f>AW128-AV128</f>
        <v>-68.174810446360198</v>
      </c>
      <c r="AY128" s="560">
        <f>AX128/AV128</f>
        <v>-0.33460198668890101</v>
      </c>
      <c r="AZ128" s="561"/>
      <c r="BA128" s="559">
        <f>Y128/$E128</f>
        <v>1257.1795141248494</v>
      </c>
      <c r="BB128" s="559">
        <f>Z128/$F128</f>
        <v>1195.5206897285602</v>
      </c>
      <c r="BC128" s="559">
        <f>BB128-BA128</f>
        <v>-61.658824396289219</v>
      </c>
      <c r="BD128" s="560">
        <f>BC128/BA128</f>
        <v>-4.9045362021517901E-2</v>
      </c>
      <c r="BE128" s="562"/>
      <c r="BF128" s="559">
        <f>AD128/$E128</f>
        <v>0</v>
      </c>
      <c r="BG128" s="559">
        <f>AE128/$F128</f>
        <v>135.35555302757496</v>
      </c>
      <c r="BH128" s="562"/>
      <c r="BI128" s="559">
        <f>AG128/$E128</f>
        <v>1257.1795141248494</v>
      </c>
      <c r="BJ128" s="559">
        <f>AH128/$F128</f>
        <v>1330.8762427561353</v>
      </c>
      <c r="BK128" s="559">
        <f>BJ128-BI128</f>
        <v>73.69672863128585</v>
      </c>
      <c r="BL128" s="560">
        <f>BK128/BI128</f>
        <v>5.8620688456403759E-2</v>
      </c>
    </row>
    <row r="129" spans="1:64">
      <c r="A129" s="397">
        <v>402</v>
      </c>
      <c r="B129" s="412">
        <v>11</v>
      </c>
      <c r="C129" s="412">
        <v>11</v>
      </c>
      <c r="D129" s="398" t="s">
        <v>152</v>
      </c>
      <c r="E129" s="400">
        <v>9099</v>
      </c>
      <c r="F129" s="400">
        <v>8975</v>
      </c>
      <c r="G129" s="552">
        <f>F129-E129</f>
        <v>-124</v>
      </c>
      <c r="H129" s="553">
        <f>G129/E129</f>
        <v>-1.3627871194636773E-2</v>
      </c>
      <c r="I129" s="553"/>
      <c r="J129" s="400">
        <v>-1716976.5557703408</v>
      </c>
      <c r="K129" s="437">
        <v>-1744291.3463461748</v>
      </c>
      <c r="L129" s="552">
        <f>K129-J129</f>
        <v>-27314.790575833991</v>
      </c>
      <c r="M129" s="553">
        <f>L129/J129</f>
        <v>1.5908656693089735E-2</v>
      </c>
      <c r="N129" s="553"/>
      <c r="O129" s="400">
        <v>5021466.3466851758</v>
      </c>
      <c r="P129" s="400">
        <v>5057054.3758848235</v>
      </c>
      <c r="Q129" s="552">
        <f>P129-O129</f>
        <v>35588.029199647717</v>
      </c>
      <c r="R129" s="553">
        <f>Q129/O129</f>
        <v>7.0871786730464636E-3</v>
      </c>
      <c r="S129" s="553"/>
      <c r="T129" s="400">
        <v>1894969.8595900368</v>
      </c>
      <c r="U129" s="400">
        <v>1236751.9903126508</v>
      </c>
      <c r="V129" s="552">
        <f>U129-T129</f>
        <v>-658217.86927738599</v>
      </c>
      <c r="W129" s="553">
        <f>V129/T129</f>
        <v>-0.34735004672833514</v>
      </c>
      <c r="X129" s="554"/>
      <c r="Y129" s="437">
        <f>SUM(J129,O129,T129)</f>
        <v>5199459.6505048722</v>
      </c>
      <c r="Z129" s="437">
        <f>SUM(K129,P129,U129)</f>
        <v>4549515.019851299</v>
      </c>
      <c r="AA129" s="552">
        <f>Z129-Y129</f>
        <v>-649944.6306535732</v>
      </c>
      <c r="AB129" s="553">
        <f>AA129/Y129</f>
        <v>-0.12500234146262929</v>
      </c>
      <c r="AC129" s="554"/>
      <c r="AD129" s="557">
        <v>0</v>
      </c>
      <c r="AE129" s="452">
        <v>1308776.2388679236</v>
      </c>
      <c r="AF129" s="545"/>
      <c r="AG129" s="399">
        <v>5199459.6505048722</v>
      </c>
      <c r="AH129" s="399">
        <f>SUM(Z129,AE129)</f>
        <v>5858291.2587192226</v>
      </c>
      <c r="AI129" s="552">
        <f>AH129-AG129</f>
        <v>658831.60821435042</v>
      </c>
      <c r="AJ129" s="553">
        <f>AI129/AG129</f>
        <v>0.12671155321887675</v>
      </c>
      <c r="AL129" s="559">
        <f>J129/$E129</f>
        <v>-188.69947859878457</v>
      </c>
      <c r="AM129" s="559">
        <f>K129/$F129</f>
        <v>-194.35001073494985</v>
      </c>
      <c r="AN129" s="559">
        <f>AM129-AL129</f>
        <v>-5.6505321361652818</v>
      </c>
      <c r="AO129" s="560">
        <f>AN129/AL129</f>
        <v>2.9944609164392663E-2</v>
      </c>
      <c r="AP129" s="561"/>
      <c r="AQ129" s="559">
        <f>O129/$E129</f>
        <v>551.87013371636181</v>
      </c>
      <c r="AR129" s="559">
        <f>P129/$F129</f>
        <v>563.46009759162382</v>
      </c>
      <c r="AS129" s="559">
        <f>AR129-AQ129</f>
        <v>11.589963875262015</v>
      </c>
      <c r="AT129" s="560">
        <f>AS129/AQ129</f>
        <v>2.1001252227972118E-2</v>
      </c>
      <c r="AU129" s="561"/>
      <c r="AV129" s="559">
        <f>T129/$E129</f>
        <v>208.26133196945125</v>
      </c>
      <c r="AW129" s="559">
        <f>U129/$F129</f>
        <v>137.79966465879119</v>
      </c>
      <c r="AX129" s="559">
        <f>AW129-AV129</f>
        <v>-70.461667310660062</v>
      </c>
      <c r="AY129" s="560">
        <f>AX129/AV129</f>
        <v>-0.33833293316781299</v>
      </c>
      <c r="AZ129" s="561"/>
      <c r="BA129" s="559">
        <f>Y129/$E129</f>
        <v>571.43198708702846</v>
      </c>
      <c r="BB129" s="559">
        <f>Z129/$F129</f>
        <v>506.90975151546508</v>
      </c>
      <c r="BC129" s="559">
        <f>BB129-BA129</f>
        <v>-64.522235571563385</v>
      </c>
      <c r="BD129" s="560">
        <f>BC129/BA129</f>
        <v>-0.11291323732239147</v>
      </c>
      <c r="BE129" s="562"/>
      <c r="BF129" s="559">
        <f>AD129/$E129</f>
        <v>0</v>
      </c>
      <c r="BG129" s="559">
        <f>AE129/$F129</f>
        <v>145.8246505702422</v>
      </c>
      <c r="BH129" s="562"/>
      <c r="BI129" s="559">
        <f>AG129/$E129</f>
        <v>571.43198708702846</v>
      </c>
      <c r="BJ129" s="559">
        <f>AH129/$F129</f>
        <v>652.7344020857073</v>
      </c>
      <c r="BK129" s="559">
        <f>BJ129-BI129</f>
        <v>81.302414998678842</v>
      </c>
      <c r="BL129" s="560">
        <f>BK129/BI129</f>
        <v>0.14227837579259731</v>
      </c>
    </row>
    <row r="130" spans="1:64">
      <c r="A130" s="397">
        <v>403</v>
      </c>
      <c r="B130" s="412">
        <v>14</v>
      </c>
      <c r="C130" s="412">
        <v>14</v>
      </c>
      <c r="D130" s="398" t="s">
        <v>153</v>
      </c>
      <c r="E130" s="400">
        <v>2820</v>
      </c>
      <c r="F130" s="400">
        <v>2789</v>
      </c>
      <c r="G130" s="552">
        <f>F130-E130</f>
        <v>-31</v>
      </c>
      <c r="H130" s="553">
        <f>G130/E130</f>
        <v>-1.099290780141844E-2</v>
      </c>
      <c r="I130" s="553"/>
      <c r="J130" s="400">
        <v>935432.60833485646</v>
      </c>
      <c r="K130" s="437">
        <v>777071.72496615327</v>
      </c>
      <c r="L130" s="552">
        <f>K130-J130</f>
        <v>-158360.88336870319</v>
      </c>
      <c r="M130" s="553">
        <f>L130/J130</f>
        <v>-0.16929160043992694</v>
      </c>
      <c r="N130" s="553"/>
      <c r="O130" s="400">
        <v>1528250.9533130785</v>
      </c>
      <c r="P130" s="400">
        <v>1602222.0489418181</v>
      </c>
      <c r="Q130" s="552">
        <f>P130-O130</f>
        <v>73971.095628739567</v>
      </c>
      <c r="R130" s="553">
        <f>Q130/O130</f>
        <v>4.8402453450710071E-2</v>
      </c>
      <c r="S130" s="553"/>
      <c r="T130" s="400">
        <v>668174.99185478769</v>
      </c>
      <c r="U130" s="400">
        <v>502393.65273700847</v>
      </c>
      <c r="V130" s="552">
        <f>U130-T130</f>
        <v>-165781.33911777922</v>
      </c>
      <c r="W130" s="553">
        <f>V130/T130</f>
        <v>-0.24811066133676543</v>
      </c>
      <c r="X130" s="554"/>
      <c r="Y130" s="437">
        <f>SUM(J130,O130,T130)</f>
        <v>3131858.5535027226</v>
      </c>
      <c r="Z130" s="437">
        <f>SUM(K130,P130,U130)</f>
        <v>2881687.42664498</v>
      </c>
      <c r="AA130" s="552">
        <f>Z130-Y130</f>
        <v>-250171.12685774267</v>
      </c>
      <c r="AB130" s="553">
        <f>AA130/Y130</f>
        <v>-7.9879446208688809E-2</v>
      </c>
      <c r="AC130" s="554"/>
      <c r="AD130" s="557">
        <v>0</v>
      </c>
      <c r="AE130" s="452">
        <v>267117.3168145399</v>
      </c>
      <c r="AF130" s="545"/>
      <c r="AG130" s="399">
        <v>3131858.5535027226</v>
      </c>
      <c r="AH130" s="399">
        <f>SUM(Z130,AE130)</f>
        <v>3148804.7434595199</v>
      </c>
      <c r="AI130" s="552">
        <f>AH130-AG130</f>
        <v>16946.189956797287</v>
      </c>
      <c r="AJ130" s="553">
        <f>AI130/AG130</f>
        <v>5.410905271518213E-3</v>
      </c>
      <c r="AL130" s="559">
        <f>J130/$E130</f>
        <v>331.71369089888526</v>
      </c>
      <c r="AM130" s="559">
        <f>K130/$F130</f>
        <v>278.6201953984056</v>
      </c>
      <c r="AN130" s="559">
        <f>AM130-AL130</f>
        <v>-53.093495500479662</v>
      </c>
      <c r="AO130" s="560">
        <f>AN130/AL130</f>
        <v>-0.16005819764811549</v>
      </c>
      <c r="AP130" s="561"/>
      <c r="AQ130" s="559">
        <f>O130/$E130</f>
        <v>541.93296216775832</v>
      </c>
      <c r="AR130" s="559">
        <f>P130/$F130</f>
        <v>574.47904228821017</v>
      </c>
      <c r="AS130" s="559">
        <f>AR130-AQ130</f>
        <v>32.546080120451848</v>
      </c>
      <c r="AT130" s="560">
        <f>AS130/AQ130</f>
        <v>6.0055546335963654E-2</v>
      </c>
      <c r="AU130" s="561"/>
      <c r="AV130" s="559">
        <f>T130/$E130</f>
        <v>236.94148647332898</v>
      </c>
      <c r="AW130" s="559">
        <f>U130/$F130</f>
        <v>180.13397373144801</v>
      </c>
      <c r="AX130" s="559">
        <f>AW130-AV130</f>
        <v>-56.80751274188097</v>
      </c>
      <c r="AY130" s="560">
        <f>AX130/AV130</f>
        <v>-0.2397533398959048</v>
      </c>
      <c r="AZ130" s="561"/>
      <c r="BA130" s="559">
        <f>Y130/$E130</f>
        <v>1110.5881395399726</v>
      </c>
      <c r="BB130" s="559">
        <f>Z130/$F130</f>
        <v>1033.2332114180638</v>
      </c>
      <c r="BC130" s="559">
        <f>BB130-BA130</f>
        <v>-77.35492812190887</v>
      </c>
      <c r="BD130" s="560">
        <f>BC130/BA130</f>
        <v>-6.9652218826999901E-2</v>
      </c>
      <c r="BE130" s="562"/>
      <c r="BF130" s="559">
        <f>AD130/$E130</f>
        <v>0</v>
      </c>
      <c r="BG130" s="559">
        <f>AE130/$F130</f>
        <v>95.775301833825708</v>
      </c>
      <c r="BH130" s="562"/>
      <c r="BI130" s="559">
        <f>AG130/$E130</f>
        <v>1110.5881395399726</v>
      </c>
      <c r="BJ130" s="559">
        <f>AH130/$F130</f>
        <v>1129.0085132518896</v>
      </c>
      <c r="BK130" s="559">
        <f>BJ130-BI130</f>
        <v>18.420373711916909</v>
      </c>
      <c r="BL130" s="560">
        <f>BK130/BI130</f>
        <v>1.6586143013869199E-2</v>
      </c>
    </row>
    <row r="131" spans="1:64">
      <c r="A131" s="397">
        <v>405</v>
      </c>
      <c r="B131" s="412">
        <v>9</v>
      </c>
      <c r="C131" s="412">
        <v>9</v>
      </c>
      <c r="D131" s="398" t="s">
        <v>154</v>
      </c>
      <c r="E131" s="400">
        <v>72650</v>
      </c>
      <c r="F131" s="400">
        <v>72988</v>
      </c>
      <c r="G131" s="552">
        <f>F131-E131</f>
        <v>338</v>
      </c>
      <c r="H131" s="553">
        <f>G131/E131</f>
        <v>4.6524432209222302E-3</v>
      </c>
      <c r="I131" s="553"/>
      <c r="J131" s="400">
        <v>3424486.0552707426</v>
      </c>
      <c r="K131" s="437">
        <v>787326.52947371081</v>
      </c>
      <c r="L131" s="552">
        <f>K131-J131</f>
        <v>-2637159.5257970318</v>
      </c>
      <c r="M131" s="553">
        <f>L131/J131</f>
        <v>-0.77008914132913175</v>
      </c>
      <c r="N131" s="553"/>
      <c r="O131" s="400">
        <v>13144798.914696461</v>
      </c>
      <c r="P131" s="400">
        <v>11489848.065942485</v>
      </c>
      <c r="Q131" s="552">
        <f>P131-O131</f>
        <v>-1654950.8487539757</v>
      </c>
      <c r="R131" s="553">
        <f>Q131/O131</f>
        <v>-0.1259015721346386</v>
      </c>
      <c r="S131" s="553"/>
      <c r="T131" s="400">
        <v>11535024.477791898</v>
      </c>
      <c r="U131" s="400">
        <v>7075895.9377933061</v>
      </c>
      <c r="V131" s="552">
        <f>U131-T131</f>
        <v>-4459128.5399985919</v>
      </c>
      <c r="W131" s="553">
        <f>V131/T131</f>
        <v>-0.38657295860824947</v>
      </c>
      <c r="X131" s="554"/>
      <c r="Y131" s="437">
        <f>SUM(J131,O131,T131)</f>
        <v>28104309.447759099</v>
      </c>
      <c r="Z131" s="437">
        <f>SUM(K131,P131,U131)</f>
        <v>19353070.533209503</v>
      </c>
      <c r="AA131" s="552">
        <f>Z131-Y131</f>
        <v>-8751238.9145495966</v>
      </c>
      <c r="AB131" s="553">
        <f>AA131/Y131</f>
        <v>-0.31138423560331874</v>
      </c>
      <c r="AC131" s="554"/>
      <c r="AD131" s="557">
        <v>0</v>
      </c>
      <c r="AE131" s="452">
        <v>12401304.235392841</v>
      </c>
      <c r="AF131" s="545"/>
      <c r="AG131" s="399">
        <v>28104309.447759099</v>
      </c>
      <c r="AH131" s="399">
        <f>SUM(Z131,AE131)</f>
        <v>31754374.768602341</v>
      </c>
      <c r="AI131" s="552">
        <f>AH131-AG131</f>
        <v>3650065.3208432421</v>
      </c>
      <c r="AJ131" s="553">
        <f>AI131/AG131</f>
        <v>0.12987564514360556</v>
      </c>
      <c r="AL131" s="559">
        <f>J131/$E131</f>
        <v>47.13676607392626</v>
      </c>
      <c r="AM131" s="559">
        <f>K131/$F131</f>
        <v>10.787068140978118</v>
      </c>
      <c r="AN131" s="559">
        <f>AM131-AL131</f>
        <v>-36.349697932948146</v>
      </c>
      <c r="AO131" s="560">
        <f>AN131/AL131</f>
        <v>-0.77115383511757307</v>
      </c>
      <c r="AP131" s="561"/>
      <c r="AQ131" s="559">
        <f>O131/$E131</f>
        <v>180.93322663037111</v>
      </c>
      <c r="AR131" s="559">
        <f>P131/$F131</f>
        <v>157.42105641944545</v>
      </c>
      <c r="AS131" s="559">
        <f>AR131-AQ131</f>
        <v>-23.51217021092566</v>
      </c>
      <c r="AT131" s="560">
        <f>AS131/AQ131</f>
        <v>-0.12994943299695155</v>
      </c>
      <c r="AU131" s="561"/>
      <c r="AV131" s="559">
        <f>T131/$E131</f>
        <v>158.77528531028076</v>
      </c>
      <c r="AW131" s="559">
        <f>U131/$F131</f>
        <v>96.946017671306322</v>
      </c>
      <c r="AX131" s="559">
        <f>AW131-AV131</f>
        <v>-61.829267638974443</v>
      </c>
      <c r="AY131" s="560">
        <f>AX131/AV131</f>
        <v>-0.38941367680837019</v>
      </c>
      <c r="AZ131" s="561"/>
      <c r="BA131" s="559">
        <f>Y131/$E131</f>
        <v>386.84527801457813</v>
      </c>
      <c r="BB131" s="559">
        <f>Z131/$F131</f>
        <v>265.15414223172991</v>
      </c>
      <c r="BC131" s="559">
        <f>BB131-BA131</f>
        <v>-121.69113578284822</v>
      </c>
      <c r="BD131" s="560">
        <f>BC131/BA131</f>
        <v>-0.31457314512770745</v>
      </c>
      <c r="BE131" s="562"/>
      <c r="BF131" s="559">
        <f>AD131/$E131</f>
        <v>0</v>
      </c>
      <c r="BG131" s="559">
        <f>AE131/$F131</f>
        <v>169.90881015225571</v>
      </c>
      <c r="BH131" s="562"/>
      <c r="BI131" s="559">
        <f>AG131/$E131</f>
        <v>386.84527801457813</v>
      </c>
      <c r="BJ131" s="559">
        <f>AH131/$F131</f>
        <v>435.06295238398559</v>
      </c>
      <c r="BK131" s="559">
        <f>BJ131-BI131</f>
        <v>48.217674369407462</v>
      </c>
      <c r="BL131" s="560">
        <f>BK131/BI131</f>
        <v>0.12464330601856383</v>
      </c>
    </row>
    <row r="132" spans="1:64">
      <c r="A132" s="397">
        <v>407</v>
      </c>
      <c r="B132" s="412">
        <v>1</v>
      </c>
      <c r="C132" s="413">
        <v>34</v>
      </c>
      <c r="D132" s="398" t="s">
        <v>155</v>
      </c>
      <c r="E132" s="400">
        <v>2518</v>
      </c>
      <c r="F132" s="400">
        <v>2449</v>
      </c>
      <c r="G132" s="552">
        <f>F132-E132</f>
        <v>-69</v>
      </c>
      <c r="H132" s="553">
        <f>G132/E132</f>
        <v>-2.7402700555996824E-2</v>
      </c>
      <c r="I132" s="553"/>
      <c r="J132" s="400">
        <v>1275449.2690713324</v>
      </c>
      <c r="K132" s="437">
        <v>877710.92981326068</v>
      </c>
      <c r="L132" s="552">
        <f>K132-J132</f>
        <v>-397738.33925807173</v>
      </c>
      <c r="M132" s="553">
        <f>L132/J132</f>
        <v>-0.31184175560951088</v>
      </c>
      <c r="N132" s="553"/>
      <c r="O132" s="400">
        <v>1207003.5748764575</v>
      </c>
      <c r="P132" s="400">
        <v>1183604.3724282063</v>
      </c>
      <c r="Q132" s="552">
        <f>P132-O132</f>
        <v>-23399.202448251192</v>
      </c>
      <c r="R132" s="553">
        <f>Q132/O132</f>
        <v>-1.9386191503737851E-2</v>
      </c>
      <c r="S132" s="553"/>
      <c r="T132" s="400">
        <v>631405.69131634757</v>
      </c>
      <c r="U132" s="400">
        <v>467740.25545950892</v>
      </c>
      <c r="V132" s="552">
        <f>U132-T132</f>
        <v>-163665.43585683865</v>
      </c>
      <c r="W132" s="553">
        <f>V132/T132</f>
        <v>-0.25920804659779162</v>
      </c>
      <c r="X132" s="554"/>
      <c r="Y132" s="437">
        <f>SUM(J132,O132,T132)</f>
        <v>3113858.5352641372</v>
      </c>
      <c r="Z132" s="437">
        <f>SUM(K132,P132,U132)</f>
        <v>2529055.5577009758</v>
      </c>
      <c r="AA132" s="552">
        <f>Z132-Y132</f>
        <v>-584802.9775631614</v>
      </c>
      <c r="AB132" s="553">
        <f>AA132/Y132</f>
        <v>-0.18780653357894267</v>
      </c>
      <c r="AC132" s="554"/>
      <c r="AD132" s="557">
        <v>0</v>
      </c>
      <c r="AE132" s="452">
        <v>267964.03762492375</v>
      </c>
      <c r="AF132" s="545"/>
      <c r="AG132" s="399">
        <v>3113858.5352641372</v>
      </c>
      <c r="AH132" s="399">
        <f>SUM(Z132,AE132)</f>
        <v>2797019.5953258993</v>
      </c>
      <c r="AI132" s="552">
        <f>AH132-AG132</f>
        <v>-316838.93993823789</v>
      </c>
      <c r="AJ132" s="553">
        <f>AI132/AG132</f>
        <v>-0.10175123126181505</v>
      </c>
      <c r="AL132" s="559">
        <f>J132/$E132</f>
        <v>506.53267238734406</v>
      </c>
      <c r="AM132" s="559">
        <f>K132/$F132</f>
        <v>358.39564304338944</v>
      </c>
      <c r="AN132" s="559">
        <f>AM132-AL132</f>
        <v>-148.13702934395462</v>
      </c>
      <c r="AO132" s="560">
        <f>AN132/AL132</f>
        <v>-0.29245305864628346</v>
      </c>
      <c r="AP132" s="561"/>
      <c r="AQ132" s="559">
        <f>O132/$E132</f>
        <v>479.35010916459788</v>
      </c>
      <c r="AR132" s="559">
        <f>P132/$F132</f>
        <v>483.30109123242397</v>
      </c>
      <c r="AS132" s="559">
        <f>AR132-AQ132</f>
        <v>3.9509820678260894</v>
      </c>
      <c r="AT132" s="560">
        <f>AS132/AQ132</f>
        <v>8.2423723126125586E-3</v>
      </c>
      <c r="AU132" s="561"/>
      <c r="AV132" s="559">
        <f>T132/$E132</f>
        <v>250.75682736947877</v>
      </c>
      <c r="AW132" s="559">
        <f>U132/$F132</f>
        <v>190.99234604308245</v>
      </c>
      <c r="AX132" s="559">
        <f>AW132-AV132</f>
        <v>-59.764481326396321</v>
      </c>
      <c r="AY132" s="560">
        <f>AX132/AV132</f>
        <v>-0.23833640724101235</v>
      </c>
      <c r="AZ132" s="561"/>
      <c r="BA132" s="559">
        <f>Y132/$E132</f>
        <v>1236.6396089214206</v>
      </c>
      <c r="BB132" s="559">
        <f>Z132/$F132</f>
        <v>1032.6890803188958</v>
      </c>
      <c r="BC132" s="559">
        <f>BB132-BA132</f>
        <v>-203.95052860252486</v>
      </c>
      <c r="BD132" s="560">
        <f>BC132/BA132</f>
        <v>-0.16492317335719789</v>
      </c>
      <c r="BE132" s="562"/>
      <c r="BF132" s="559">
        <f>AD132/$E132</f>
        <v>0</v>
      </c>
      <c r="BG132" s="559">
        <f>AE132/$F132</f>
        <v>109.41773688236984</v>
      </c>
      <c r="BH132" s="562"/>
      <c r="BI132" s="559">
        <f>AG132/$E132</f>
        <v>1236.6396089214206</v>
      </c>
      <c r="BJ132" s="559">
        <f>AH132/$F132</f>
        <v>1142.1068172012656</v>
      </c>
      <c r="BK132" s="559">
        <f>BJ132-BI132</f>
        <v>-94.532791720155046</v>
      </c>
      <c r="BL132" s="560">
        <f>BK132/BI132</f>
        <v>-7.6443283102184637E-2</v>
      </c>
    </row>
    <row r="133" spans="1:64">
      <c r="A133" s="397">
        <v>408</v>
      </c>
      <c r="B133" s="412">
        <v>14</v>
      </c>
      <c r="C133" s="412">
        <v>14</v>
      </c>
      <c r="D133" s="398" t="s">
        <v>156</v>
      </c>
      <c r="E133" s="400">
        <v>14099</v>
      </c>
      <c r="F133" s="400">
        <v>14024</v>
      </c>
      <c r="G133" s="552">
        <f>F133-E133</f>
        <v>-75</v>
      </c>
      <c r="H133" s="553">
        <f>G133/E133</f>
        <v>-5.3195262075324493E-3</v>
      </c>
      <c r="I133" s="553"/>
      <c r="J133" s="400">
        <v>5130347.6939144991</v>
      </c>
      <c r="K133" s="437">
        <v>4923831.2879768852</v>
      </c>
      <c r="L133" s="552">
        <f>K133-J133</f>
        <v>-206516.40593761392</v>
      </c>
      <c r="M133" s="553">
        <f>L133/J133</f>
        <v>-4.0253881073709474E-2</v>
      </c>
      <c r="N133" s="553"/>
      <c r="O133" s="400">
        <v>6061294.160336988</v>
      </c>
      <c r="P133" s="400">
        <v>5843804.8929629121</v>
      </c>
      <c r="Q133" s="552">
        <f>P133-O133</f>
        <v>-217489.26737407595</v>
      </c>
      <c r="R133" s="553">
        <f>Q133/O133</f>
        <v>-3.5881655240765323E-2</v>
      </c>
      <c r="S133" s="553"/>
      <c r="T133" s="400">
        <v>2549923.147527352</v>
      </c>
      <c r="U133" s="400">
        <v>1552571.5213750363</v>
      </c>
      <c r="V133" s="552">
        <f>U133-T133</f>
        <v>-997351.62615231564</v>
      </c>
      <c r="W133" s="553">
        <f>V133/T133</f>
        <v>-0.39113007273158118</v>
      </c>
      <c r="X133" s="554"/>
      <c r="Y133" s="437">
        <f>SUM(J133,O133,T133)</f>
        <v>13741565.001778839</v>
      </c>
      <c r="Z133" s="437">
        <f>SUM(K133,P133,U133)</f>
        <v>12320207.702314833</v>
      </c>
      <c r="AA133" s="552">
        <f>Z133-Y133</f>
        <v>-1421357.299464006</v>
      </c>
      <c r="AB133" s="553">
        <f>AA133/Y133</f>
        <v>-0.10343489255263225</v>
      </c>
      <c r="AC133" s="554"/>
      <c r="AD133" s="557">
        <v>0</v>
      </c>
      <c r="AE133" s="452">
        <v>1589063.5445859921</v>
      </c>
      <c r="AF133" s="545"/>
      <c r="AG133" s="399">
        <v>13741565.001778839</v>
      </c>
      <c r="AH133" s="399">
        <f>SUM(Z133,AE133)</f>
        <v>13909271.246900825</v>
      </c>
      <c r="AI133" s="552">
        <f>AH133-AG133</f>
        <v>167706.24512198567</v>
      </c>
      <c r="AJ133" s="553">
        <f>AI133/AG133</f>
        <v>1.2204304611612737E-2</v>
      </c>
      <c r="AL133" s="559">
        <f>J133/$E133</f>
        <v>363.88025348709124</v>
      </c>
      <c r="AM133" s="559">
        <f>K133/$F133</f>
        <v>351.10034854370258</v>
      </c>
      <c r="AN133" s="559">
        <f>AM133-AL133</f>
        <v>-12.779904943388658</v>
      </c>
      <c r="AO133" s="560">
        <f>AN133/AL133</f>
        <v>-3.51211829191551E-2</v>
      </c>
      <c r="AP133" s="561"/>
      <c r="AQ133" s="559">
        <f>O133/$E133</f>
        <v>429.90950849967999</v>
      </c>
      <c r="AR133" s="559">
        <f>P133/$F133</f>
        <v>416.70029185417229</v>
      </c>
      <c r="AS133" s="559">
        <f>AR133-AQ133</f>
        <v>-13.209216645507695</v>
      </c>
      <c r="AT133" s="560">
        <f>AS133/AQ133</f>
        <v>-3.0725574532198392E-2</v>
      </c>
      <c r="AU133" s="561"/>
      <c r="AV133" s="559">
        <f>T133/$E133</f>
        <v>180.8584401395384</v>
      </c>
      <c r="AW133" s="559">
        <f>U133/$F133</f>
        <v>110.7081803604561</v>
      </c>
      <c r="AX133" s="559">
        <f>AW133-AV133</f>
        <v>-70.150259779082305</v>
      </c>
      <c r="AY133" s="560">
        <f>AX133/AV133</f>
        <v>-0.38787385164308069</v>
      </c>
      <c r="AZ133" s="561"/>
      <c r="BA133" s="559">
        <f>Y133/$E133</f>
        <v>974.64820212630957</v>
      </c>
      <c r="BB133" s="559">
        <f>Z133/$F133</f>
        <v>878.5088207583309</v>
      </c>
      <c r="BC133" s="559">
        <f>BB133-BA133</f>
        <v>-96.139381367978672</v>
      </c>
      <c r="BD133" s="560">
        <f>BC133/BA133</f>
        <v>-9.8640084861634503E-2</v>
      </c>
      <c r="BE133" s="562"/>
      <c r="BF133" s="559">
        <f>AD133/$E133</f>
        <v>0</v>
      </c>
      <c r="BG133" s="559">
        <f>AE133/$F133</f>
        <v>113.31029268297148</v>
      </c>
      <c r="BH133" s="562"/>
      <c r="BI133" s="559">
        <f>AG133/$E133</f>
        <v>974.64820212630957</v>
      </c>
      <c r="BJ133" s="559">
        <f>AH133/$F133</f>
        <v>991.81911344130242</v>
      </c>
      <c r="BK133" s="559">
        <f>BJ133-BI133</f>
        <v>17.17091131499285</v>
      </c>
      <c r="BL133" s="560">
        <f>BK133/BI133</f>
        <v>1.761754782652088E-2</v>
      </c>
    </row>
    <row r="134" spans="1:64">
      <c r="A134" s="397">
        <v>410</v>
      </c>
      <c r="B134" s="412">
        <v>13</v>
      </c>
      <c r="C134" s="412">
        <v>13</v>
      </c>
      <c r="D134" s="398" t="s">
        <v>157</v>
      </c>
      <c r="E134" s="400">
        <v>18775</v>
      </c>
      <c r="F134" s="400">
        <v>18762</v>
      </c>
      <c r="G134" s="552">
        <f>F134-E134</f>
        <v>-13</v>
      </c>
      <c r="H134" s="553">
        <f>G134/E134</f>
        <v>-6.9241011984021302E-4</v>
      </c>
      <c r="I134" s="553"/>
      <c r="J134" s="400">
        <v>6637181.09142326</v>
      </c>
      <c r="K134" s="437">
        <v>6606925.4423401924</v>
      </c>
      <c r="L134" s="552">
        <f>K134-J134</f>
        <v>-30255.649083067663</v>
      </c>
      <c r="M134" s="553">
        <f>L134/J134</f>
        <v>-4.5585089010400526E-3</v>
      </c>
      <c r="N134" s="553"/>
      <c r="O134" s="400">
        <v>7591844.1539063724</v>
      </c>
      <c r="P134" s="400">
        <v>8006554.2922604354</v>
      </c>
      <c r="Q134" s="552">
        <f>P134-O134</f>
        <v>414710.13835406303</v>
      </c>
      <c r="R134" s="553">
        <f>Q134/O134</f>
        <v>5.4625744410292526E-2</v>
      </c>
      <c r="S134" s="553"/>
      <c r="T134" s="400">
        <v>2612728.8128052256</v>
      </c>
      <c r="U134" s="400">
        <v>1172841.9415278588</v>
      </c>
      <c r="V134" s="552">
        <f>U134-T134</f>
        <v>-1439886.8712773668</v>
      </c>
      <c r="W134" s="553">
        <f>V134/T134</f>
        <v>-0.55110460152632301</v>
      </c>
      <c r="X134" s="554"/>
      <c r="Y134" s="437">
        <f>SUM(J134,O134,T134)</f>
        <v>16841754.058134858</v>
      </c>
      <c r="Z134" s="437">
        <f>SUM(K134,P134,U134)</f>
        <v>15786321.676128486</v>
      </c>
      <c r="AA134" s="552">
        <f>Z134-Y134</f>
        <v>-1055432.3820063714</v>
      </c>
      <c r="AB134" s="553">
        <f>AA134/Y134</f>
        <v>-6.2667604476540809E-2</v>
      </c>
      <c r="AC134" s="554"/>
      <c r="AD134" s="557">
        <v>0</v>
      </c>
      <c r="AE134" s="452">
        <v>2573450.7933833031</v>
      </c>
      <c r="AF134" s="545"/>
      <c r="AG134" s="399">
        <v>16841754.058134858</v>
      </c>
      <c r="AH134" s="399">
        <f>SUM(Z134,AE134)</f>
        <v>18359772.469511788</v>
      </c>
      <c r="AI134" s="552">
        <f>AH134-AG134</f>
        <v>1518018.4113769308</v>
      </c>
      <c r="AJ134" s="553">
        <f>AI134/AG134</f>
        <v>9.0134222726266547E-2</v>
      </c>
      <c r="AL134" s="559">
        <f>J134/$E134</f>
        <v>353.51164268565964</v>
      </c>
      <c r="AM134" s="559">
        <f>K134/$F134</f>
        <v>352.14398477455455</v>
      </c>
      <c r="AN134" s="559">
        <f>AM134-AL134</f>
        <v>-1.3676579111050842</v>
      </c>
      <c r="AO134" s="560">
        <f>AN134/AL134</f>
        <v>-3.8687775619350596E-3</v>
      </c>
      <c r="AP134" s="561"/>
      <c r="AQ134" s="559">
        <f>O134/$E134</f>
        <v>404.35920926265629</v>
      </c>
      <c r="AR134" s="559">
        <f>P134/$F134</f>
        <v>426.7431133280266</v>
      </c>
      <c r="AS134" s="559">
        <f>AR134-AQ134</f>
        <v>22.383904065370302</v>
      </c>
      <c r="AT134" s="560">
        <f>AS134/AQ134</f>
        <v>5.535648391979759E-2</v>
      </c>
      <c r="AU134" s="561"/>
      <c r="AV134" s="559">
        <f>T134/$E134</f>
        <v>139.15999002957261</v>
      </c>
      <c r="AW134" s="559">
        <f>U134/$F134</f>
        <v>62.511562814617783</v>
      </c>
      <c r="AX134" s="559">
        <f>AW134-AV134</f>
        <v>-76.648427214954836</v>
      </c>
      <c r="AY134" s="560">
        <f>AX134/AV134</f>
        <v>-0.55079356644583288</v>
      </c>
      <c r="AZ134" s="561"/>
      <c r="BA134" s="559">
        <f>Y134/$E134</f>
        <v>897.0308419778886</v>
      </c>
      <c r="BB134" s="559">
        <f>Z134/$F134</f>
        <v>841.39866091719887</v>
      </c>
      <c r="BC134" s="559">
        <f>BB134-BA134</f>
        <v>-55.632181060689732</v>
      </c>
      <c r="BD134" s="560">
        <f>BC134/BA134</f>
        <v>-6.2018136341917482E-2</v>
      </c>
      <c r="BE134" s="562"/>
      <c r="BF134" s="559">
        <f>AD134/$E134</f>
        <v>0</v>
      </c>
      <c r="BG134" s="559">
        <f>AE134/$F134</f>
        <v>137.1629247086293</v>
      </c>
      <c r="BH134" s="562"/>
      <c r="BI134" s="559">
        <f>AG134/$E134</f>
        <v>897.0308419778886</v>
      </c>
      <c r="BJ134" s="559">
        <f>AH134/$F134</f>
        <v>978.56158562582823</v>
      </c>
      <c r="BK134" s="559">
        <f>BJ134-BI134</f>
        <v>81.53074364793963</v>
      </c>
      <c r="BL134" s="560">
        <f>BK134/BI134</f>
        <v>9.0889565701186142E-2</v>
      </c>
    </row>
    <row r="135" spans="1:64">
      <c r="A135" s="397">
        <v>416</v>
      </c>
      <c r="B135" s="412">
        <v>9</v>
      </c>
      <c r="C135" s="412">
        <v>9</v>
      </c>
      <c r="D135" s="398" t="s">
        <v>158</v>
      </c>
      <c r="E135" s="400">
        <v>2886</v>
      </c>
      <c r="F135" s="400">
        <v>2862</v>
      </c>
      <c r="G135" s="552">
        <f>F135-E135</f>
        <v>-24</v>
      </c>
      <c r="H135" s="553">
        <f>G135/E135</f>
        <v>-8.3160083160083165E-3</v>
      </c>
      <c r="I135" s="553"/>
      <c r="J135" s="400">
        <v>267881.90547919553</v>
      </c>
      <c r="K135" s="437">
        <v>132741.25727112382</v>
      </c>
      <c r="L135" s="552">
        <f>K135-J135</f>
        <v>-135140.64820807171</v>
      </c>
      <c r="M135" s="553">
        <f>L135/J135</f>
        <v>-0.50447844906257444</v>
      </c>
      <c r="N135" s="553"/>
      <c r="O135" s="400">
        <v>1323982.288958454</v>
      </c>
      <c r="P135" s="400">
        <v>1332884.7354896122</v>
      </c>
      <c r="Q135" s="552">
        <f>P135-O135</f>
        <v>8902.4465311581735</v>
      </c>
      <c r="R135" s="553">
        <f>Q135/O135</f>
        <v>6.723992160168185E-3</v>
      </c>
      <c r="S135" s="553"/>
      <c r="T135" s="400">
        <v>503954.63766664377</v>
      </c>
      <c r="U135" s="400">
        <v>280044.18764142448</v>
      </c>
      <c r="V135" s="552">
        <f>U135-T135</f>
        <v>-223910.4500252193</v>
      </c>
      <c r="W135" s="553">
        <f>V135/T135</f>
        <v>-0.44430675558805299</v>
      </c>
      <c r="X135" s="554"/>
      <c r="Y135" s="437">
        <f>SUM(J135,O135,T135)</f>
        <v>2095818.8321042934</v>
      </c>
      <c r="Z135" s="437">
        <f>SUM(K135,P135,U135)</f>
        <v>1745670.1804021606</v>
      </c>
      <c r="AA135" s="552">
        <f>Z135-Y135</f>
        <v>-350148.65170213277</v>
      </c>
      <c r="AB135" s="553">
        <f>AA135/Y135</f>
        <v>-0.16707009515253199</v>
      </c>
      <c r="AC135" s="554"/>
      <c r="AD135" s="557">
        <v>0</v>
      </c>
      <c r="AE135" s="452">
        <v>322154.8791577277</v>
      </c>
      <c r="AF135" s="545"/>
      <c r="AG135" s="399">
        <v>2095818.8321042934</v>
      </c>
      <c r="AH135" s="399">
        <f>SUM(Z135,AE135)</f>
        <v>2067825.0595598882</v>
      </c>
      <c r="AI135" s="552">
        <f>AH135-AG135</f>
        <v>-27993.77254440519</v>
      </c>
      <c r="AJ135" s="553">
        <f>AI135/AG135</f>
        <v>-1.3356962021520832E-2</v>
      </c>
      <c r="AL135" s="559">
        <f>J135/$E135</f>
        <v>92.82117306971432</v>
      </c>
      <c r="AM135" s="559">
        <f>K135/$F135</f>
        <v>46.380593036730893</v>
      </c>
      <c r="AN135" s="559">
        <f>AM135-AL135</f>
        <v>-46.440580032983426</v>
      </c>
      <c r="AO135" s="560">
        <f>AN135/AL135</f>
        <v>-0.50032313207358137</v>
      </c>
      <c r="AP135" s="561"/>
      <c r="AQ135" s="559">
        <f>O135/$E135</f>
        <v>458.76032188442622</v>
      </c>
      <c r="AR135" s="559">
        <f>P135/$F135</f>
        <v>465.71793692858569</v>
      </c>
      <c r="AS135" s="559">
        <f>AR135-AQ135</f>
        <v>6.9576150441594677</v>
      </c>
      <c r="AT135" s="560">
        <f>AS135/AQ135</f>
        <v>1.5166122073460995E-2</v>
      </c>
      <c r="AU135" s="561"/>
      <c r="AV135" s="559">
        <f>T135/$E135</f>
        <v>174.62045657194864</v>
      </c>
      <c r="AW135" s="559">
        <f>U135/$F135</f>
        <v>97.849122166814979</v>
      </c>
      <c r="AX135" s="559">
        <f>AW135-AV135</f>
        <v>-76.771334405133658</v>
      </c>
      <c r="AY135" s="560">
        <f>AX135/AV135</f>
        <v>-0.43964685416740773</v>
      </c>
      <c r="AZ135" s="561"/>
      <c r="BA135" s="559">
        <f>Y135/$E135</f>
        <v>726.20195152608915</v>
      </c>
      <c r="BB135" s="559">
        <f>Z135/$F135</f>
        <v>609.94765213213157</v>
      </c>
      <c r="BC135" s="559">
        <f>BB135-BA135</f>
        <v>-116.25429939395758</v>
      </c>
      <c r="BD135" s="560">
        <f>BC135/BA135</f>
        <v>-0.16008535800496412</v>
      </c>
      <c r="BE135" s="562"/>
      <c r="BF135" s="559">
        <f>AD135/$E135</f>
        <v>0</v>
      </c>
      <c r="BG135" s="559">
        <f>AE135/$F135</f>
        <v>112.56285085874482</v>
      </c>
      <c r="BH135" s="562"/>
      <c r="BI135" s="559">
        <f>AG135/$E135</f>
        <v>726.20195152608915</v>
      </c>
      <c r="BJ135" s="559">
        <f>AH135/$F135</f>
        <v>722.51050299087638</v>
      </c>
      <c r="BK135" s="559">
        <f>BJ135-BI135</f>
        <v>-3.6914485352127713</v>
      </c>
      <c r="BL135" s="560">
        <f>BK135/BI135</f>
        <v>-5.083225853986368E-3</v>
      </c>
    </row>
    <row r="136" spans="1:64">
      <c r="A136" s="397">
        <v>418</v>
      </c>
      <c r="B136" s="412">
        <v>6</v>
      </c>
      <c r="C136" s="412">
        <v>6</v>
      </c>
      <c r="D136" s="398" t="s">
        <v>159</v>
      </c>
      <c r="E136" s="400">
        <v>24580</v>
      </c>
      <c r="F136" s="400">
        <v>24711</v>
      </c>
      <c r="G136" s="552">
        <f>F136-E136</f>
        <v>131</v>
      </c>
      <c r="H136" s="553">
        <f>G136/E136</f>
        <v>5.3295362082994308E-3</v>
      </c>
      <c r="I136" s="553"/>
      <c r="J136" s="400">
        <v>17283931.533751294</v>
      </c>
      <c r="K136" s="437">
        <v>15336700.112031745</v>
      </c>
      <c r="L136" s="552">
        <f>K136-J136</f>
        <v>-1947231.4217195492</v>
      </c>
      <c r="M136" s="553">
        <f>L136/J136</f>
        <v>-0.11266137093386897</v>
      </c>
      <c r="N136" s="553"/>
      <c r="O136" s="400">
        <v>1776070.9986691943</v>
      </c>
      <c r="P136" s="400">
        <v>1495961.8081743629</v>
      </c>
      <c r="Q136" s="552">
        <f>P136-O136</f>
        <v>-280109.19049483142</v>
      </c>
      <c r="R136" s="553">
        <f>Q136/O136</f>
        <v>-0.15771283394904628</v>
      </c>
      <c r="S136" s="553"/>
      <c r="T136" s="400">
        <v>2798442.8051829608</v>
      </c>
      <c r="U136" s="400">
        <v>1279631.8749458625</v>
      </c>
      <c r="V136" s="552">
        <f>U136-T136</f>
        <v>-1518810.9302370984</v>
      </c>
      <c r="W136" s="553">
        <f>V136/T136</f>
        <v>-0.54273431189093013</v>
      </c>
      <c r="X136" s="554"/>
      <c r="Y136" s="437">
        <f>SUM(J136,O136,T136)</f>
        <v>21858445.33760345</v>
      </c>
      <c r="Z136" s="437">
        <f>SUM(K136,P136,U136)</f>
        <v>18112293.795151971</v>
      </c>
      <c r="AA136" s="552">
        <f>Z136-Y136</f>
        <v>-3746151.5424514785</v>
      </c>
      <c r="AB136" s="553">
        <f>AA136/Y136</f>
        <v>-0.17138234145165446</v>
      </c>
      <c r="AC136" s="554"/>
      <c r="AD136" s="557">
        <v>0</v>
      </c>
      <c r="AE136" s="452">
        <v>2958697.7468149606</v>
      </c>
      <c r="AF136" s="545"/>
      <c r="AG136" s="399">
        <v>21858445.33760345</v>
      </c>
      <c r="AH136" s="399">
        <f>SUM(Z136,AE136)</f>
        <v>21070991.54196693</v>
      </c>
      <c r="AI136" s="552">
        <f>AH136-AG136</f>
        <v>-787453.79563651979</v>
      </c>
      <c r="AJ136" s="553">
        <f>AI136/AG136</f>
        <v>-3.6025151078876126E-2</v>
      </c>
      <c r="AL136" s="559">
        <f>J136/$E136</f>
        <v>703.17052619004448</v>
      </c>
      <c r="AM136" s="559">
        <f>K136/$F136</f>
        <v>620.64263332247765</v>
      </c>
      <c r="AN136" s="559">
        <f>AM136-AL136</f>
        <v>-82.527892867566834</v>
      </c>
      <c r="AO136" s="560">
        <f>AN136/AL136</f>
        <v>-0.11736540397209735</v>
      </c>
      <c r="AP136" s="561"/>
      <c r="AQ136" s="559">
        <f>O136/$E136</f>
        <v>72.256753403954207</v>
      </c>
      <c r="AR136" s="559">
        <f>P136/$F136</f>
        <v>60.538295017375376</v>
      </c>
      <c r="AS136" s="559">
        <f>AR136-AQ136</f>
        <v>-11.718458386578831</v>
      </c>
      <c r="AT136" s="560">
        <f>AS136/AQ136</f>
        <v>-0.16217803643994813</v>
      </c>
      <c r="AU136" s="561"/>
      <c r="AV136" s="559">
        <f>T136/$E136</f>
        <v>113.85039890898946</v>
      </c>
      <c r="AW136" s="559">
        <f>U136/$F136</f>
        <v>51.783896845366939</v>
      </c>
      <c r="AX136" s="559">
        <f>AW136-AV136</f>
        <v>-62.066502063622522</v>
      </c>
      <c r="AY136" s="560">
        <f>AX136/AV136</f>
        <v>-0.54515840663182635</v>
      </c>
      <c r="AZ136" s="561"/>
      <c r="BA136" s="559">
        <f>Y136/$E136</f>
        <v>889.27767850298824</v>
      </c>
      <c r="BB136" s="559">
        <f>Z136/$F136</f>
        <v>732.96482518521998</v>
      </c>
      <c r="BC136" s="559">
        <f>BB136-BA136</f>
        <v>-156.31285331776826</v>
      </c>
      <c r="BD136" s="560">
        <f>BC136/BA136</f>
        <v>-0.1757750780171449</v>
      </c>
      <c r="BE136" s="562"/>
      <c r="BF136" s="559">
        <f>AD136/$E136</f>
        <v>0</v>
      </c>
      <c r="BG136" s="559">
        <f>AE136/$F136</f>
        <v>119.73201193051518</v>
      </c>
      <c r="BH136" s="562"/>
      <c r="BI136" s="559">
        <f>AG136/$E136</f>
        <v>889.27767850298824</v>
      </c>
      <c r="BJ136" s="559">
        <f>AH136/$F136</f>
        <v>852.69683711573509</v>
      </c>
      <c r="BK136" s="559">
        <f>BJ136-BI136</f>
        <v>-36.580841387253145</v>
      </c>
      <c r="BL136" s="560">
        <f>BK136/BI136</f>
        <v>-4.113545439354039E-2</v>
      </c>
    </row>
    <row r="137" spans="1:64">
      <c r="A137" s="397">
        <v>420</v>
      </c>
      <c r="B137" s="412">
        <v>11</v>
      </c>
      <c r="C137" s="412">
        <v>11</v>
      </c>
      <c r="D137" s="398" t="s">
        <v>160</v>
      </c>
      <c r="E137" s="400">
        <v>9177</v>
      </c>
      <c r="F137" s="400">
        <v>9049</v>
      </c>
      <c r="G137" s="552">
        <f>F137-E137</f>
        <v>-128</v>
      </c>
      <c r="H137" s="553">
        <f>G137/E137</f>
        <v>-1.3947913261414405E-2</v>
      </c>
      <c r="I137" s="553"/>
      <c r="J137" s="400">
        <v>1486813.7009455843</v>
      </c>
      <c r="K137" s="437">
        <v>1187323.4925624707</v>
      </c>
      <c r="L137" s="552">
        <f>K137-J137</f>
        <v>-299490.20838311361</v>
      </c>
      <c r="M137" s="553">
        <f>L137/J137</f>
        <v>-0.20143089089954155</v>
      </c>
      <c r="N137" s="553"/>
      <c r="O137" s="400">
        <v>2614455.4942625603</v>
      </c>
      <c r="P137" s="400">
        <v>2688087.3470430966</v>
      </c>
      <c r="Q137" s="552">
        <f>P137-O137</f>
        <v>73631.852780536283</v>
      </c>
      <c r="R137" s="553">
        <f>Q137/O137</f>
        <v>2.8163360570536339E-2</v>
      </c>
      <c r="S137" s="553"/>
      <c r="T137" s="400">
        <v>1662406.046704923</v>
      </c>
      <c r="U137" s="400">
        <v>1118786.7974107102</v>
      </c>
      <c r="V137" s="552">
        <f>U137-T137</f>
        <v>-543619.24929421279</v>
      </c>
      <c r="W137" s="553">
        <f>V137/T137</f>
        <v>-0.32700750239192627</v>
      </c>
      <c r="X137" s="554"/>
      <c r="Y137" s="437">
        <f>SUM(J137,O137,T137)</f>
        <v>5763675.2419130672</v>
      </c>
      <c r="Z137" s="437">
        <f>SUM(K137,P137,U137)</f>
        <v>4994197.6370162778</v>
      </c>
      <c r="AA137" s="552">
        <f>Z137-Y137</f>
        <v>-769477.60489678942</v>
      </c>
      <c r="AB137" s="553">
        <f>AA137/Y137</f>
        <v>-0.13350467758856344</v>
      </c>
      <c r="AC137" s="554"/>
      <c r="AD137" s="557">
        <v>0</v>
      </c>
      <c r="AE137" s="452">
        <v>1069944.6973772442</v>
      </c>
      <c r="AF137" s="545"/>
      <c r="AG137" s="399">
        <v>5763675.2419130672</v>
      </c>
      <c r="AH137" s="399">
        <f>SUM(Z137,AE137)</f>
        <v>6064142.3343935218</v>
      </c>
      <c r="AI137" s="552">
        <f>AH137-AG137</f>
        <v>300467.09248045459</v>
      </c>
      <c r="AJ137" s="553">
        <f>AI137/AG137</f>
        <v>5.213116282046526E-2</v>
      </c>
      <c r="AL137" s="559">
        <f>J137/$E137</f>
        <v>162.01522294274648</v>
      </c>
      <c r="AM137" s="559">
        <f>K137/$F137</f>
        <v>131.21046442286118</v>
      </c>
      <c r="AN137" s="559">
        <f>AM137-AL137</f>
        <v>-30.804758519885297</v>
      </c>
      <c r="AO137" s="560">
        <f>AN137/AL137</f>
        <v>-0.19013496361864216</v>
      </c>
      <c r="AP137" s="561"/>
      <c r="AQ137" s="559">
        <f>O137/$E137</f>
        <v>284.89217546720715</v>
      </c>
      <c r="AR137" s="559">
        <f>P137/$F137</f>
        <v>297.05905039707113</v>
      </c>
      <c r="AS137" s="559">
        <f>AR137-AQ137</f>
        <v>12.16687492986398</v>
      </c>
      <c r="AT137" s="560">
        <f>AS137/AQ137</f>
        <v>4.270694661905329E-2</v>
      </c>
      <c r="AU137" s="561"/>
      <c r="AV137" s="559">
        <f>T137/$E137</f>
        <v>181.14918238039917</v>
      </c>
      <c r="AW137" s="559">
        <f>U137/$F137</f>
        <v>123.63651203566253</v>
      </c>
      <c r="AX137" s="559">
        <f>AW137-AV137</f>
        <v>-57.512670344736634</v>
      </c>
      <c r="AY137" s="560">
        <f>AX137/AV137</f>
        <v>-0.3174878825782636</v>
      </c>
      <c r="AZ137" s="561"/>
      <c r="BA137" s="559">
        <f>Y137/$E137</f>
        <v>628.05658079035277</v>
      </c>
      <c r="BB137" s="559">
        <f>Z137/$F137</f>
        <v>551.90602685559486</v>
      </c>
      <c r="BC137" s="559">
        <f>BB137-BA137</f>
        <v>-76.150553934757909</v>
      </c>
      <c r="BD137" s="560">
        <f>BC137/BA137</f>
        <v>-0.12124791979558479</v>
      </c>
      <c r="BE137" s="562"/>
      <c r="BF137" s="559">
        <f>AD137/$E137</f>
        <v>0</v>
      </c>
      <c r="BG137" s="559">
        <f>AE137/$F137</f>
        <v>118.23899849455677</v>
      </c>
      <c r="BH137" s="562"/>
      <c r="BI137" s="559">
        <f>AG137/$E137</f>
        <v>628.05658079035277</v>
      </c>
      <c r="BJ137" s="559">
        <f>AH137/$F137</f>
        <v>670.14502535015163</v>
      </c>
      <c r="BK137" s="559">
        <f>BJ137-BI137</f>
        <v>42.088444559798859</v>
      </c>
      <c r="BL137" s="560">
        <f>BK137/BI137</f>
        <v>6.7013778451034359E-2</v>
      </c>
    </row>
    <row r="138" spans="1:64">
      <c r="A138" s="397">
        <v>421</v>
      </c>
      <c r="B138" s="412">
        <v>16</v>
      </c>
      <c r="C138" s="412">
        <v>16</v>
      </c>
      <c r="D138" s="398" t="s">
        <v>161</v>
      </c>
      <c r="E138" s="400">
        <v>695</v>
      </c>
      <c r="F138" s="400">
        <v>682</v>
      </c>
      <c r="G138" s="552">
        <f>F138-E138</f>
        <v>-13</v>
      </c>
      <c r="H138" s="553">
        <f>G138/E138</f>
        <v>-1.870503597122302E-2</v>
      </c>
      <c r="I138" s="553"/>
      <c r="J138" s="400">
        <v>1137240.7265702772</v>
      </c>
      <c r="K138" s="437">
        <v>1141158.5708597691</v>
      </c>
      <c r="L138" s="552">
        <f>K138-J138</f>
        <v>3917.8442894918844</v>
      </c>
      <c r="M138" s="553">
        <f>L138/J138</f>
        <v>3.4450439541568565E-3</v>
      </c>
      <c r="N138" s="553"/>
      <c r="O138" s="400">
        <v>196547.4678800673</v>
      </c>
      <c r="P138" s="400">
        <v>168409.84516485548</v>
      </c>
      <c r="Q138" s="552">
        <f>P138-O138</f>
        <v>-28137.622715211823</v>
      </c>
      <c r="R138" s="553">
        <f>Q138/O138</f>
        <v>-0.14315942616152816</v>
      </c>
      <c r="S138" s="553"/>
      <c r="T138" s="400">
        <v>171167.80470794902</v>
      </c>
      <c r="U138" s="400">
        <v>128611.47662920679</v>
      </c>
      <c r="V138" s="552">
        <f>U138-T138</f>
        <v>-42556.328078742226</v>
      </c>
      <c r="W138" s="553">
        <f>V138/T138</f>
        <v>-0.24862343798445594</v>
      </c>
      <c r="X138" s="554"/>
      <c r="Y138" s="437">
        <f>SUM(J138,O138,T138)</f>
        <v>1504955.9991582935</v>
      </c>
      <c r="Z138" s="437">
        <f>SUM(K138,P138,U138)</f>
        <v>1438179.8926538313</v>
      </c>
      <c r="AA138" s="552">
        <f>Z138-Y138</f>
        <v>-66776.106504462194</v>
      </c>
      <c r="AB138" s="553">
        <f>AA138/Y138</f>
        <v>-4.4370803227343117E-2</v>
      </c>
      <c r="AC138" s="554"/>
      <c r="AD138" s="557">
        <v>0</v>
      </c>
      <c r="AE138" s="452">
        <v>62749.990138261506</v>
      </c>
      <c r="AF138" s="545"/>
      <c r="AG138" s="399">
        <v>1504955.9991582935</v>
      </c>
      <c r="AH138" s="399">
        <f>SUM(Z138,AE138)</f>
        <v>1500929.8827920929</v>
      </c>
      <c r="AI138" s="552">
        <f>AH138-AG138</f>
        <v>-4026.1163662006147</v>
      </c>
      <c r="AJ138" s="553">
        <f>AI138/AG138</f>
        <v>-2.6752385906646976E-3</v>
      </c>
      <c r="AL138" s="559">
        <f>J138/$E138</f>
        <v>1636.3175921874492</v>
      </c>
      <c r="AM138" s="559">
        <f>K138/$F138</f>
        <v>1673.2530364512743</v>
      </c>
      <c r="AN138" s="559">
        <f>AM138-AL138</f>
        <v>36.935444263825048</v>
      </c>
      <c r="AO138" s="560">
        <f>AN138/AL138</f>
        <v>2.2572295525130483E-2</v>
      </c>
      <c r="AP138" s="561"/>
      <c r="AQ138" s="559">
        <f>O138/$E138</f>
        <v>282.80211205765079</v>
      </c>
      <c r="AR138" s="559">
        <f>P138/$F138</f>
        <v>246.93525683996404</v>
      </c>
      <c r="AS138" s="559">
        <f>AR138-AQ138</f>
        <v>-35.866855217686748</v>
      </c>
      <c r="AT138" s="560">
        <f>AS138/AQ138</f>
        <v>-0.1268266879505309</v>
      </c>
      <c r="AU138" s="561"/>
      <c r="AV138" s="559">
        <f>T138/$E138</f>
        <v>246.28461109057412</v>
      </c>
      <c r="AW138" s="559">
        <f>U138/$F138</f>
        <v>188.57987775543518</v>
      </c>
      <c r="AX138" s="559">
        <f>AW138-AV138</f>
        <v>-57.70473333513894</v>
      </c>
      <c r="AY138" s="560">
        <f>AX138/AV138</f>
        <v>-0.23430101084926225</v>
      </c>
      <c r="AZ138" s="561"/>
      <c r="BA138" s="559">
        <f>Y138/$E138</f>
        <v>2165.4043153356743</v>
      </c>
      <c r="BB138" s="559">
        <f>Z138/$F138</f>
        <v>2108.7681710466736</v>
      </c>
      <c r="BC138" s="559">
        <f>BB138-BA138</f>
        <v>-56.63614428900064</v>
      </c>
      <c r="BD138" s="560">
        <f>BC138/BA138</f>
        <v>-2.615499742375875E-2</v>
      </c>
      <c r="BE138" s="562"/>
      <c r="BF138" s="559">
        <f>AD138/$E138</f>
        <v>0</v>
      </c>
      <c r="BG138" s="559">
        <f>AE138/$F138</f>
        <v>92.008783193931833</v>
      </c>
      <c r="BH138" s="562"/>
      <c r="BI138" s="559">
        <f>AG138/$E138</f>
        <v>2165.4043153356743</v>
      </c>
      <c r="BJ138" s="559">
        <f>AH138/$F138</f>
        <v>2200.7769542406054</v>
      </c>
      <c r="BK138" s="559">
        <f>BJ138-BI138</f>
        <v>35.372638904931136</v>
      </c>
      <c r="BL138" s="560">
        <f>BK138/BI138</f>
        <v>1.6335350703061559E-2</v>
      </c>
    </row>
    <row r="139" spans="1:64">
      <c r="A139" s="397">
        <v>422</v>
      </c>
      <c r="B139" s="412">
        <v>12</v>
      </c>
      <c r="C139" s="412">
        <v>12</v>
      </c>
      <c r="D139" s="398" t="s">
        <v>162</v>
      </c>
      <c r="E139" s="400">
        <v>10372</v>
      </c>
      <c r="F139" s="400">
        <v>10228</v>
      </c>
      <c r="G139" s="552">
        <f>F139-E139</f>
        <v>-144</v>
      </c>
      <c r="H139" s="553">
        <f>G139/E139</f>
        <v>-1.3883532587736213E-2</v>
      </c>
      <c r="I139" s="553"/>
      <c r="J139" s="400">
        <v>722512.35930313775</v>
      </c>
      <c r="K139" s="437">
        <v>475964.45499957306</v>
      </c>
      <c r="L139" s="552">
        <f>K139-J139</f>
        <v>-246547.90430356469</v>
      </c>
      <c r="M139" s="553">
        <f>L139/J139</f>
        <v>-0.34123693682051309</v>
      </c>
      <c r="N139" s="553"/>
      <c r="O139" s="400">
        <v>3451300.5793498056</v>
      </c>
      <c r="P139" s="400">
        <v>3890351.6950838706</v>
      </c>
      <c r="Q139" s="552">
        <f>P139-O139</f>
        <v>439051.11573406495</v>
      </c>
      <c r="R139" s="553">
        <f>Q139/O139</f>
        <v>0.12721323618146824</v>
      </c>
      <c r="S139" s="553"/>
      <c r="T139" s="400">
        <v>2083674.6945745316</v>
      </c>
      <c r="U139" s="400">
        <v>1570438.5367014387</v>
      </c>
      <c r="V139" s="552">
        <f>U139-T139</f>
        <v>-513236.15787309292</v>
      </c>
      <c r="W139" s="553">
        <f>V139/T139</f>
        <v>-0.24631299655817498</v>
      </c>
      <c r="X139" s="554"/>
      <c r="Y139" s="437">
        <f>SUM(J139,O139,T139)</f>
        <v>6257487.633227475</v>
      </c>
      <c r="Z139" s="437">
        <f>SUM(K139,P139,U139)</f>
        <v>5936754.6867848821</v>
      </c>
      <c r="AA139" s="552">
        <f>Z139-Y139</f>
        <v>-320732.94644259289</v>
      </c>
      <c r="AB139" s="553">
        <f>AA139/Y139</f>
        <v>-5.1255865810982973E-2</v>
      </c>
      <c r="AC139" s="554"/>
      <c r="AD139" s="557">
        <v>0</v>
      </c>
      <c r="AE139" s="452">
        <v>1952527.4866097248</v>
      </c>
      <c r="AF139" s="545"/>
      <c r="AG139" s="399">
        <v>6257487.633227475</v>
      </c>
      <c r="AH139" s="399">
        <f>SUM(Z139,AE139)</f>
        <v>7889282.1733946074</v>
      </c>
      <c r="AI139" s="552">
        <f>AH139-AG139</f>
        <v>1631794.5401671324</v>
      </c>
      <c r="AJ139" s="553">
        <f>AI139/AG139</f>
        <v>0.2607747127620752</v>
      </c>
      <c r="AL139" s="559">
        <f>J139/$E139</f>
        <v>69.659888093245058</v>
      </c>
      <c r="AM139" s="559">
        <f>K139/$F139</f>
        <v>46.535437524400962</v>
      </c>
      <c r="AN139" s="559">
        <f>AM139-AL139</f>
        <v>-23.124450568844097</v>
      </c>
      <c r="AO139" s="560">
        <f>AN139/AL139</f>
        <v>-0.33196221242690283</v>
      </c>
      <c r="AP139" s="561"/>
      <c r="AQ139" s="559">
        <f>O139/$E139</f>
        <v>332.75169488524926</v>
      </c>
      <c r="AR139" s="559">
        <f>P139/$F139</f>
        <v>380.36289549118794</v>
      </c>
      <c r="AS139" s="559">
        <f>AR139-AQ139</f>
        <v>47.611200605938677</v>
      </c>
      <c r="AT139" s="560">
        <f>AS139/AQ139</f>
        <v>0.1430832700111643</v>
      </c>
      <c r="AU139" s="561"/>
      <c r="AV139" s="559">
        <f>T139/$E139</f>
        <v>200.89420503032508</v>
      </c>
      <c r="AW139" s="559">
        <f>U139/$F139</f>
        <v>153.54307163682427</v>
      </c>
      <c r="AX139" s="559">
        <f>AW139-AV139</f>
        <v>-47.351133393500817</v>
      </c>
      <c r="AY139" s="560">
        <f>AX139/AV139</f>
        <v>-0.23570183812098083</v>
      </c>
      <c r="AZ139" s="561"/>
      <c r="BA139" s="559">
        <f>Y139/$E139</f>
        <v>603.30578800881938</v>
      </c>
      <c r="BB139" s="559">
        <f>Z139/$F139</f>
        <v>580.44140465241321</v>
      </c>
      <c r="BC139" s="559">
        <f>BB139-BA139</f>
        <v>-22.864383356406165</v>
      </c>
      <c r="BD139" s="560">
        <f>BC139/BA139</f>
        <v>-3.7898498258849667E-2</v>
      </c>
      <c r="BE139" s="562"/>
      <c r="BF139" s="559">
        <f>AD139/$E139</f>
        <v>0</v>
      </c>
      <c r="BG139" s="559">
        <f>AE139/$F139</f>
        <v>190.90022356371966</v>
      </c>
      <c r="BH139" s="562"/>
      <c r="BI139" s="559">
        <f>AG139/$E139</f>
        <v>603.30578800881938</v>
      </c>
      <c r="BJ139" s="559">
        <f>AH139/$F139</f>
        <v>771.3416282161329</v>
      </c>
      <c r="BK139" s="559">
        <f>BJ139-BI139</f>
        <v>168.03584020731353</v>
      </c>
      <c r="BL139" s="560">
        <f>BK139/BI139</f>
        <v>0.27852515846384868</v>
      </c>
    </row>
    <row r="140" spans="1:64">
      <c r="A140" s="397">
        <v>423</v>
      </c>
      <c r="B140" s="412">
        <v>2</v>
      </c>
      <c r="C140" s="412">
        <v>2</v>
      </c>
      <c r="D140" s="398" t="s">
        <v>163</v>
      </c>
      <c r="E140" s="400">
        <v>20497</v>
      </c>
      <c r="F140" s="400">
        <v>20637</v>
      </c>
      <c r="G140" s="552">
        <f>F140-E140</f>
        <v>140</v>
      </c>
      <c r="H140" s="553">
        <f>G140/E140</f>
        <v>6.8302678440747425E-3</v>
      </c>
      <c r="I140" s="553"/>
      <c r="J140" s="400">
        <v>13709181.582627267</v>
      </c>
      <c r="K140" s="437">
        <v>12792646.03070673</v>
      </c>
      <c r="L140" s="552">
        <f>K140-J140</f>
        <v>-916535.55192053691</v>
      </c>
      <c r="M140" s="553">
        <f>L140/J140</f>
        <v>-6.6855599394934073E-2</v>
      </c>
      <c r="N140" s="553"/>
      <c r="O140" s="400">
        <v>2104133.6650734823</v>
      </c>
      <c r="P140" s="400">
        <v>1530853.9959585676</v>
      </c>
      <c r="Q140" s="552">
        <f>P140-O140</f>
        <v>-573279.66911491472</v>
      </c>
      <c r="R140" s="553">
        <f>Q140/O140</f>
        <v>-0.27245401688627713</v>
      </c>
      <c r="S140" s="553"/>
      <c r="T140" s="400">
        <v>2498054.886262083</v>
      </c>
      <c r="U140" s="400">
        <v>1454703.2804786349</v>
      </c>
      <c r="V140" s="552">
        <f>U140-T140</f>
        <v>-1043351.6057834481</v>
      </c>
      <c r="W140" s="553">
        <f>V140/T140</f>
        <v>-0.41766560515595696</v>
      </c>
      <c r="X140" s="554"/>
      <c r="Y140" s="437">
        <f>SUM(J140,O140,T140)</f>
        <v>18311370.133962832</v>
      </c>
      <c r="Z140" s="437">
        <f>SUM(K140,P140,U140)</f>
        <v>15778203.30714393</v>
      </c>
      <c r="AA140" s="552">
        <f>Z140-Y140</f>
        <v>-2533166.826818902</v>
      </c>
      <c r="AB140" s="553">
        <f>AA140/Y140</f>
        <v>-0.13833846447790032</v>
      </c>
      <c r="AC140" s="554"/>
      <c r="AD140" s="557">
        <v>0</v>
      </c>
      <c r="AE140" s="452">
        <v>2079624.510213516</v>
      </c>
      <c r="AF140" s="545"/>
      <c r="AG140" s="399">
        <v>18311370.133962832</v>
      </c>
      <c r="AH140" s="399">
        <f>SUM(Z140,AE140)</f>
        <v>17857827.817357447</v>
      </c>
      <c r="AI140" s="552">
        <f>AH140-AG140</f>
        <v>-453542.31660538539</v>
      </c>
      <c r="AJ140" s="553">
        <f>AI140/AG140</f>
        <v>-2.4768344110099236E-2</v>
      </c>
      <c r="AL140" s="559">
        <f>J140/$E140</f>
        <v>668.83844380286223</v>
      </c>
      <c r="AM140" s="559">
        <f>K140/$F140</f>
        <v>619.88884192017883</v>
      </c>
      <c r="AN140" s="559">
        <f>AM140-AL140</f>
        <v>-48.949601882683396</v>
      </c>
      <c r="AO140" s="560">
        <f>AN140/AL140</f>
        <v>-7.3185987343022882E-2</v>
      </c>
      <c r="AP140" s="561"/>
      <c r="AQ140" s="559">
        <f>O140/$E140</f>
        <v>102.655689372761</v>
      </c>
      <c r="AR140" s="559">
        <f>P140/$F140</f>
        <v>74.180064736084105</v>
      </c>
      <c r="AS140" s="559">
        <f>AR140-AQ140</f>
        <v>-28.475624636676898</v>
      </c>
      <c r="AT140" s="560">
        <f>AS140/AQ140</f>
        <v>-0.2773896391974619</v>
      </c>
      <c r="AU140" s="561"/>
      <c r="AV140" s="559">
        <f>T140/$E140</f>
        <v>121.87417115978353</v>
      </c>
      <c r="AW140" s="559">
        <f>U140/$F140</f>
        <v>70.49005574834689</v>
      </c>
      <c r="AX140" s="559">
        <f>AW140-AV140</f>
        <v>-51.384115411436639</v>
      </c>
      <c r="AY140" s="560">
        <f>AX140/AV140</f>
        <v>-0.42161612195966713</v>
      </c>
      <c r="AZ140" s="561"/>
      <c r="BA140" s="559">
        <f>Y140/$E140</f>
        <v>893.36830433540672</v>
      </c>
      <c r="BB140" s="559">
        <f>Z140/$F140</f>
        <v>764.5589624046097</v>
      </c>
      <c r="BC140" s="559">
        <f>BB140-BA140</f>
        <v>-128.80934193079702</v>
      </c>
      <c r="BD140" s="560">
        <f>BC140/BA140</f>
        <v>-0.14418391754632562</v>
      </c>
      <c r="BE140" s="562"/>
      <c r="BF140" s="559">
        <f>AD140/$E140</f>
        <v>0</v>
      </c>
      <c r="BG140" s="559">
        <f>AE140/$F140</f>
        <v>100.77164850576712</v>
      </c>
      <c r="BH140" s="562"/>
      <c r="BI140" s="559">
        <f>AG140/$E140</f>
        <v>893.36830433540672</v>
      </c>
      <c r="BJ140" s="559">
        <f>AH140/$F140</f>
        <v>865.33061091037689</v>
      </c>
      <c r="BK140" s="559">
        <f>BJ140-BI140</f>
        <v>-28.037693425029829</v>
      </c>
      <c r="BL140" s="560">
        <f>BK140/BI140</f>
        <v>-3.1384249126554353E-2</v>
      </c>
    </row>
    <row r="141" spans="1:64">
      <c r="A141" s="397">
        <v>425</v>
      </c>
      <c r="B141" s="412">
        <v>17</v>
      </c>
      <c r="C141" s="412">
        <v>17</v>
      </c>
      <c r="D141" s="398" t="s">
        <v>164</v>
      </c>
      <c r="E141" s="400">
        <v>10258</v>
      </c>
      <c r="F141" s="400">
        <v>10256</v>
      </c>
      <c r="G141" s="552">
        <f>F141-E141</f>
        <v>-2</v>
      </c>
      <c r="H141" s="553">
        <f>G141/E141</f>
        <v>-1.9496977968414895E-4</v>
      </c>
      <c r="I141" s="553"/>
      <c r="J141" s="400">
        <v>13762681.000247251</v>
      </c>
      <c r="K141" s="437">
        <v>12964534.566778082</v>
      </c>
      <c r="L141" s="552">
        <f>K141-J141</f>
        <v>-798146.43346916884</v>
      </c>
      <c r="M141" s="553">
        <f>L141/J141</f>
        <v>-5.7993528546860157E-2</v>
      </c>
      <c r="N141" s="553"/>
      <c r="O141" s="400">
        <v>5142157.3466271069</v>
      </c>
      <c r="P141" s="400">
        <v>5406180.4445842775</v>
      </c>
      <c r="Q141" s="552">
        <f>P141-O141</f>
        <v>264023.09795717057</v>
      </c>
      <c r="R141" s="553">
        <f>Q141/O141</f>
        <v>5.1344811167700094E-2</v>
      </c>
      <c r="S141" s="553"/>
      <c r="T141" s="400">
        <v>1152653.9221954255</v>
      </c>
      <c r="U141" s="400">
        <v>479741.33685331338</v>
      </c>
      <c r="V141" s="552">
        <f>U141-T141</f>
        <v>-672912.58534211211</v>
      </c>
      <c r="W141" s="553">
        <f>V141/T141</f>
        <v>-0.58379412274972842</v>
      </c>
      <c r="X141" s="554"/>
      <c r="Y141" s="437">
        <f>SUM(J141,O141,T141)</f>
        <v>20057492.269069783</v>
      </c>
      <c r="Z141" s="437">
        <f>SUM(K141,P141,U141)</f>
        <v>18850456.348215673</v>
      </c>
      <c r="AA141" s="552">
        <f>Z141-Y141</f>
        <v>-1207035.9208541103</v>
      </c>
      <c r="AB141" s="553">
        <f>AA141/Y141</f>
        <v>-6.0178805239549001E-2</v>
      </c>
      <c r="AC141" s="554"/>
      <c r="AD141" s="557">
        <v>0</v>
      </c>
      <c r="AE141" s="452">
        <v>992706.31313224451</v>
      </c>
      <c r="AF141" s="545"/>
      <c r="AG141" s="399">
        <v>20057492.269069783</v>
      </c>
      <c r="AH141" s="399">
        <f>SUM(Z141,AE141)</f>
        <v>19843162.661347918</v>
      </c>
      <c r="AI141" s="552">
        <f>AH141-AG141</f>
        <v>-214329.60772186518</v>
      </c>
      <c r="AJ141" s="553">
        <f>AI141/AG141</f>
        <v>-1.0685762948161677E-2</v>
      </c>
      <c r="AL141" s="559">
        <f>J141/$E141</f>
        <v>1341.6534412407148</v>
      </c>
      <c r="AM141" s="559">
        <f>K141/$F141</f>
        <v>1264.0926839682218</v>
      </c>
      <c r="AN141" s="559">
        <f>AM141-AL141</f>
        <v>-77.560757272492992</v>
      </c>
      <c r="AO141" s="560">
        <f>AN141/AL141</f>
        <v>-5.780982993698245E-2</v>
      </c>
      <c r="AP141" s="561"/>
      <c r="AQ141" s="559">
        <f>O141/$E141</f>
        <v>501.28264248655751</v>
      </c>
      <c r="AR141" s="559">
        <f>P141/$F141</f>
        <v>527.1236782940988</v>
      </c>
      <c r="AS141" s="559">
        <f>AR141-AQ141</f>
        <v>25.841035807541289</v>
      </c>
      <c r="AT141" s="560">
        <f>AS141/AQ141</f>
        <v>5.1549831606695309E-2</v>
      </c>
      <c r="AU141" s="561"/>
      <c r="AV141" s="559">
        <f>T141/$E141</f>
        <v>112.36634063125614</v>
      </c>
      <c r="AW141" s="559">
        <f>U141/$F141</f>
        <v>46.776651409254427</v>
      </c>
      <c r="AX141" s="559">
        <f>AW141-AV141</f>
        <v>-65.589689222001709</v>
      </c>
      <c r="AY141" s="560">
        <f>AX141/AV141</f>
        <v>-0.58371295935712886</v>
      </c>
      <c r="AZ141" s="561"/>
      <c r="BA141" s="559">
        <f>Y141/$E141</f>
        <v>1955.3024243585282</v>
      </c>
      <c r="BB141" s="559">
        <f>Z141/$F141</f>
        <v>1837.993013671575</v>
      </c>
      <c r="BC141" s="559">
        <f>BB141-BA141</f>
        <v>-117.30941068695324</v>
      </c>
      <c r="BD141" s="560">
        <f>BC141/BA141</f>
        <v>-5.9995532775672121E-2</v>
      </c>
      <c r="BE141" s="562"/>
      <c r="BF141" s="559">
        <f>AD141/$E141</f>
        <v>0</v>
      </c>
      <c r="BG141" s="559">
        <f>AE141/$F141</f>
        <v>96.792737239883436</v>
      </c>
      <c r="BH141" s="562"/>
      <c r="BI141" s="559">
        <f>AG141/$E141</f>
        <v>1955.3024243585282</v>
      </c>
      <c r="BJ141" s="559">
        <f>AH141/$F141</f>
        <v>1934.7857509114585</v>
      </c>
      <c r="BK141" s="559">
        <f>BJ141-BI141</f>
        <v>-20.516673447069707</v>
      </c>
      <c r="BL141" s="560">
        <f>BK141/BI141</f>
        <v>-1.0492838954976781E-2</v>
      </c>
    </row>
    <row r="142" spans="1:64">
      <c r="A142" s="397">
        <v>426</v>
      </c>
      <c r="B142" s="412">
        <v>12</v>
      </c>
      <c r="C142" s="412">
        <v>12</v>
      </c>
      <c r="D142" s="398" t="s">
        <v>165</v>
      </c>
      <c r="E142" s="400">
        <v>11962</v>
      </c>
      <c r="F142" s="400">
        <v>11969</v>
      </c>
      <c r="G142" s="552">
        <f>F142-E142</f>
        <v>7</v>
      </c>
      <c r="H142" s="553">
        <f>G142/E142</f>
        <v>5.8518642367497078E-4</v>
      </c>
      <c r="I142" s="553"/>
      <c r="J142" s="400">
        <v>1988975.5825812165</v>
      </c>
      <c r="K142" s="437">
        <v>1869425.8235025699</v>
      </c>
      <c r="L142" s="552">
        <f>K142-J142</f>
        <v>-119549.75907864654</v>
      </c>
      <c r="M142" s="553">
        <f>L142/J142</f>
        <v>-6.0106197444364518E-2</v>
      </c>
      <c r="N142" s="553"/>
      <c r="O142" s="400">
        <v>5975700.0152636115</v>
      </c>
      <c r="P142" s="400">
        <v>5847038.2853867002</v>
      </c>
      <c r="Q142" s="552">
        <f>P142-O142</f>
        <v>-128661.72987691127</v>
      </c>
      <c r="R142" s="553">
        <f>Q142/O142</f>
        <v>-2.1530821418122258E-2</v>
      </c>
      <c r="S142" s="553"/>
      <c r="T142" s="400">
        <v>2072703.9688236376</v>
      </c>
      <c r="U142" s="400">
        <v>1221789.2529694829</v>
      </c>
      <c r="V142" s="552">
        <f>U142-T142</f>
        <v>-850914.71585415467</v>
      </c>
      <c r="W142" s="553">
        <f>V142/T142</f>
        <v>-0.41053364525426705</v>
      </c>
      <c r="X142" s="554"/>
      <c r="Y142" s="437">
        <f>SUM(J142,O142,T142)</f>
        <v>10037379.566668466</v>
      </c>
      <c r="Z142" s="437">
        <f>SUM(K142,P142,U142)</f>
        <v>8938253.3618587535</v>
      </c>
      <c r="AA142" s="552">
        <f>Z142-Y142</f>
        <v>-1099126.2048097122</v>
      </c>
      <c r="AB142" s="553">
        <f>AA142/Y142</f>
        <v>-0.10950330188365351</v>
      </c>
      <c r="AC142" s="554"/>
      <c r="AD142" s="557">
        <v>0</v>
      </c>
      <c r="AE142" s="452">
        <v>1736679.4793523001</v>
      </c>
      <c r="AF142" s="545"/>
      <c r="AG142" s="399">
        <v>10037379.566668466</v>
      </c>
      <c r="AH142" s="399">
        <f>SUM(Z142,AE142)</f>
        <v>10674932.841211054</v>
      </c>
      <c r="AI142" s="552">
        <f>AH142-AG142</f>
        <v>637553.27454258874</v>
      </c>
      <c r="AJ142" s="553">
        <f>AI142/AG142</f>
        <v>6.3517900295385635E-2</v>
      </c>
      <c r="AL142" s="559">
        <f>J142/$E142</f>
        <v>166.27450113536335</v>
      </c>
      <c r="AM142" s="559">
        <f>K142/$F142</f>
        <v>156.18897347335366</v>
      </c>
      <c r="AN142" s="559">
        <f>AM142-AL142</f>
        <v>-10.085527662009696</v>
      </c>
      <c r="AO142" s="560">
        <f>AN142/AL142</f>
        <v>-6.0655888865359525E-2</v>
      </c>
      <c r="AP142" s="561"/>
      <c r="AQ142" s="559">
        <f>O142/$E142</f>
        <v>499.55693155522584</v>
      </c>
      <c r="AR142" s="559">
        <f>P142/$F142</f>
        <v>488.51518801793804</v>
      </c>
      <c r="AS142" s="559">
        <f>AR142-AQ142</f>
        <v>-11.0417435372878</v>
      </c>
      <c r="AT142" s="560">
        <f>AS142/AQ142</f>
        <v>-2.2103073423308389E-2</v>
      </c>
      <c r="AU142" s="561"/>
      <c r="AV142" s="559">
        <f>T142/$E142</f>
        <v>173.2740318361175</v>
      </c>
      <c r="AW142" s="559">
        <f>U142/$F142</f>
        <v>102.07947639481017</v>
      </c>
      <c r="AX142" s="559">
        <f>AW142-AV142</f>
        <v>-71.19455544130733</v>
      </c>
      <c r="AY142" s="560">
        <f>AX142/AV142</f>
        <v>-0.41087839122161773</v>
      </c>
      <c r="AZ142" s="561"/>
      <c r="BA142" s="559">
        <f>Y142/$E142</f>
        <v>839.10546452670667</v>
      </c>
      <c r="BB142" s="559">
        <f>Z142/$F142</f>
        <v>746.78363788610193</v>
      </c>
      <c r="BC142" s="559">
        <f>BB142-BA142</f>
        <v>-92.321826640604741</v>
      </c>
      <c r="BD142" s="560">
        <f>BC142/BA142</f>
        <v>-0.11002410369556873</v>
      </c>
      <c r="BE142" s="562"/>
      <c r="BF142" s="559">
        <f>AD142/$E142</f>
        <v>0</v>
      </c>
      <c r="BG142" s="559">
        <f>AE142/$F142</f>
        <v>145.09812677352326</v>
      </c>
      <c r="BH142" s="562"/>
      <c r="BI142" s="559">
        <f>AG142/$E142</f>
        <v>839.10546452670667</v>
      </c>
      <c r="BJ142" s="559">
        <f>AH142/$F142</f>
        <v>891.88176465962522</v>
      </c>
      <c r="BK142" s="559">
        <f>BJ142-BI142</f>
        <v>52.77630013291855</v>
      </c>
      <c r="BL142" s="560">
        <f>BK142/BI142</f>
        <v>6.2895908040220855E-2</v>
      </c>
    </row>
    <row r="143" spans="1:64">
      <c r="A143" s="397">
        <v>430</v>
      </c>
      <c r="B143" s="412">
        <v>2</v>
      </c>
      <c r="C143" s="412">
        <v>2</v>
      </c>
      <c r="D143" s="398" t="s">
        <v>166</v>
      </c>
      <c r="E143" s="400">
        <v>15392</v>
      </c>
      <c r="F143" s="400">
        <v>15420</v>
      </c>
      <c r="G143" s="552">
        <f>F143-E143</f>
        <v>28</v>
      </c>
      <c r="H143" s="553">
        <f>G143/E143</f>
        <v>1.8191268191268192E-3</v>
      </c>
      <c r="I143" s="553"/>
      <c r="J143" s="400">
        <v>2230505.8810826493</v>
      </c>
      <c r="K143" s="437">
        <v>1993563.7279594685</v>
      </c>
      <c r="L143" s="552">
        <f>K143-J143</f>
        <v>-236942.15312318085</v>
      </c>
      <c r="M143" s="553">
        <f>L143/J143</f>
        <v>-0.10622798851719377</v>
      </c>
      <c r="N143" s="553"/>
      <c r="O143" s="400">
        <v>6096013.1881590029</v>
      </c>
      <c r="P143" s="400">
        <v>5954825.6309781615</v>
      </c>
      <c r="Q143" s="552">
        <f>P143-O143</f>
        <v>-141187.55718084145</v>
      </c>
      <c r="R143" s="553">
        <f>Q143/O143</f>
        <v>-2.3160638407916587E-2</v>
      </c>
      <c r="S143" s="553"/>
      <c r="T143" s="400">
        <v>3262020.8470723964</v>
      </c>
      <c r="U143" s="400">
        <v>2317743.5383133944</v>
      </c>
      <c r="V143" s="552">
        <f>U143-T143</f>
        <v>-944277.30875900201</v>
      </c>
      <c r="W143" s="553">
        <f>V143/T143</f>
        <v>-0.2894761722956104</v>
      </c>
      <c r="X143" s="554"/>
      <c r="Y143" s="437">
        <f>SUM(J143,O143,T143)</f>
        <v>11588539.916314049</v>
      </c>
      <c r="Z143" s="437">
        <f>SUM(K143,P143,U143)</f>
        <v>10266132.897251025</v>
      </c>
      <c r="AA143" s="552">
        <f>Z143-Y143</f>
        <v>-1322407.0190630239</v>
      </c>
      <c r="AB143" s="553">
        <f>AA143/Y143</f>
        <v>-0.11411334202692552</v>
      </c>
      <c r="AC143" s="554"/>
      <c r="AD143" s="557">
        <v>0</v>
      </c>
      <c r="AE143" s="452">
        <v>2318878.5396759794</v>
      </c>
      <c r="AF143" s="545"/>
      <c r="AG143" s="399">
        <v>11588539.916314049</v>
      </c>
      <c r="AH143" s="399">
        <f>SUM(Z143,AE143)</f>
        <v>12585011.436927004</v>
      </c>
      <c r="AI143" s="552">
        <f>AH143-AG143</f>
        <v>996471.52061295509</v>
      </c>
      <c r="AJ143" s="553">
        <f>AI143/AG143</f>
        <v>8.5987667800164203E-2</v>
      </c>
      <c r="AL143" s="559">
        <f>J143/$E143</f>
        <v>144.91332387491224</v>
      </c>
      <c r="AM143" s="559">
        <f>K143/$F143</f>
        <v>129.28428845392142</v>
      </c>
      <c r="AN143" s="559">
        <f>AM143-AL143</f>
        <v>-15.629035420990817</v>
      </c>
      <c r="AO143" s="560">
        <f>AN143/AL143</f>
        <v>-0.10785092083376438</v>
      </c>
      <c r="AP143" s="561"/>
      <c r="AQ143" s="559">
        <f>O143/$E143</f>
        <v>396.05075286895811</v>
      </c>
      <c r="AR143" s="559">
        <f>P143/$F143</f>
        <v>386.1754624499456</v>
      </c>
      <c r="AS143" s="559">
        <f>AR143-AQ143</f>
        <v>-9.875290419012515</v>
      </c>
      <c r="AT143" s="560">
        <f>AS143/AQ143</f>
        <v>-2.4934406379679239E-2</v>
      </c>
      <c r="AU143" s="561"/>
      <c r="AV143" s="559">
        <f>T143/$E143</f>
        <v>211.92962883786359</v>
      </c>
      <c r="AW143" s="559">
        <f>U143/$F143</f>
        <v>150.3076224587156</v>
      </c>
      <c r="AX143" s="559">
        <f>AW143-AV143</f>
        <v>-61.62200637914799</v>
      </c>
      <c r="AY143" s="560">
        <f>AX143/AV143</f>
        <v>-0.29076635823437319</v>
      </c>
      <c r="AZ143" s="561"/>
      <c r="BA143" s="559">
        <f>Y143/$E143</f>
        <v>752.89370558173391</v>
      </c>
      <c r="BB143" s="559">
        <f>Z143/$F143</f>
        <v>665.7673733625827</v>
      </c>
      <c r="BC143" s="559">
        <f>BB143-BA143</f>
        <v>-87.126332219151209</v>
      </c>
      <c r="BD143" s="560">
        <f>BC143/BA143</f>
        <v>-0.11572195593245374</v>
      </c>
      <c r="BE143" s="562"/>
      <c r="BF143" s="559">
        <f>AD143/$E143</f>
        <v>0</v>
      </c>
      <c r="BG143" s="559">
        <f>AE143/$F143</f>
        <v>150.38122825395456</v>
      </c>
      <c r="BH143" s="562"/>
      <c r="BI143" s="559">
        <f>AG143/$E143</f>
        <v>752.89370558173391</v>
      </c>
      <c r="BJ143" s="559">
        <f>AH143/$F143</f>
        <v>816.14860161653723</v>
      </c>
      <c r="BK143" s="559">
        <f>BJ143-BI143</f>
        <v>63.254896034803323</v>
      </c>
      <c r="BL143" s="560">
        <f>BK143/BI143</f>
        <v>8.4015705757466169E-2</v>
      </c>
    </row>
    <row r="144" spans="1:64">
      <c r="A144" s="397">
        <v>433</v>
      </c>
      <c r="B144" s="412">
        <v>5</v>
      </c>
      <c r="C144" s="412">
        <v>5</v>
      </c>
      <c r="D144" s="398" t="s">
        <v>167</v>
      </c>
      <c r="E144" s="400">
        <v>7749</v>
      </c>
      <c r="F144" s="400">
        <v>7692</v>
      </c>
      <c r="G144" s="552">
        <f>F144-E144</f>
        <v>-57</v>
      </c>
      <c r="H144" s="553">
        <f>G144/E144</f>
        <v>-7.3557878435927216E-3</v>
      </c>
      <c r="I144" s="553"/>
      <c r="J144" s="400">
        <v>2111024.3966199881</v>
      </c>
      <c r="K144" s="437">
        <v>1415967.7836486397</v>
      </c>
      <c r="L144" s="552">
        <f>K144-J144</f>
        <v>-695056.61297134846</v>
      </c>
      <c r="M144" s="553">
        <f>L144/J144</f>
        <v>-0.32925086705971768</v>
      </c>
      <c r="N144" s="553"/>
      <c r="O144" s="400">
        <v>2289313.0917410306</v>
      </c>
      <c r="P144" s="400">
        <v>2355619.2278512544</v>
      </c>
      <c r="Q144" s="552">
        <f>P144-O144</f>
        <v>66306.13611022383</v>
      </c>
      <c r="R144" s="553">
        <f>Q144/O144</f>
        <v>2.8963332429029084E-2</v>
      </c>
      <c r="S144" s="553"/>
      <c r="T144" s="400">
        <v>1403191.154405253</v>
      </c>
      <c r="U144" s="400">
        <v>860525.1241260455</v>
      </c>
      <c r="V144" s="552">
        <f>U144-T144</f>
        <v>-542666.03027920751</v>
      </c>
      <c r="W144" s="553">
        <f>V144/T144</f>
        <v>-0.38673706613352921</v>
      </c>
      <c r="X144" s="554"/>
      <c r="Y144" s="437">
        <f>SUM(J144,O144,T144)</f>
        <v>5803528.6427662717</v>
      </c>
      <c r="Z144" s="437">
        <f>SUM(K144,P144,U144)</f>
        <v>4632112.1356259398</v>
      </c>
      <c r="AA144" s="552">
        <f>Z144-Y144</f>
        <v>-1171416.5071403319</v>
      </c>
      <c r="AB144" s="553">
        <f>AA144/Y144</f>
        <v>-0.20184556314724628</v>
      </c>
      <c r="AC144" s="554"/>
      <c r="AD144" s="557">
        <v>0</v>
      </c>
      <c r="AE144" s="452">
        <v>829651.30417555035</v>
      </c>
      <c r="AF144" s="545"/>
      <c r="AG144" s="399">
        <v>5803528.6427662717</v>
      </c>
      <c r="AH144" s="399">
        <f>SUM(Z144,AE144)</f>
        <v>5461763.4398014899</v>
      </c>
      <c r="AI144" s="552">
        <f>AH144-AG144</f>
        <v>-341765.20296478178</v>
      </c>
      <c r="AJ144" s="553">
        <f>AI144/AG144</f>
        <v>-5.8889207584211775E-2</v>
      </c>
      <c r="AL144" s="559">
        <f>J144/$E144</f>
        <v>272.42539638920999</v>
      </c>
      <c r="AM144" s="559">
        <f>K144/$F144</f>
        <v>184.08317520133122</v>
      </c>
      <c r="AN144" s="559">
        <f>AM144-AL144</f>
        <v>-88.342221187878778</v>
      </c>
      <c r="AO144" s="560">
        <f>AN144/AL144</f>
        <v>-0.32428041716663447</v>
      </c>
      <c r="AP144" s="561"/>
      <c r="AQ144" s="559">
        <f>O144/$E144</f>
        <v>295.43335807730426</v>
      </c>
      <c r="AR144" s="559">
        <f>P144/$F144</f>
        <v>306.24274933063629</v>
      </c>
      <c r="AS144" s="559">
        <f>AR144-AQ144</f>
        <v>10.809391253332024</v>
      </c>
      <c r="AT144" s="560">
        <f>AS144/AQ144</f>
        <v>3.6588255719259687E-2</v>
      </c>
      <c r="AU144" s="561"/>
      <c r="AV144" s="559">
        <f>T144/$E144</f>
        <v>181.08028834756135</v>
      </c>
      <c r="AW144" s="559">
        <f>U144/$F144</f>
        <v>111.87274104602776</v>
      </c>
      <c r="AX144" s="559">
        <f>AW144-AV144</f>
        <v>-69.207547301533594</v>
      </c>
      <c r="AY144" s="560">
        <f>AX144/AV144</f>
        <v>-0.38219260601517385</v>
      </c>
      <c r="AZ144" s="561"/>
      <c r="BA144" s="559">
        <f>Y144/$E144</f>
        <v>748.93904281407561</v>
      </c>
      <c r="BB144" s="559">
        <f>Z144/$F144</f>
        <v>602.19866557799526</v>
      </c>
      <c r="BC144" s="559">
        <f>BB144-BA144</f>
        <v>-146.74037723608035</v>
      </c>
      <c r="BD144" s="560">
        <f>BC144/BA144</f>
        <v>-0.19593100218772905</v>
      </c>
      <c r="BE144" s="562"/>
      <c r="BF144" s="559">
        <f>AD144/$E144</f>
        <v>0</v>
      </c>
      <c r="BG144" s="559">
        <f>AE144/$F144</f>
        <v>107.85898390217763</v>
      </c>
      <c r="BH144" s="562"/>
      <c r="BI144" s="559">
        <f>AG144/$E144</f>
        <v>748.93904281407561</v>
      </c>
      <c r="BJ144" s="559">
        <f>AH144/$F144</f>
        <v>710.05764948017293</v>
      </c>
      <c r="BK144" s="559">
        <f>BJ144-BI144</f>
        <v>-38.881393333902679</v>
      </c>
      <c r="BL144" s="560">
        <f>BK144/BI144</f>
        <v>-5.1915297656013638E-2</v>
      </c>
    </row>
    <row r="145" spans="1:64">
      <c r="A145" s="397">
        <v>434</v>
      </c>
      <c r="B145" s="412">
        <v>1</v>
      </c>
      <c r="C145" s="413">
        <v>34</v>
      </c>
      <c r="D145" s="398" t="s">
        <v>168</v>
      </c>
      <c r="E145" s="400">
        <v>14568</v>
      </c>
      <c r="F145" s="400">
        <v>14458</v>
      </c>
      <c r="G145" s="552">
        <f>F145-E145</f>
        <v>-110</v>
      </c>
      <c r="H145" s="553">
        <f>G145/E145</f>
        <v>-7.550796265788029E-3</v>
      </c>
      <c r="I145" s="553"/>
      <c r="J145" s="400">
        <v>6018666.4709285442</v>
      </c>
      <c r="K145" s="437">
        <v>5327036.7981023695</v>
      </c>
      <c r="L145" s="552">
        <f>K145-J145</f>
        <v>-691629.67282617465</v>
      </c>
      <c r="M145" s="553">
        <f>L145/J145</f>
        <v>-0.11491410533660487</v>
      </c>
      <c r="N145" s="553"/>
      <c r="O145" s="400">
        <v>884375.8336557555</v>
      </c>
      <c r="P145" s="400">
        <v>-43180.847042444089</v>
      </c>
      <c r="Q145" s="552">
        <f>P145-O145</f>
        <v>-927556.68069819955</v>
      </c>
      <c r="R145" s="553">
        <f>Q145/O145</f>
        <v>-1.0488263534564788</v>
      </c>
      <c r="S145" s="553"/>
      <c r="T145" s="400">
        <v>2582080.7873557578</v>
      </c>
      <c r="U145" s="400">
        <v>1795695.2126412101</v>
      </c>
      <c r="V145" s="552">
        <f>U145-T145</f>
        <v>-786385.57471454772</v>
      </c>
      <c r="W145" s="553">
        <f>V145/T145</f>
        <v>-0.30455498471055387</v>
      </c>
      <c r="X145" s="554"/>
      <c r="Y145" s="437">
        <f>SUM(J145,O145,T145)</f>
        <v>9485123.0919400584</v>
      </c>
      <c r="Z145" s="437">
        <f>SUM(K145,P145,U145)</f>
        <v>7079551.1637011357</v>
      </c>
      <c r="AA145" s="552">
        <f>Z145-Y145</f>
        <v>-2405571.9282389227</v>
      </c>
      <c r="AB145" s="553">
        <f>AA145/Y145</f>
        <v>-0.25361525674696273</v>
      </c>
      <c r="AC145" s="554"/>
      <c r="AD145" s="557">
        <v>0</v>
      </c>
      <c r="AE145" s="452">
        <v>1814719.3353366475</v>
      </c>
      <c r="AF145" s="545"/>
      <c r="AG145" s="399">
        <v>9485123.0919400584</v>
      </c>
      <c r="AH145" s="399">
        <f>SUM(Z145,AE145)</f>
        <v>8894270.4990377836</v>
      </c>
      <c r="AI145" s="552">
        <f>AH145-AG145</f>
        <v>-590852.5929022748</v>
      </c>
      <c r="AJ145" s="553">
        <f>AI145/AG145</f>
        <v>-6.2292559324227344E-2</v>
      </c>
      <c r="AL145" s="559">
        <f>J145/$E145</f>
        <v>413.14294830646242</v>
      </c>
      <c r="AM145" s="559">
        <f>K145/$F145</f>
        <v>368.44907996281432</v>
      </c>
      <c r="AN145" s="559">
        <f>AM145-AL145</f>
        <v>-44.693868343648091</v>
      </c>
      <c r="AO145" s="560">
        <f>AN145/AL145</f>
        <v>-0.10818015538412371</v>
      </c>
      <c r="AP145" s="561"/>
      <c r="AQ145" s="559">
        <f>O145/$E145</f>
        <v>60.706743112009576</v>
      </c>
      <c r="AR145" s="559">
        <f>P145/$F145</f>
        <v>-2.9866404096309371</v>
      </c>
      <c r="AS145" s="559">
        <f>AR145-AQ145</f>
        <v>-63.693383521640513</v>
      </c>
      <c r="AT145" s="560">
        <f>AS145/AQ145</f>
        <v>-1.0491978362950605</v>
      </c>
      <c r="AU145" s="561"/>
      <c r="AV145" s="559">
        <f>T145/$E145</f>
        <v>177.2433269738988</v>
      </c>
      <c r="AW145" s="559">
        <f>U145/$F145</f>
        <v>124.20080319831305</v>
      </c>
      <c r="AX145" s="559">
        <f>AW145-AV145</f>
        <v>-53.042523775585749</v>
      </c>
      <c r="AY145" s="560">
        <f>AX145/AV145</f>
        <v>-0.29926386894891055</v>
      </c>
      <c r="AZ145" s="561"/>
      <c r="BA145" s="559">
        <f>Y145/$E145</f>
        <v>651.09301839237082</v>
      </c>
      <c r="BB145" s="559">
        <f>Z145/$F145</f>
        <v>489.66324275149645</v>
      </c>
      <c r="BC145" s="559">
        <f>BB145-BA145</f>
        <v>-161.42977564087437</v>
      </c>
      <c r="BD145" s="560">
        <f>BC145/BA145</f>
        <v>-0.24793657907661865</v>
      </c>
      <c r="BE145" s="562"/>
      <c r="BF145" s="559">
        <f>AD145/$E145</f>
        <v>0</v>
      </c>
      <c r="BG145" s="559">
        <f>AE145/$F145</f>
        <v>125.51662300018312</v>
      </c>
      <c r="BH145" s="562"/>
      <c r="BI145" s="559">
        <f>AG145/$E145</f>
        <v>651.09301839237082</v>
      </c>
      <c r="BJ145" s="559">
        <f>AH145/$F145</f>
        <v>615.17986575167959</v>
      </c>
      <c r="BK145" s="559">
        <f>BJ145-BI145</f>
        <v>-35.913152640691237</v>
      </c>
      <c r="BL145" s="560">
        <f>BK145/BI145</f>
        <v>-5.5158251780007182E-2</v>
      </c>
    </row>
    <row r="146" spans="1:64">
      <c r="A146" s="397">
        <v>435</v>
      </c>
      <c r="B146" s="412">
        <v>13</v>
      </c>
      <c r="C146" s="412">
        <v>13</v>
      </c>
      <c r="D146" s="398" t="s">
        <v>169</v>
      </c>
      <c r="E146" s="400">
        <v>692</v>
      </c>
      <c r="F146" s="400">
        <v>702</v>
      </c>
      <c r="G146" s="552">
        <f>F146-E146</f>
        <v>10</v>
      </c>
      <c r="H146" s="553">
        <f>G146/E146</f>
        <v>1.4450867052023121E-2</v>
      </c>
      <c r="I146" s="553"/>
      <c r="J146" s="400">
        <v>803032.68121268391</v>
      </c>
      <c r="K146" s="437">
        <v>900534.07581763819</v>
      </c>
      <c r="L146" s="552">
        <f>K146-J146</f>
        <v>97501.394604954286</v>
      </c>
      <c r="M146" s="553">
        <f>L146/J146</f>
        <v>0.12141647144137956</v>
      </c>
      <c r="N146" s="553"/>
      <c r="O146" s="400">
        <v>51482.053425145852</v>
      </c>
      <c r="P146" s="400">
        <v>69909.562969506689</v>
      </c>
      <c r="Q146" s="552">
        <f>P146-O146</f>
        <v>18427.509544360837</v>
      </c>
      <c r="R146" s="553">
        <f>Q146/O146</f>
        <v>0.357940453388367</v>
      </c>
      <c r="S146" s="553"/>
      <c r="T146" s="400">
        <v>149774.89296295712</v>
      </c>
      <c r="U146" s="400">
        <v>126199.77769872021</v>
      </c>
      <c r="V146" s="552">
        <f>U146-T146</f>
        <v>-23575.115264236912</v>
      </c>
      <c r="W146" s="553">
        <f>V146/T146</f>
        <v>-0.15740365289439798</v>
      </c>
      <c r="X146" s="554"/>
      <c r="Y146" s="437">
        <f>SUM(J146,O146,T146)</f>
        <v>1004289.6276007869</v>
      </c>
      <c r="Z146" s="437">
        <f>SUM(K146,P146,U146)</f>
        <v>1096643.4164858651</v>
      </c>
      <c r="AA146" s="552">
        <f>Z146-Y146</f>
        <v>92353.788885078277</v>
      </c>
      <c r="AB146" s="553">
        <f>AA146/Y146</f>
        <v>9.1959317657903411E-2</v>
      </c>
      <c r="AC146" s="554"/>
      <c r="AD146" s="557">
        <v>0</v>
      </c>
      <c r="AE146" s="452">
        <v>66813.80196010496</v>
      </c>
      <c r="AF146" s="545"/>
      <c r="AG146" s="399">
        <v>1004289.6276007869</v>
      </c>
      <c r="AH146" s="399">
        <f>SUM(Z146,AE146)</f>
        <v>1163457.2184459702</v>
      </c>
      <c r="AI146" s="552">
        <f>AH146-AG146</f>
        <v>159167.59084518335</v>
      </c>
      <c r="AJ146" s="553">
        <f>AI146/AG146</f>
        <v>0.15848773747213662</v>
      </c>
      <c r="AL146" s="559">
        <f>J146/$E146</f>
        <v>1160.451851463416</v>
      </c>
      <c r="AM146" s="559">
        <f>K146/$F146</f>
        <v>1282.8120738142993</v>
      </c>
      <c r="AN146" s="559">
        <f>AM146-AL146</f>
        <v>122.3602223508833</v>
      </c>
      <c r="AO146" s="560">
        <f>AN146/AL146</f>
        <v>0.10544187783110344</v>
      </c>
      <c r="AP146" s="561"/>
      <c r="AQ146" s="559">
        <f>O146/$E146</f>
        <v>74.396030961193432</v>
      </c>
      <c r="AR146" s="559">
        <f>P146/$F146</f>
        <v>99.586272036334321</v>
      </c>
      <c r="AS146" s="559">
        <f>AR146-AQ146</f>
        <v>25.190241075140889</v>
      </c>
      <c r="AT146" s="560">
        <f>AS146/AQ146</f>
        <v>0.33859657228596857</v>
      </c>
      <c r="AU146" s="561"/>
      <c r="AV146" s="559">
        <f>T146/$E146</f>
        <v>216.43770659386868</v>
      </c>
      <c r="AW146" s="559">
        <f>U146/$F146</f>
        <v>179.77176310359005</v>
      </c>
      <c r="AX146" s="559">
        <f>AW146-AV146</f>
        <v>-36.665943490278636</v>
      </c>
      <c r="AY146" s="560">
        <f>AX146/AV146</f>
        <v>-0.16940644986171424</v>
      </c>
      <c r="AZ146" s="561"/>
      <c r="BA146" s="559">
        <f>Y146/$E146</f>
        <v>1451.285589018478</v>
      </c>
      <c r="BB146" s="559">
        <f>Z146/$F146</f>
        <v>1562.1701089542239</v>
      </c>
      <c r="BC146" s="559">
        <f>BB146-BA146</f>
        <v>110.88451993574586</v>
      </c>
      <c r="BD146" s="560">
        <f>BC146/BA146</f>
        <v>7.6404341622890642E-2</v>
      </c>
      <c r="BE146" s="562"/>
      <c r="BF146" s="559">
        <f>AD146/$E146</f>
        <v>0</v>
      </c>
      <c r="BG146" s="559">
        <f>AE146/$F146</f>
        <v>95.176356068525578</v>
      </c>
      <c r="BH146" s="562"/>
      <c r="BI146" s="559">
        <f>AG146/$E146</f>
        <v>1451.285589018478</v>
      </c>
      <c r="BJ146" s="559">
        <f>AH146/$F146</f>
        <v>1657.3464650227495</v>
      </c>
      <c r="BK146" s="559">
        <f>BJ146-BI146</f>
        <v>206.06087600427145</v>
      </c>
      <c r="BL146" s="560">
        <f>BK146/BI146</f>
        <v>0.1419850631491717</v>
      </c>
    </row>
    <row r="147" spans="1:64">
      <c r="A147" s="397">
        <v>436</v>
      </c>
      <c r="B147" s="412">
        <v>17</v>
      </c>
      <c r="C147" s="412">
        <v>17</v>
      </c>
      <c r="D147" s="398" t="s">
        <v>170</v>
      </c>
      <c r="E147" s="400">
        <v>1988</v>
      </c>
      <c r="F147" s="400">
        <v>2033</v>
      </c>
      <c r="G147" s="552">
        <f>F147-E147</f>
        <v>45</v>
      </c>
      <c r="H147" s="553">
        <f>G147/E147</f>
        <v>2.2635814889336015E-2</v>
      </c>
      <c r="I147" s="553"/>
      <c r="J147" s="400">
        <v>1889330.7458318723</v>
      </c>
      <c r="K147" s="437">
        <v>1945665.6234427744</v>
      </c>
      <c r="L147" s="552">
        <f>K147-J147</f>
        <v>56334.877610902069</v>
      </c>
      <c r="M147" s="553">
        <f>L147/J147</f>
        <v>2.9817371963688562E-2</v>
      </c>
      <c r="N147" s="553"/>
      <c r="O147" s="400">
        <v>1370357.932213129</v>
      </c>
      <c r="P147" s="400">
        <v>1330570.2687080433</v>
      </c>
      <c r="Q147" s="552">
        <f>P147-O147</f>
        <v>-39787.663505085744</v>
      </c>
      <c r="R147" s="553">
        <f>Q147/O147</f>
        <v>-2.9034504467623755E-2</v>
      </c>
      <c r="S147" s="553"/>
      <c r="T147" s="400">
        <v>322752.50759831484</v>
      </c>
      <c r="U147" s="400">
        <v>195678.75402191078</v>
      </c>
      <c r="V147" s="552">
        <f>U147-T147</f>
        <v>-127073.75357640407</v>
      </c>
      <c r="W147" s="553">
        <f>V147/T147</f>
        <v>-0.39371887308325765</v>
      </c>
      <c r="X147" s="554"/>
      <c r="Y147" s="437">
        <f>SUM(J147,O147,T147)</f>
        <v>3582441.1856433162</v>
      </c>
      <c r="Z147" s="437">
        <f>SUM(K147,P147,U147)</f>
        <v>3471914.6461727284</v>
      </c>
      <c r="AA147" s="552">
        <f>Z147-Y147</f>
        <v>-110526.53947058786</v>
      </c>
      <c r="AB147" s="553">
        <f>AA147/Y147</f>
        <v>-3.0852297007282221E-2</v>
      </c>
      <c r="AC147" s="554"/>
      <c r="AD147" s="557">
        <v>0</v>
      </c>
      <c r="AE147" s="452">
        <v>181954.74008462462</v>
      </c>
      <c r="AF147" s="545"/>
      <c r="AG147" s="399">
        <v>3582441.1856433162</v>
      </c>
      <c r="AH147" s="399">
        <f>SUM(Z147,AE147)</f>
        <v>3653869.3862573532</v>
      </c>
      <c r="AI147" s="552">
        <f>AH147-AG147</f>
        <v>71428.200614036992</v>
      </c>
      <c r="AJ147" s="553">
        <f>AI147/AG147</f>
        <v>1.9938415430317883E-2</v>
      </c>
      <c r="AL147" s="559">
        <f>J147/$E147</f>
        <v>950.36757838625374</v>
      </c>
      <c r="AM147" s="559">
        <f>K147/$F147</f>
        <v>957.04162491036618</v>
      </c>
      <c r="AN147" s="559">
        <f>AM147-AL147</f>
        <v>6.6740465241124411</v>
      </c>
      <c r="AO147" s="560">
        <f>AN147/AL147</f>
        <v>7.0225949157957674E-3</v>
      </c>
      <c r="AP147" s="561"/>
      <c r="AQ147" s="559">
        <f>O147/$E147</f>
        <v>689.31485523799245</v>
      </c>
      <c r="AR147" s="559">
        <f>P147/$F147</f>
        <v>654.48611348157567</v>
      </c>
      <c r="AS147" s="559">
        <f>AR147-AQ147</f>
        <v>-34.828741756416775</v>
      </c>
      <c r="AT147" s="560">
        <f>AS147/AQ147</f>
        <v>-5.0526608402181941E-2</v>
      </c>
      <c r="AU147" s="561"/>
      <c r="AV147" s="559">
        <f>T147/$E147</f>
        <v>162.35035593476601</v>
      </c>
      <c r="AW147" s="559">
        <f>U147/$F147</f>
        <v>96.251231688101711</v>
      </c>
      <c r="AX147" s="559">
        <f>AW147-AV147</f>
        <v>-66.099124246664303</v>
      </c>
      <c r="AY147" s="560">
        <f>AX147/AV147</f>
        <v>-0.4071387701374895</v>
      </c>
      <c r="AZ147" s="561"/>
      <c r="BA147" s="559">
        <f>Y147/$E147</f>
        <v>1802.0327895590121</v>
      </c>
      <c r="BB147" s="559">
        <f>Z147/$F147</f>
        <v>1707.7789700800436</v>
      </c>
      <c r="BC147" s="559">
        <f>BB147-BA147</f>
        <v>-94.25381947896858</v>
      </c>
      <c r="BD147" s="560">
        <f>BC147/BA147</f>
        <v>-5.2304164510810082E-2</v>
      </c>
      <c r="BE147" s="562"/>
      <c r="BF147" s="559">
        <f>AD147/$E147</f>
        <v>0</v>
      </c>
      <c r="BG147" s="559">
        <f>AE147/$F147</f>
        <v>89.500609977680583</v>
      </c>
      <c r="BH147" s="562"/>
      <c r="BI147" s="559">
        <f>AG147/$E147</f>
        <v>1802.0327895590121</v>
      </c>
      <c r="BJ147" s="559">
        <f>AH147/$F147</f>
        <v>1797.2795800577242</v>
      </c>
      <c r="BK147" s="559">
        <f>BJ147-BI147</f>
        <v>-4.7532095012879836</v>
      </c>
      <c r="BL147" s="560">
        <f>BK147/BI147</f>
        <v>-2.6376931256901124E-3</v>
      </c>
    </row>
    <row r="148" spans="1:64">
      <c r="A148" s="397">
        <v>440</v>
      </c>
      <c r="B148" s="412">
        <v>15</v>
      </c>
      <c r="C148" s="412">
        <v>15</v>
      </c>
      <c r="D148" s="398" t="s">
        <v>171</v>
      </c>
      <c r="E148" s="400">
        <v>5732</v>
      </c>
      <c r="F148" s="400">
        <v>5843</v>
      </c>
      <c r="G148" s="552">
        <f>F148-E148</f>
        <v>111</v>
      </c>
      <c r="H148" s="553">
        <f>G148/E148</f>
        <v>1.9364968597348219E-2</v>
      </c>
      <c r="I148" s="553"/>
      <c r="J148" s="400">
        <v>7970830.7161414083</v>
      </c>
      <c r="K148" s="437">
        <v>8119527.8381409375</v>
      </c>
      <c r="L148" s="552">
        <f>K148-J148</f>
        <v>148697.12199952919</v>
      </c>
      <c r="M148" s="553">
        <f>L148/J148</f>
        <v>1.8655159956967676E-2</v>
      </c>
      <c r="N148" s="553"/>
      <c r="O148" s="400">
        <v>3109938.5714811538</v>
      </c>
      <c r="P148" s="400">
        <v>3268927.9330432927</v>
      </c>
      <c r="Q148" s="552">
        <f>P148-O148</f>
        <v>158989.36156213889</v>
      </c>
      <c r="R148" s="553">
        <f>Q148/O148</f>
        <v>5.112299098770233E-2</v>
      </c>
      <c r="S148" s="553"/>
      <c r="T148" s="400">
        <v>758111.19354579132</v>
      </c>
      <c r="U148" s="400">
        <v>399429.90274802013</v>
      </c>
      <c r="V148" s="552">
        <f>U148-T148</f>
        <v>-358681.29079777119</v>
      </c>
      <c r="W148" s="553">
        <f>V148/T148</f>
        <v>-0.47312491076694035</v>
      </c>
      <c r="X148" s="554"/>
      <c r="Y148" s="437">
        <f>SUM(J148,O148,T148)</f>
        <v>11838880.481168352</v>
      </c>
      <c r="Z148" s="437">
        <f>SUM(K148,P148,U148)</f>
        <v>11787885.673932251</v>
      </c>
      <c r="AA148" s="552">
        <f>Z148-Y148</f>
        <v>-50994.807236101478</v>
      </c>
      <c r="AB148" s="553">
        <f>AA148/Y148</f>
        <v>-4.3074011362152819E-3</v>
      </c>
      <c r="AC148" s="554"/>
      <c r="AD148" s="557">
        <v>0</v>
      </c>
      <c r="AE148" s="452">
        <v>337292.72874323768</v>
      </c>
      <c r="AF148" s="545"/>
      <c r="AG148" s="399">
        <v>11838880.481168352</v>
      </c>
      <c r="AH148" s="399">
        <f>SUM(Z148,AE148)</f>
        <v>12125178.402675489</v>
      </c>
      <c r="AI148" s="552">
        <f>AH148-AG148</f>
        <v>286297.9215071369</v>
      </c>
      <c r="AJ148" s="553">
        <f>AI148/AG148</f>
        <v>2.4182854279383926E-2</v>
      </c>
      <c r="AL148" s="559">
        <f>J148/$E148</f>
        <v>1390.5845631788918</v>
      </c>
      <c r="AM148" s="559">
        <f>K148/$F148</f>
        <v>1389.6162652988085</v>
      </c>
      <c r="AN148" s="559">
        <f>AM148-AL148</f>
        <v>-0.96829788008335527</v>
      </c>
      <c r="AO148" s="560">
        <f>AN148/AL148</f>
        <v>-6.9632434137612996E-4</v>
      </c>
      <c r="AP148" s="561"/>
      <c r="AQ148" s="559">
        <f>O148/$E148</f>
        <v>542.55732231004083</v>
      </c>
      <c r="AR148" s="559">
        <f>P148/$F148</f>
        <v>559.46053962746748</v>
      </c>
      <c r="AS148" s="559">
        <f>AR148-AQ148</f>
        <v>16.903217317426652</v>
      </c>
      <c r="AT148" s="560">
        <f>AS148/AQ148</f>
        <v>3.1154712363770144E-2</v>
      </c>
      <c r="AU148" s="561"/>
      <c r="AV148" s="559">
        <f>T148/$E148</f>
        <v>132.25945456137322</v>
      </c>
      <c r="AW148" s="559">
        <f>U148/$F148</f>
        <v>68.36041464111247</v>
      </c>
      <c r="AX148" s="559">
        <f>AW148-AV148</f>
        <v>-63.899039920260748</v>
      </c>
      <c r="AY148" s="560">
        <f>AX148/AV148</f>
        <v>-0.48313400453809718</v>
      </c>
      <c r="AZ148" s="561"/>
      <c r="BA148" s="559">
        <f>Y148/$E148</f>
        <v>2065.4013400503059</v>
      </c>
      <c r="BB148" s="559">
        <f>Z148/$F148</f>
        <v>2017.4372195673884</v>
      </c>
      <c r="BC148" s="559">
        <f>BB148-BA148</f>
        <v>-47.964120482917451</v>
      </c>
      <c r="BD148" s="560">
        <f>BC148/BA148</f>
        <v>-2.3222663582540919E-2</v>
      </c>
      <c r="BE148" s="562"/>
      <c r="BF148" s="559">
        <f>AD148/$E148</f>
        <v>0</v>
      </c>
      <c r="BG148" s="559">
        <f>AE148/$F148</f>
        <v>57.725950495163048</v>
      </c>
      <c r="BH148" s="562"/>
      <c r="BI148" s="559">
        <f>AG148/$E148</f>
        <v>2065.4013400503059</v>
      </c>
      <c r="BJ148" s="559">
        <f>AH148/$F148</f>
        <v>2075.1631700625517</v>
      </c>
      <c r="BK148" s="559">
        <f>BJ148-BI148</f>
        <v>9.7618300122458095</v>
      </c>
      <c r="BL148" s="560">
        <f>BK148/BI148</f>
        <v>4.7263598715434384E-3</v>
      </c>
    </row>
    <row r="149" spans="1:64">
      <c r="A149" s="397">
        <v>441</v>
      </c>
      <c r="B149" s="412">
        <v>9</v>
      </c>
      <c r="C149" s="412">
        <v>9</v>
      </c>
      <c r="D149" s="398" t="s">
        <v>172</v>
      </c>
      <c r="E149" s="400">
        <v>4421</v>
      </c>
      <c r="F149" s="400">
        <v>4396</v>
      </c>
      <c r="G149" s="552">
        <f>F149-E149</f>
        <v>-25</v>
      </c>
      <c r="H149" s="553">
        <f>G149/E149</f>
        <v>-5.6548292241574306E-3</v>
      </c>
      <c r="I149" s="553"/>
      <c r="J149" s="400">
        <v>-916504.49794497294</v>
      </c>
      <c r="K149" s="437">
        <v>-938531.93229069654</v>
      </c>
      <c r="L149" s="552">
        <f>K149-J149</f>
        <v>-22027.434345723595</v>
      </c>
      <c r="M149" s="553">
        <f>L149/J149</f>
        <v>2.4034180296020901E-2</v>
      </c>
      <c r="N149" s="553"/>
      <c r="O149" s="400">
        <v>1133238.7092830553</v>
      </c>
      <c r="P149" s="400">
        <v>1301484.4773032595</v>
      </c>
      <c r="Q149" s="552">
        <f>P149-O149</f>
        <v>168245.76802020427</v>
      </c>
      <c r="R149" s="553">
        <f>Q149/O149</f>
        <v>0.14846454382646807</v>
      </c>
      <c r="S149" s="553"/>
      <c r="T149" s="400">
        <v>875665.43026136665</v>
      </c>
      <c r="U149" s="400">
        <v>617660.44231957174</v>
      </c>
      <c r="V149" s="552">
        <f>U149-T149</f>
        <v>-258004.98794179491</v>
      </c>
      <c r="W149" s="553">
        <f>V149/T149</f>
        <v>-0.29463877301264041</v>
      </c>
      <c r="X149" s="554"/>
      <c r="Y149" s="437">
        <f>SUM(J149,O149,T149)</f>
        <v>1092399.6415994489</v>
      </c>
      <c r="Z149" s="437">
        <f>SUM(K149,P149,U149)</f>
        <v>980612.98733213474</v>
      </c>
      <c r="AA149" s="552">
        <f>Z149-Y149</f>
        <v>-111786.65426731412</v>
      </c>
      <c r="AB149" s="553">
        <f>AA149/Y149</f>
        <v>-0.1023312806141537</v>
      </c>
      <c r="AC149" s="554"/>
      <c r="AD149" s="557">
        <v>0</v>
      </c>
      <c r="AE149" s="452">
        <v>656734.37025626621</v>
      </c>
      <c r="AF149" s="545"/>
      <c r="AG149" s="399">
        <v>1092399.6415994489</v>
      </c>
      <c r="AH149" s="399">
        <f>SUM(Z149,AE149)</f>
        <v>1637347.3575884011</v>
      </c>
      <c r="AI149" s="552">
        <f>AH149-AG149</f>
        <v>544947.7159889522</v>
      </c>
      <c r="AJ149" s="553">
        <f>AI149/AG149</f>
        <v>0.4988538033489841</v>
      </c>
      <c r="AL149" s="559">
        <f>J149/$E149</f>
        <v>-207.30705676203866</v>
      </c>
      <c r="AM149" s="559">
        <f>K149/$F149</f>
        <v>-213.49679988414388</v>
      </c>
      <c r="AN149" s="559">
        <f>AM149-AL149</f>
        <v>-6.1897431221052273</v>
      </c>
      <c r="AO149" s="560">
        <f>AN149/AL149</f>
        <v>2.9857850566130228E-2</v>
      </c>
      <c r="AP149" s="561"/>
      <c r="AQ149" s="559">
        <f>O149/$E149</f>
        <v>256.33085484801069</v>
      </c>
      <c r="AR149" s="559">
        <f>P149/$F149</f>
        <v>296.06107308991346</v>
      </c>
      <c r="AS149" s="559">
        <f>AR149-AQ149</f>
        <v>39.730218241902776</v>
      </c>
      <c r="AT149" s="560">
        <f>AS149/AQ149</f>
        <v>0.15499584810209635</v>
      </c>
      <c r="AU149" s="561"/>
      <c r="AV149" s="559">
        <f>T149/$E149</f>
        <v>198.06953862505466</v>
      </c>
      <c r="AW149" s="559">
        <f>U149/$F149</f>
        <v>140.50510516823744</v>
      </c>
      <c r="AX149" s="559">
        <f>AW149-AV149</f>
        <v>-57.564433456817227</v>
      </c>
      <c r="AY149" s="560">
        <f>AX149/AV149</f>
        <v>-0.29062739205843569</v>
      </c>
      <c r="AZ149" s="561"/>
      <c r="BA149" s="559">
        <f>Y149/$E149</f>
        <v>247.09333671102667</v>
      </c>
      <c r="BB149" s="559">
        <f>Z149/$F149</f>
        <v>223.06937837400699</v>
      </c>
      <c r="BC149" s="559">
        <f>BB149-BA149</f>
        <v>-24.023958337019678</v>
      </c>
      <c r="BD149" s="560">
        <f>BC149/BA149</f>
        <v>-9.7226249225471711E-2</v>
      </c>
      <c r="BE149" s="562"/>
      <c r="BF149" s="559">
        <f>AD149/$E149</f>
        <v>0</v>
      </c>
      <c r="BG149" s="559">
        <f>AE149/$F149</f>
        <v>149.39362380715792</v>
      </c>
      <c r="BH149" s="562"/>
      <c r="BI149" s="559">
        <f>AG149/$E149</f>
        <v>247.09333671102667</v>
      </c>
      <c r="BJ149" s="559">
        <f>AH149/$F149</f>
        <v>372.46300218116494</v>
      </c>
      <c r="BK149" s="559">
        <f>BJ149-BI149</f>
        <v>125.36966547013827</v>
      </c>
      <c r="BL149" s="560">
        <f>BK149/BI149</f>
        <v>0.50737776719878491</v>
      </c>
    </row>
    <row r="150" spans="1:64">
      <c r="A150" s="397">
        <v>444</v>
      </c>
      <c r="B150" s="412">
        <v>1</v>
      </c>
      <c r="C150" s="413">
        <v>33</v>
      </c>
      <c r="D150" s="398" t="s">
        <v>173</v>
      </c>
      <c r="E150" s="400">
        <v>45811</v>
      </c>
      <c r="F150" s="400">
        <v>45645</v>
      </c>
      <c r="G150" s="552">
        <f>F150-E150</f>
        <v>-166</v>
      </c>
      <c r="H150" s="553">
        <f>G150/E150</f>
        <v>-3.6235838554059068E-3</v>
      </c>
      <c r="I150" s="553"/>
      <c r="J150" s="400">
        <v>16260927.507598745</v>
      </c>
      <c r="K150" s="437">
        <v>13456381.896876669</v>
      </c>
      <c r="L150" s="552">
        <f>K150-J150</f>
        <v>-2804545.6107220761</v>
      </c>
      <c r="M150" s="553">
        <f>L150/J150</f>
        <v>-0.17247144170660067</v>
      </c>
      <c r="N150" s="553"/>
      <c r="O150" s="400">
        <v>6077122.0687223747</v>
      </c>
      <c r="P150" s="400">
        <v>5613177.3005075241</v>
      </c>
      <c r="Q150" s="552">
        <f>P150-O150</f>
        <v>-463944.76821485069</v>
      </c>
      <c r="R150" s="553">
        <f>Q150/O150</f>
        <v>-7.6342841721523655E-2</v>
      </c>
      <c r="S150" s="553"/>
      <c r="T150" s="400">
        <v>7023420.3214530004</v>
      </c>
      <c r="U150" s="400">
        <v>4398648.7779741678</v>
      </c>
      <c r="V150" s="552">
        <f>U150-T150</f>
        <v>-2624771.5434788326</v>
      </c>
      <c r="W150" s="553">
        <f>V150/T150</f>
        <v>-0.37371699590034241</v>
      </c>
      <c r="X150" s="554"/>
      <c r="Y150" s="437">
        <f>SUM(J150,O150,T150)</f>
        <v>29361469.897774119</v>
      </c>
      <c r="Z150" s="437">
        <f>SUM(K150,P150,U150)</f>
        <v>23468207.97535836</v>
      </c>
      <c r="AA150" s="552">
        <f>Z150-Y150</f>
        <v>-5893261.9224157594</v>
      </c>
      <c r="AB150" s="553">
        <f>AA150/Y150</f>
        <v>-0.20071413123845427</v>
      </c>
      <c r="AC150" s="554"/>
      <c r="AD150" s="557">
        <v>0</v>
      </c>
      <c r="AE150" s="452">
        <v>6419874.7766885776</v>
      </c>
      <c r="AF150" s="545"/>
      <c r="AG150" s="399">
        <v>29361469.897774119</v>
      </c>
      <c r="AH150" s="399">
        <f>SUM(Z150,AE150)</f>
        <v>29888082.752046935</v>
      </c>
      <c r="AI150" s="552">
        <f>AH150-AG150</f>
        <v>526612.85427281633</v>
      </c>
      <c r="AJ150" s="553">
        <f>AI150/AG150</f>
        <v>1.7935507183607952E-2</v>
      </c>
      <c r="AL150" s="559">
        <f>J150/$E150</f>
        <v>354.95683367747364</v>
      </c>
      <c r="AM150" s="559">
        <f>K150/$F150</f>
        <v>294.8051680770439</v>
      </c>
      <c r="AN150" s="559">
        <f>AM150-AL150</f>
        <v>-60.151665600429737</v>
      </c>
      <c r="AO150" s="560">
        <f>AN150/AL150</f>
        <v>-0.16946191731889765</v>
      </c>
      <c r="AP150" s="561"/>
      <c r="AQ150" s="559">
        <f>O150/$E150</f>
        <v>132.65639406959846</v>
      </c>
      <c r="AR150" s="559">
        <f>P150/$F150</f>
        <v>122.97463688262732</v>
      </c>
      <c r="AS150" s="559">
        <f>AR150-AQ150</f>
        <v>-9.6817571869711401</v>
      </c>
      <c r="AT150" s="560">
        <f>AS150/AQ150</f>
        <v>-7.2983720497419718E-2</v>
      </c>
      <c r="AU150" s="561"/>
      <c r="AV150" s="559">
        <f>T150/$E150</f>
        <v>153.31296678642684</v>
      </c>
      <c r="AW150" s="559">
        <f>U150/$F150</f>
        <v>96.366497490944639</v>
      </c>
      <c r="AX150" s="559">
        <f>AW150-AV150</f>
        <v>-56.946469295482203</v>
      </c>
      <c r="AY150" s="560">
        <f>AX150/AV150</f>
        <v>-0.37143935369023079</v>
      </c>
      <c r="AZ150" s="561"/>
      <c r="BA150" s="559">
        <f>Y150/$E150</f>
        <v>640.92619453349892</v>
      </c>
      <c r="BB150" s="559">
        <f>Z150/$F150</f>
        <v>514.14630245061585</v>
      </c>
      <c r="BC150" s="559">
        <f>BB150-BA150</f>
        <v>-126.77989208288307</v>
      </c>
      <c r="BD150" s="560">
        <f>BC150/BA150</f>
        <v>-0.19780731878989655</v>
      </c>
      <c r="BE150" s="562"/>
      <c r="BF150" s="559">
        <f>AD150/$E150</f>
        <v>0</v>
      </c>
      <c r="BG150" s="559">
        <f>AE150/$F150</f>
        <v>140.64793025936197</v>
      </c>
      <c r="BH150" s="562"/>
      <c r="BI150" s="559">
        <f>AG150/$E150</f>
        <v>640.92619453349892</v>
      </c>
      <c r="BJ150" s="559">
        <f>AH150/$F150</f>
        <v>654.79423270997779</v>
      </c>
      <c r="BK150" s="559">
        <f>BJ150-BI150</f>
        <v>13.868038176478876</v>
      </c>
      <c r="BL150" s="560">
        <f>BK150/BI150</f>
        <v>2.1637496321355365E-2</v>
      </c>
    </row>
    <row r="151" spans="1:64">
      <c r="A151" s="397">
        <v>445</v>
      </c>
      <c r="B151" s="412">
        <v>2</v>
      </c>
      <c r="C151" s="412">
        <v>2</v>
      </c>
      <c r="D151" s="398" t="s">
        <v>174</v>
      </c>
      <c r="E151" s="400">
        <v>14991</v>
      </c>
      <c r="F151" s="400">
        <v>14999</v>
      </c>
      <c r="G151" s="552">
        <f>F151-E151</f>
        <v>8</v>
      </c>
      <c r="H151" s="553">
        <f>G151/E151</f>
        <v>5.3365352544860252E-4</v>
      </c>
      <c r="I151" s="553"/>
      <c r="J151" s="400">
        <v>5600426.5017368896</v>
      </c>
      <c r="K151" s="437">
        <v>5466513.1859261096</v>
      </c>
      <c r="L151" s="552">
        <f>K151-J151</f>
        <v>-133913.31581078004</v>
      </c>
      <c r="M151" s="553">
        <f>L151/J151</f>
        <v>-2.3911271002172566E-2</v>
      </c>
      <c r="N151" s="553"/>
      <c r="O151" s="400">
        <v>295021.01184143737</v>
      </c>
      <c r="P151" s="400">
        <v>267231.52888660069</v>
      </c>
      <c r="Q151" s="552">
        <f>P151-O151</f>
        <v>-27789.482954836683</v>
      </c>
      <c r="R151" s="553">
        <f>Q151/O151</f>
        <v>-9.4194927952360494E-2</v>
      </c>
      <c r="S151" s="553"/>
      <c r="T151" s="400">
        <v>2358629.6294035884</v>
      </c>
      <c r="U151" s="400">
        <v>1518109.8731856579</v>
      </c>
      <c r="V151" s="552">
        <f>U151-T151</f>
        <v>-840519.75621793047</v>
      </c>
      <c r="W151" s="553">
        <f>V151/T151</f>
        <v>-0.35635936466653617</v>
      </c>
      <c r="X151" s="554"/>
      <c r="Y151" s="437">
        <f>SUM(J151,O151,T151)</f>
        <v>8254077.1429819157</v>
      </c>
      <c r="Z151" s="437">
        <f>SUM(K151,P151,U151)</f>
        <v>7251854.5879983678</v>
      </c>
      <c r="AA151" s="552">
        <f>Z151-Y151</f>
        <v>-1002222.5549835479</v>
      </c>
      <c r="AB151" s="553">
        <f>AA151/Y151</f>
        <v>-0.12142151540656418</v>
      </c>
      <c r="AC151" s="554"/>
      <c r="AD151" s="557">
        <v>0</v>
      </c>
      <c r="AE151" s="452">
        <v>1425414.0573454765</v>
      </c>
      <c r="AF151" s="545"/>
      <c r="AG151" s="399">
        <v>8254077.1429819157</v>
      </c>
      <c r="AH151" s="399">
        <f>SUM(Z151,AE151)</f>
        <v>8677268.6453438438</v>
      </c>
      <c r="AI151" s="552">
        <f>AH151-AG151</f>
        <v>423191.50236192811</v>
      </c>
      <c r="AJ151" s="553">
        <f>AI151/AG151</f>
        <v>5.1270601792442604E-2</v>
      </c>
      <c r="AL151" s="559">
        <f>J151/$E151</f>
        <v>373.5859183334594</v>
      </c>
      <c r="AM151" s="559">
        <f>K151/$F151</f>
        <v>364.45850962904922</v>
      </c>
      <c r="AN151" s="559">
        <f>AM151-AL151</f>
        <v>-9.1274087044101861</v>
      </c>
      <c r="AO151" s="560">
        <f>AN151/AL151</f>
        <v>-2.4431886365329069E-2</v>
      </c>
      <c r="AP151" s="561"/>
      <c r="AQ151" s="559">
        <f>O151/$E151</f>
        <v>19.679875381324621</v>
      </c>
      <c r="AR151" s="559">
        <f>P151/$F151</f>
        <v>17.816623033975645</v>
      </c>
      <c r="AS151" s="559">
        <f>AR151-AQ151</f>
        <v>-1.8632523473489755</v>
      </c>
      <c r="AT151" s="560">
        <f>AS151/AQ151</f>
        <v>-9.4678056199335697E-2</v>
      </c>
      <c r="AU151" s="561"/>
      <c r="AV151" s="559">
        <f>T151/$E151</f>
        <v>157.33637711984446</v>
      </c>
      <c r="AW151" s="559">
        <f>U151/$F151</f>
        <v>101.21407248387612</v>
      </c>
      <c r="AX151" s="559">
        <f>AW151-AV151</f>
        <v>-56.122304635968334</v>
      </c>
      <c r="AY151" s="560">
        <f>AX151/AV151</f>
        <v>-0.35670266255857347</v>
      </c>
      <c r="AZ151" s="561"/>
      <c r="BA151" s="559">
        <f>Y151/$E151</f>
        <v>550.60217083462851</v>
      </c>
      <c r="BB151" s="559">
        <f>Z151/$F151</f>
        <v>483.48920514690099</v>
      </c>
      <c r="BC151" s="559">
        <f>BB151-BA151</f>
        <v>-67.112965687727524</v>
      </c>
      <c r="BD151" s="560">
        <f>BC151/BA151</f>
        <v>-0.12189012183877618</v>
      </c>
      <c r="BE151" s="562"/>
      <c r="BF151" s="559">
        <f>AD151/$E151</f>
        <v>0</v>
      </c>
      <c r="BG151" s="559">
        <f>AE151/$F151</f>
        <v>95.033939418993029</v>
      </c>
      <c r="BH151" s="562"/>
      <c r="BI151" s="559">
        <f>AG151/$E151</f>
        <v>550.60217083462851</v>
      </c>
      <c r="BJ151" s="559">
        <f>AH151/$F151</f>
        <v>578.52314456589397</v>
      </c>
      <c r="BK151" s="559">
        <f>BJ151-BI151</f>
        <v>27.920973731265462</v>
      </c>
      <c r="BL151" s="560">
        <f>BK151/BI151</f>
        <v>5.0709886757150893E-2</v>
      </c>
    </row>
    <row r="152" spans="1:64">
      <c r="A152" s="397">
        <v>475</v>
      </c>
      <c r="B152" s="412">
        <v>15</v>
      </c>
      <c r="C152" s="412">
        <v>15</v>
      </c>
      <c r="D152" s="398" t="s">
        <v>175</v>
      </c>
      <c r="E152" s="400">
        <v>5479</v>
      </c>
      <c r="F152" s="400">
        <v>5456</v>
      </c>
      <c r="G152" s="552">
        <f>F152-E152</f>
        <v>-23</v>
      </c>
      <c r="H152" s="553">
        <f>G152/E152</f>
        <v>-4.1978463223215912E-3</v>
      </c>
      <c r="I152" s="553"/>
      <c r="J152" s="400">
        <v>2861708.0842960859</v>
      </c>
      <c r="K152" s="437">
        <v>2938479.5472041741</v>
      </c>
      <c r="L152" s="552">
        <f>K152-J152</f>
        <v>76771.46290808823</v>
      </c>
      <c r="M152" s="553">
        <f>L152/J152</f>
        <v>2.6827146811157797E-2</v>
      </c>
      <c r="N152" s="553"/>
      <c r="O152" s="400">
        <v>1760521.3545379383</v>
      </c>
      <c r="P152" s="400">
        <v>1751442.6552619995</v>
      </c>
      <c r="Q152" s="552">
        <f>P152-O152</f>
        <v>-9078.699275938794</v>
      </c>
      <c r="R152" s="553">
        <f>Q152/O152</f>
        <v>-5.1568242853387968E-3</v>
      </c>
      <c r="S152" s="553"/>
      <c r="T152" s="400">
        <v>1089548.6860257196</v>
      </c>
      <c r="U152" s="400">
        <v>687978.32826860063</v>
      </c>
      <c r="V152" s="552">
        <f>U152-T152</f>
        <v>-401570.357757119</v>
      </c>
      <c r="W152" s="553">
        <f>V152/T152</f>
        <v>-0.36856577673633173</v>
      </c>
      <c r="X152" s="554"/>
      <c r="Y152" s="437">
        <f>SUM(J152,O152,T152)</f>
        <v>5711778.1248597447</v>
      </c>
      <c r="Z152" s="437">
        <f>SUM(K152,P152,U152)</f>
        <v>5377900.5307347737</v>
      </c>
      <c r="AA152" s="552">
        <f>Z152-Y152</f>
        <v>-333877.59412497096</v>
      </c>
      <c r="AB152" s="553">
        <f>AA152/Y152</f>
        <v>-5.8454230333600268E-2</v>
      </c>
      <c r="AC152" s="554"/>
      <c r="AD152" s="557">
        <v>0</v>
      </c>
      <c r="AE152" s="452">
        <v>442818.2958042156</v>
      </c>
      <c r="AF152" s="545"/>
      <c r="AG152" s="399">
        <v>5711778.1248597447</v>
      </c>
      <c r="AH152" s="399">
        <f>SUM(Z152,AE152)</f>
        <v>5820718.8265389893</v>
      </c>
      <c r="AI152" s="552">
        <f>AH152-AG152</f>
        <v>108940.70167924464</v>
      </c>
      <c r="AJ152" s="553">
        <f>AI152/AG152</f>
        <v>1.9072992559899152E-2</v>
      </c>
      <c r="AL152" s="559">
        <f>J152/$E152</f>
        <v>522.30481553131699</v>
      </c>
      <c r="AM152" s="559">
        <f>K152/$F152</f>
        <v>538.57762961953335</v>
      </c>
      <c r="AN152" s="559">
        <f>AM152-AL152</f>
        <v>16.272814088216364</v>
      </c>
      <c r="AO152" s="560">
        <f>AN152/AL152</f>
        <v>3.1155780311278136E-2</v>
      </c>
      <c r="AP152" s="561"/>
      <c r="AQ152" s="559">
        <f>O152/$E152</f>
        <v>321.32165623981354</v>
      </c>
      <c r="AR152" s="559">
        <f>P152/$F152</f>
        <v>321.01221687353365</v>
      </c>
      <c r="AS152" s="559">
        <f>AR152-AQ152</f>
        <v>-0.30943936627988933</v>
      </c>
      <c r="AT152" s="560">
        <f>AS152/AQ152</f>
        <v>-9.6302057539795561E-4</v>
      </c>
      <c r="AU152" s="561"/>
      <c r="AV152" s="559">
        <f>T152/$E152</f>
        <v>198.85904107058215</v>
      </c>
      <c r="AW152" s="559">
        <f>U152/$F152</f>
        <v>126.0957346533359</v>
      </c>
      <c r="AX152" s="559">
        <f>AW152-AV152</f>
        <v>-72.763306417246255</v>
      </c>
      <c r="AY152" s="560">
        <f>AX152/AV152</f>
        <v>-0.3659039389183214</v>
      </c>
      <c r="AZ152" s="561"/>
      <c r="BA152" s="559">
        <f>Y152/$E152</f>
        <v>1042.4855128417128</v>
      </c>
      <c r="BB152" s="559">
        <f>Z152/$F152</f>
        <v>985.6855811464028</v>
      </c>
      <c r="BC152" s="559">
        <f>BB152-BA152</f>
        <v>-56.799931695309965</v>
      </c>
      <c r="BD152" s="560">
        <f>BC152/BA152</f>
        <v>-5.4485104105167805E-2</v>
      </c>
      <c r="BE152" s="562"/>
      <c r="BF152" s="559">
        <f>AD152/$E152</f>
        <v>0</v>
      </c>
      <c r="BG152" s="559">
        <f>AE152/$F152</f>
        <v>81.161711107810774</v>
      </c>
      <c r="BH152" s="562"/>
      <c r="BI152" s="559">
        <f>AG152/$E152</f>
        <v>1042.4855128417128</v>
      </c>
      <c r="BJ152" s="559">
        <f>AH152/$F152</f>
        <v>1066.8472922542137</v>
      </c>
      <c r="BK152" s="559">
        <f>BJ152-BI152</f>
        <v>24.361779412500937</v>
      </c>
      <c r="BL152" s="560">
        <f>BK152/BI152</f>
        <v>2.3368938093051409E-2</v>
      </c>
    </row>
    <row r="153" spans="1:64">
      <c r="A153" s="397">
        <v>480</v>
      </c>
      <c r="B153" s="412">
        <v>2</v>
      </c>
      <c r="C153" s="412">
        <v>2</v>
      </c>
      <c r="D153" s="398" t="s">
        <v>176</v>
      </c>
      <c r="E153" s="400">
        <v>1978</v>
      </c>
      <c r="F153" s="400">
        <v>1930</v>
      </c>
      <c r="G153" s="552">
        <f>F153-E153</f>
        <v>-48</v>
      </c>
      <c r="H153" s="553">
        <f>G153/E153</f>
        <v>-2.4266936299292215E-2</v>
      </c>
      <c r="I153" s="553"/>
      <c r="J153" s="400">
        <v>700422.7576791863</v>
      </c>
      <c r="K153" s="437">
        <v>567690.8965130588</v>
      </c>
      <c r="L153" s="552">
        <f>K153-J153</f>
        <v>-132731.86116612749</v>
      </c>
      <c r="M153" s="553">
        <f>L153/J153</f>
        <v>-0.18950249647216988</v>
      </c>
      <c r="N153" s="553"/>
      <c r="O153" s="400">
        <v>1045553.516954615</v>
      </c>
      <c r="P153" s="400">
        <v>1056919.2027452411</v>
      </c>
      <c r="Q153" s="552">
        <f>P153-O153</f>
        <v>11365.685790626099</v>
      </c>
      <c r="R153" s="553">
        <f>Q153/O153</f>
        <v>1.0870496446447759E-2</v>
      </c>
      <c r="S153" s="553"/>
      <c r="T153" s="400">
        <v>425028.68870546325</v>
      </c>
      <c r="U153" s="400">
        <v>298973.38469650026</v>
      </c>
      <c r="V153" s="552">
        <f>U153-T153</f>
        <v>-126055.30400896299</v>
      </c>
      <c r="W153" s="553">
        <f>V153/T153</f>
        <v>-0.29658069527705905</v>
      </c>
      <c r="X153" s="554"/>
      <c r="Y153" s="437">
        <f>SUM(J153,O153,T153)</f>
        <v>2171004.9633392645</v>
      </c>
      <c r="Z153" s="437">
        <f>SUM(K153,P153,U153)</f>
        <v>1923583.4839548003</v>
      </c>
      <c r="AA153" s="552">
        <f>Z153-Y153</f>
        <v>-247421.47938446421</v>
      </c>
      <c r="AB153" s="553">
        <f>AA153/Y153</f>
        <v>-0.11396633520537902</v>
      </c>
      <c r="AC153" s="554"/>
      <c r="AD153" s="557">
        <v>0</v>
      </c>
      <c r="AE153" s="452">
        <v>242949.84577881824</v>
      </c>
      <c r="AF153" s="545"/>
      <c r="AG153" s="399">
        <v>2171004.9633392645</v>
      </c>
      <c r="AH153" s="399">
        <f>SUM(Z153,AE153)</f>
        <v>2166533.3297336185</v>
      </c>
      <c r="AI153" s="552">
        <f>AH153-AG153</f>
        <v>-4471.6336056459695</v>
      </c>
      <c r="AJ153" s="553">
        <f>AI153/AG153</f>
        <v>-2.0597067630688712E-3</v>
      </c>
      <c r="AL153" s="559">
        <f>J153/$E153</f>
        <v>354.1065508994875</v>
      </c>
      <c r="AM153" s="559">
        <f>K153/$F153</f>
        <v>294.14036088759525</v>
      </c>
      <c r="AN153" s="559">
        <f>AM153-AL153</f>
        <v>-59.966190011892252</v>
      </c>
      <c r="AO153" s="560">
        <f>AN153/AL153</f>
        <v>-0.16934504560722896</v>
      </c>
      <c r="AP153" s="561"/>
      <c r="AQ153" s="559">
        <f>O153/$E153</f>
        <v>528.59126236330383</v>
      </c>
      <c r="AR153" s="559">
        <f>P153/$F153</f>
        <v>547.62652991981406</v>
      </c>
      <c r="AS153" s="559">
        <f>AR153-AQ153</f>
        <v>19.035267556510234</v>
      </c>
      <c r="AT153" s="560">
        <f>AS153/AQ153</f>
        <v>3.6011317083457929E-2</v>
      </c>
      <c r="AU153" s="561"/>
      <c r="AV153" s="559">
        <f>T153/$E153</f>
        <v>214.87800237889951</v>
      </c>
      <c r="AW153" s="559">
        <f>U153/$F153</f>
        <v>154.90848948005194</v>
      </c>
      <c r="AX153" s="559">
        <f>AW153-AV153</f>
        <v>-59.969512898847569</v>
      </c>
      <c r="AY153" s="560">
        <f>AX153/AV153</f>
        <v>-0.27908632914923465</v>
      </c>
      <c r="AZ153" s="561"/>
      <c r="BA153" s="559">
        <f>Y153/$E153</f>
        <v>1097.575815641691</v>
      </c>
      <c r="BB153" s="559">
        <f>Z153/$F153</f>
        <v>996.67538028746128</v>
      </c>
      <c r="BC153" s="559">
        <f>BB153-BA153</f>
        <v>-100.90043535422967</v>
      </c>
      <c r="BD153" s="560">
        <f>BC153/BA153</f>
        <v>-9.1930264785616514E-2</v>
      </c>
      <c r="BE153" s="562"/>
      <c r="BF153" s="559">
        <f>AD153/$E153</f>
        <v>0</v>
      </c>
      <c r="BG153" s="559">
        <f>AE153/$F153</f>
        <v>125.88074910819599</v>
      </c>
      <c r="BH153" s="562"/>
      <c r="BI153" s="559">
        <f>AG153/$E153</f>
        <v>1097.575815641691</v>
      </c>
      <c r="BJ153" s="559">
        <f>AH153/$F153</f>
        <v>1122.5561293956573</v>
      </c>
      <c r="BK153" s="559">
        <f>BJ153-BI153</f>
        <v>24.980313753966357</v>
      </c>
      <c r="BL153" s="560">
        <f>BK153/BI153</f>
        <v>2.2759533690492051E-2</v>
      </c>
    </row>
    <row r="154" spans="1:64">
      <c r="A154" s="397">
        <v>481</v>
      </c>
      <c r="B154" s="412">
        <v>2</v>
      </c>
      <c r="C154" s="412">
        <v>2</v>
      </c>
      <c r="D154" s="398" t="s">
        <v>177</v>
      </c>
      <c r="E154" s="400">
        <v>9642</v>
      </c>
      <c r="F154" s="400">
        <v>9619</v>
      </c>
      <c r="G154" s="552">
        <f>F154-E154</f>
        <v>-23</v>
      </c>
      <c r="H154" s="553">
        <f>G154/E154</f>
        <v>-2.3853972204936737E-3</v>
      </c>
      <c r="I154" s="553"/>
      <c r="J154" s="400">
        <v>5220900.6172813941</v>
      </c>
      <c r="K154" s="437">
        <v>4779694.1817767629</v>
      </c>
      <c r="L154" s="552">
        <f>K154-J154</f>
        <v>-441206.43550463114</v>
      </c>
      <c r="M154" s="553">
        <f>L154/J154</f>
        <v>-8.4507725361448141E-2</v>
      </c>
      <c r="N154" s="553"/>
      <c r="O154" s="400">
        <v>954728.97615719913</v>
      </c>
      <c r="P154" s="400">
        <v>712305.60957274702</v>
      </c>
      <c r="Q154" s="552">
        <f>P154-O154</f>
        <v>-242423.3665844521</v>
      </c>
      <c r="R154" s="553">
        <f>Q154/O154</f>
        <v>-0.25391851786065028</v>
      </c>
      <c r="S154" s="553"/>
      <c r="T154" s="400">
        <v>1209835.8994331209</v>
      </c>
      <c r="U154" s="400">
        <v>577889.89108274272</v>
      </c>
      <c r="V154" s="552">
        <f>U154-T154</f>
        <v>-631946.00835037814</v>
      </c>
      <c r="W154" s="553">
        <f>V154/T154</f>
        <v>-0.52234026833431046</v>
      </c>
      <c r="X154" s="554"/>
      <c r="Y154" s="437">
        <f>SUM(J154,O154,T154)</f>
        <v>7385465.4928717148</v>
      </c>
      <c r="Z154" s="437">
        <f>SUM(K154,P154,U154)</f>
        <v>6069889.6824322529</v>
      </c>
      <c r="AA154" s="552">
        <f>Z154-Y154</f>
        <v>-1315575.8104394618</v>
      </c>
      <c r="AB154" s="553">
        <f>AA154/Y154</f>
        <v>-0.17813038483616586</v>
      </c>
      <c r="AC154" s="554"/>
      <c r="AD154" s="557">
        <v>0</v>
      </c>
      <c r="AE154" s="452">
        <v>826198.64996008517</v>
      </c>
      <c r="AF154" s="545"/>
      <c r="AG154" s="399">
        <v>7385465.4928717148</v>
      </c>
      <c r="AH154" s="399">
        <f>SUM(Z154,AE154)</f>
        <v>6896088.3323923377</v>
      </c>
      <c r="AI154" s="552">
        <f>AH154-AG154</f>
        <v>-489377.16047937702</v>
      </c>
      <c r="AJ154" s="553">
        <f>AI154/AG154</f>
        <v>-6.626219578870321E-2</v>
      </c>
      <c r="AL154" s="559">
        <f>J154/$E154</f>
        <v>541.47486177985832</v>
      </c>
      <c r="AM154" s="559">
        <f>K154/$F154</f>
        <v>496.90135999342584</v>
      </c>
      <c r="AN154" s="559">
        <f>AM154-AL154</f>
        <v>-44.573501786432473</v>
      </c>
      <c r="AO154" s="560">
        <f>AN154/AL154</f>
        <v>-8.2318690917463591E-2</v>
      </c>
      <c r="AP154" s="561"/>
      <c r="AQ154" s="559">
        <f>O154/$E154</f>
        <v>99.0177324369632</v>
      </c>
      <c r="AR154" s="559">
        <f>P154/$F154</f>
        <v>74.051939866176014</v>
      </c>
      <c r="AS154" s="559">
        <f>AR154-AQ154</f>
        <v>-24.965792570787187</v>
      </c>
      <c r="AT154" s="560">
        <f>AS154/AQ154</f>
        <v>-0.25213456172288073</v>
      </c>
      <c r="AU154" s="561"/>
      <c r="AV154" s="559">
        <f>T154/$E154</f>
        <v>125.47561703309695</v>
      </c>
      <c r="AW154" s="559">
        <f>U154/$F154</f>
        <v>60.077959359885924</v>
      </c>
      <c r="AX154" s="559">
        <f>AW154-AV154</f>
        <v>-65.397657673211029</v>
      </c>
      <c r="AY154" s="560">
        <f>AX154/AV154</f>
        <v>-0.5211981356980373</v>
      </c>
      <c r="AZ154" s="561"/>
      <c r="BA154" s="559">
        <f>Y154/$E154</f>
        <v>765.96821124991857</v>
      </c>
      <c r="BB154" s="559">
        <f>Z154/$F154</f>
        <v>631.03125921948777</v>
      </c>
      <c r="BC154" s="559">
        <f>BB154-BA154</f>
        <v>-134.9369520304308</v>
      </c>
      <c r="BD154" s="560">
        <f>BC154/BA154</f>
        <v>-0.17616521162182258</v>
      </c>
      <c r="BE154" s="562"/>
      <c r="BF154" s="559">
        <f>AD154/$E154</f>
        <v>0</v>
      </c>
      <c r="BG154" s="559">
        <f>AE154/$F154</f>
        <v>85.892364066959686</v>
      </c>
      <c r="BH154" s="562"/>
      <c r="BI154" s="559">
        <f>AG154/$E154</f>
        <v>765.96821124991857</v>
      </c>
      <c r="BJ154" s="559">
        <f>AH154/$F154</f>
        <v>716.92362328644742</v>
      </c>
      <c r="BK154" s="559">
        <f>BJ154-BI154</f>
        <v>-49.044587963471145</v>
      </c>
      <c r="BL154" s="560">
        <f>BK154/BI154</f>
        <v>-6.4029534441696276E-2</v>
      </c>
    </row>
    <row r="155" spans="1:64">
      <c r="A155" s="397">
        <v>483</v>
      </c>
      <c r="B155" s="412">
        <v>17</v>
      </c>
      <c r="C155" s="412">
        <v>17</v>
      </c>
      <c r="D155" s="398" t="s">
        <v>178</v>
      </c>
      <c r="E155" s="400">
        <v>1067</v>
      </c>
      <c r="F155" s="400">
        <v>1055</v>
      </c>
      <c r="G155" s="552">
        <f>F155-E155</f>
        <v>-12</v>
      </c>
      <c r="H155" s="553">
        <f>G155/E155</f>
        <v>-1.1246485473289597E-2</v>
      </c>
      <c r="I155" s="553"/>
      <c r="J155" s="400">
        <v>581533.2108905043</v>
      </c>
      <c r="K155" s="437">
        <v>630194.67636229587</v>
      </c>
      <c r="L155" s="552">
        <f>K155-J155</f>
        <v>48661.465471791569</v>
      </c>
      <c r="M155" s="553">
        <f>L155/J155</f>
        <v>8.3677878684307747E-2</v>
      </c>
      <c r="N155" s="553"/>
      <c r="O155" s="400">
        <v>954351.17404241033</v>
      </c>
      <c r="P155" s="400">
        <v>961490.7411537139</v>
      </c>
      <c r="Q155" s="552">
        <f>P155-O155</f>
        <v>7139.5671113035642</v>
      </c>
      <c r="R155" s="553">
        <f>Q155/O155</f>
        <v>7.481069134186751E-3</v>
      </c>
      <c r="S155" s="553"/>
      <c r="T155" s="400">
        <v>239935.47596454332</v>
      </c>
      <c r="U155" s="400">
        <v>165876.09460425531</v>
      </c>
      <c r="V155" s="552">
        <f>U155-T155</f>
        <v>-74059.381360288011</v>
      </c>
      <c r="W155" s="553">
        <f>V155/T155</f>
        <v>-0.30866373995995572</v>
      </c>
      <c r="X155" s="554"/>
      <c r="Y155" s="437">
        <f>SUM(J155,O155,T155)</f>
        <v>1775819.8608974582</v>
      </c>
      <c r="Z155" s="437">
        <f>SUM(K155,P155,U155)</f>
        <v>1757561.5121202653</v>
      </c>
      <c r="AA155" s="552">
        <f>Z155-Y155</f>
        <v>-18258.348777192878</v>
      </c>
      <c r="AB155" s="553">
        <f>AA155/Y155</f>
        <v>-1.0281644652834062E-2</v>
      </c>
      <c r="AC155" s="554"/>
      <c r="AD155" s="557">
        <v>0</v>
      </c>
      <c r="AE155" s="452">
        <v>141935.1749603842</v>
      </c>
      <c r="AF155" s="545"/>
      <c r="AG155" s="399">
        <v>1775819.8608974582</v>
      </c>
      <c r="AH155" s="399">
        <f>SUM(Z155,AE155)</f>
        <v>1899496.6870806494</v>
      </c>
      <c r="AI155" s="552">
        <f>AH155-AG155</f>
        <v>123676.82618319127</v>
      </c>
      <c r="AJ155" s="553">
        <f>AI155/AG155</f>
        <v>6.9644916641875984E-2</v>
      </c>
      <c r="AL155" s="559">
        <f>J155/$E155</f>
        <v>545.01706737629274</v>
      </c>
      <c r="AM155" s="559">
        <f>K155/$F155</f>
        <v>597.34092546189186</v>
      </c>
      <c r="AN155" s="559">
        <f>AM155-AL155</f>
        <v>52.323858085599113</v>
      </c>
      <c r="AO155" s="560">
        <f>AN155/AL155</f>
        <v>9.6004072565077078E-2</v>
      </c>
      <c r="AP155" s="561"/>
      <c r="AQ155" s="559">
        <f>O155/$E155</f>
        <v>894.4247179404033</v>
      </c>
      <c r="AR155" s="559">
        <f>P155/$F155</f>
        <v>911.36563142532123</v>
      </c>
      <c r="AS155" s="559">
        <f>AR155-AQ155</f>
        <v>16.940913484917928</v>
      </c>
      <c r="AT155" s="560">
        <f>AS155/AQ155</f>
        <v>1.8940569446613532E-2</v>
      </c>
      <c r="AU155" s="561"/>
      <c r="AV155" s="559">
        <f>T155/$E155</f>
        <v>224.86923708017181</v>
      </c>
      <c r="AW155" s="559">
        <f>U155/$F155</f>
        <v>157.22852569123725</v>
      </c>
      <c r="AX155" s="559">
        <f>AW155-AV155</f>
        <v>-67.640711388934562</v>
      </c>
      <c r="AY155" s="560">
        <f>AX155/AV155</f>
        <v>-0.30080019956139603</v>
      </c>
      <c r="AZ155" s="561"/>
      <c r="BA155" s="559">
        <f>Y155/$E155</f>
        <v>1664.3110223968681</v>
      </c>
      <c r="BB155" s="559">
        <f>Z155/$F155</f>
        <v>1665.9350825784504</v>
      </c>
      <c r="BC155" s="559">
        <f>BB155-BA155</f>
        <v>1.6240601815823084</v>
      </c>
      <c r="BD155" s="560">
        <f>BC155/BA155</f>
        <v>9.7581531319993766E-4</v>
      </c>
      <c r="BE155" s="562"/>
      <c r="BF155" s="559">
        <f>AD155/$E155</f>
        <v>0</v>
      </c>
      <c r="BG155" s="559">
        <f>AE155/$F155</f>
        <v>134.53571086292342</v>
      </c>
      <c r="BH155" s="562"/>
      <c r="BI155" s="559">
        <f>AG155/$E155</f>
        <v>1664.3110223968681</v>
      </c>
      <c r="BJ155" s="559">
        <f>AH155/$F155</f>
        <v>1800.4707934413739</v>
      </c>
      <c r="BK155" s="559">
        <f>BJ155-BI155</f>
        <v>136.15977104450576</v>
      </c>
      <c r="BL155" s="560">
        <f>BK155/BI155</f>
        <v>8.1811493892778767E-2</v>
      </c>
    </row>
    <row r="156" spans="1:64">
      <c r="A156" s="397">
        <v>484</v>
      </c>
      <c r="B156" s="412">
        <v>4</v>
      </c>
      <c r="C156" s="412">
        <v>4</v>
      </c>
      <c r="D156" s="398" t="s">
        <v>179</v>
      </c>
      <c r="E156" s="400">
        <v>2967</v>
      </c>
      <c r="F156" s="400">
        <v>2966</v>
      </c>
      <c r="G156" s="552">
        <f>F156-E156</f>
        <v>-1</v>
      </c>
      <c r="H156" s="553">
        <f>G156/E156</f>
        <v>-3.370407819346141E-4</v>
      </c>
      <c r="I156" s="553"/>
      <c r="J156" s="400">
        <v>295059.0649939446</v>
      </c>
      <c r="K156" s="437">
        <v>374473.16448555177</v>
      </c>
      <c r="L156" s="552">
        <f>K156-J156</f>
        <v>79414.099491607165</v>
      </c>
      <c r="M156" s="553">
        <f>L156/J156</f>
        <v>0.26914644867202081</v>
      </c>
      <c r="N156" s="553"/>
      <c r="O156" s="400">
        <v>1072995.1742732907</v>
      </c>
      <c r="P156" s="400">
        <v>537926.95991715579</v>
      </c>
      <c r="Q156" s="552">
        <f>P156-O156</f>
        <v>-535068.21435613488</v>
      </c>
      <c r="R156" s="553">
        <f>Q156/O156</f>
        <v>-0.49866786653399581</v>
      </c>
      <c r="S156" s="553"/>
      <c r="T156" s="400">
        <v>603634.27597390395</v>
      </c>
      <c r="U156" s="400">
        <v>454984.05764563032</v>
      </c>
      <c r="V156" s="552">
        <f>U156-T156</f>
        <v>-148650.21832827362</v>
      </c>
      <c r="W156" s="553">
        <f>V156/T156</f>
        <v>-0.24625874348907914</v>
      </c>
      <c r="X156" s="554"/>
      <c r="Y156" s="437">
        <f>SUM(J156,O156,T156)</f>
        <v>1971688.5152411391</v>
      </c>
      <c r="Z156" s="437">
        <f>SUM(K156,P156,U156)</f>
        <v>1367384.182048338</v>
      </c>
      <c r="AA156" s="552">
        <f>Z156-Y156</f>
        <v>-604304.3331928011</v>
      </c>
      <c r="AB156" s="553">
        <f>AA156/Y156</f>
        <v>-0.3064907709922397</v>
      </c>
      <c r="AC156" s="554"/>
      <c r="AD156" s="557">
        <v>0</v>
      </c>
      <c r="AE156" s="452">
        <v>303154.18114069488</v>
      </c>
      <c r="AF156" s="545"/>
      <c r="AG156" s="399">
        <v>1971688.5152411391</v>
      </c>
      <c r="AH156" s="399">
        <f>SUM(Z156,AE156)</f>
        <v>1670538.3631890328</v>
      </c>
      <c r="AI156" s="552">
        <f>AH156-AG156</f>
        <v>-301150.15205210634</v>
      </c>
      <c r="AJ156" s="553">
        <f>AI156/AG156</f>
        <v>-0.15273718425817145</v>
      </c>
      <c r="AL156" s="559">
        <f>J156/$E156</f>
        <v>99.446937982455211</v>
      </c>
      <c r="AM156" s="559">
        <f>K156/$F156</f>
        <v>126.25528135048947</v>
      </c>
      <c r="AN156" s="559">
        <f>AM156-AL156</f>
        <v>26.808343368034258</v>
      </c>
      <c r="AO156" s="560">
        <f>AN156/AL156</f>
        <v>0.2695743470026587</v>
      </c>
      <c r="AP156" s="561"/>
      <c r="AQ156" s="559">
        <f>O156/$E156</f>
        <v>361.64313254913742</v>
      </c>
      <c r="AR156" s="559">
        <f>P156/$F156</f>
        <v>181.36445041036944</v>
      </c>
      <c r="AS156" s="559">
        <f>AR156-AQ156</f>
        <v>-180.27868213876798</v>
      </c>
      <c r="AT156" s="560">
        <f>AS156/AQ156</f>
        <v>-0.4984988401909527</v>
      </c>
      <c r="AU156" s="561"/>
      <c r="AV156" s="559">
        <f>T156/$E156</f>
        <v>203.44936837677923</v>
      </c>
      <c r="AW156" s="559">
        <f>U156/$F156</f>
        <v>153.39988457371217</v>
      </c>
      <c r="AX156" s="559">
        <f>AW156-AV156</f>
        <v>-50.049483803067062</v>
      </c>
      <c r="AY156" s="560">
        <f>AX156/AV156</f>
        <v>-0.24600461629538034</v>
      </c>
      <c r="AZ156" s="561"/>
      <c r="BA156" s="559">
        <f>Y156/$E156</f>
        <v>664.53943890837184</v>
      </c>
      <c r="BB156" s="559">
        <f>Z156/$F156</f>
        <v>461.01961633457114</v>
      </c>
      <c r="BC156" s="559">
        <f>BB156-BA156</f>
        <v>-203.5198225738007</v>
      </c>
      <c r="BD156" s="560">
        <f>BC156/BA156</f>
        <v>-0.30625695129264174</v>
      </c>
      <c r="BE156" s="562"/>
      <c r="BF156" s="559">
        <f>AD156/$E156</f>
        <v>0</v>
      </c>
      <c r="BG156" s="559">
        <f>AE156/$F156</f>
        <v>102.20977111958695</v>
      </c>
      <c r="BH156" s="562"/>
      <c r="BI156" s="559">
        <f>AG156/$E156</f>
        <v>664.53943890837184</v>
      </c>
      <c r="BJ156" s="559">
        <f>AH156/$F156</f>
        <v>563.22938745415809</v>
      </c>
      <c r="BK156" s="559">
        <f>BJ156-BI156</f>
        <v>-101.31005145421375</v>
      </c>
      <c r="BL156" s="560">
        <f>BK156/BI156</f>
        <v>-0.15245152585771904</v>
      </c>
    </row>
    <row r="157" spans="1:64">
      <c r="A157" s="397">
        <v>489</v>
      </c>
      <c r="B157" s="412">
        <v>8</v>
      </c>
      <c r="C157" s="412">
        <v>8</v>
      </c>
      <c r="D157" s="398" t="s">
        <v>180</v>
      </c>
      <c r="E157" s="400">
        <v>1791</v>
      </c>
      <c r="F157" s="400">
        <v>1752</v>
      </c>
      <c r="G157" s="552">
        <f>F157-E157</f>
        <v>-39</v>
      </c>
      <c r="H157" s="553">
        <f>G157/E157</f>
        <v>-2.1775544388609715E-2</v>
      </c>
      <c r="I157" s="553"/>
      <c r="J157" s="400">
        <v>976352.56258473662</v>
      </c>
      <c r="K157" s="437">
        <v>874372.54019778804</v>
      </c>
      <c r="L157" s="552">
        <f>K157-J157</f>
        <v>-101980.02238694858</v>
      </c>
      <c r="M157" s="553">
        <f>L157/J157</f>
        <v>-0.10444999715776117</v>
      </c>
      <c r="N157" s="553"/>
      <c r="O157" s="400">
        <v>857723.72717211826</v>
      </c>
      <c r="P157" s="400">
        <v>1007994.8152175099</v>
      </c>
      <c r="Q157" s="552">
        <f>P157-O157</f>
        <v>150271.0880453916</v>
      </c>
      <c r="R157" s="553">
        <f>Q157/O157</f>
        <v>0.17519754121858042</v>
      </c>
      <c r="S157" s="553"/>
      <c r="T157" s="400">
        <v>421166.26189265435</v>
      </c>
      <c r="U157" s="400">
        <v>327956.18716787657</v>
      </c>
      <c r="V157" s="552">
        <f>U157-T157</f>
        <v>-93210.074724777776</v>
      </c>
      <c r="W157" s="553">
        <f>V157/T157</f>
        <v>-0.22131420096639862</v>
      </c>
      <c r="X157" s="554"/>
      <c r="Y157" s="437">
        <f>SUM(J157,O157,T157)</f>
        <v>2255242.5516495095</v>
      </c>
      <c r="Z157" s="437">
        <f>SUM(K157,P157,U157)</f>
        <v>2210323.5425831745</v>
      </c>
      <c r="AA157" s="552">
        <f>Z157-Y157</f>
        <v>-44919.009066334926</v>
      </c>
      <c r="AB157" s="553">
        <f>AA157/Y157</f>
        <v>-1.9917595574578291E-2</v>
      </c>
      <c r="AC157" s="554"/>
      <c r="AD157" s="557">
        <v>0</v>
      </c>
      <c r="AE157" s="452">
        <v>240742.07253509009</v>
      </c>
      <c r="AF157" s="545"/>
      <c r="AG157" s="399">
        <v>2255242.5516495095</v>
      </c>
      <c r="AH157" s="399">
        <f>SUM(Z157,AE157)</f>
        <v>2451065.6151182647</v>
      </c>
      <c r="AI157" s="552">
        <f>AH157-AG157</f>
        <v>195823.06346875522</v>
      </c>
      <c r="AJ157" s="553">
        <f>AI157/AG157</f>
        <v>8.6830156395163824E-2</v>
      </c>
      <c r="AL157" s="559">
        <f>J157/$E157</f>
        <v>545.14380937171222</v>
      </c>
      <c r="AM157" s="559">
        <f>K157/$F157</f>
        <v>499.07108458777856</v>
      </c>
      <c r="AN157" s="559">
        <f>AM157-AL157</f>
        <v>-46.072724783933666</v>
      </c>
      <c r="AO157" s="560">
        <f>AN157/AL157</f>
        <v>-8.4514808738327757E-2</v>
      </c>
      <c r="AP157" s="561"/>
      <c r="AQ157" s="559">
        <f>O157/$E157</f>
        <v>478.90772036410846</v>
      </c>
      <c r="AR157" s="559">
        <f>P157/$F157</f>
        <v>575.33950640268824</v>
      </c>
      <c r="AS157" s="559">
        <f>AR157-AQ157</f>
        <v>96.431786038579787</v>
      </c>
      <c r="AT157" s="560">
        <f>AS157/AQ157</f>
        <v>0.20135776045803505</v>
      </c>
      <c r="AU157" s="561"/>
      <c r="AV157" s="559">
        <f>T157/$E157</f>
        <v>235.15704181611076</v>
      </c>
      <c r="AW157" s="559">
        <f>U157/$F157</f>
        <v>187.18960454787475</v>
      </c>
      <c r="AX157" s="559">
        <f>AW157-AV157</f>
        <v>-47.967437268236012</v>
      </c>
      <c r="AY157" s="560">
        <f>AX157/AV157</f>
        <v>-0.20398044174133564</v>
      </c>
      <c r="AZ157" s="561"/>
      <c r="BA157" s="559">
        <f>Y157/$E157</f>
        <v>1259.2085715519315</v>
      </c>
      <c r="BB157" s="559">
        <f>Z157/$F157</f>
        <v>1261.6001955383417</v>
      </c>
      <c r="BC157" s="559">
        <f>BB157-BA157</f>
        <v>2.3916239864101954</v>
      </c>
      <c r="BD157" s="560">
        <f>BC157/BA157</f>
        <v>1.8993072636589508E-3</v>
      </c>
      <c r="BE157" s="562"/>
      <c r="BF157" s="559">
        <f>AD157/$E157</f>
        <v>0</v>
      </c>
      <c r="BG157" s="559">
        <f>AE157/$F157</f>
        <v>137.40985875290531</v>
      </c>
      <c r="BH157" s="562"/>
      <c r="BI157" s="559">
        <f>AG157/$E157</f>
        <v>1259.2085715519315</v>
      </c>
      <c r="BJ157" s="559">
        <f>AH157/$F157</f>
        <v>1399.0100542912469</v>
      </c>
      <c r="BK157" s="559">
        <f>BJ157-BI157</f>
        <v>139.80148273931536</v>
      </c>
      <c r="BL157" s="560">
        <f>BK157/BI157</f>
        <v>0.11102329343820684</v>
      </c>
    </row>
    <row r="158" spans="1:64">
      <c r="A158" s="397">
        <v>491</v>
      </c>
      <c r="B158" s="412">
        <v>10</v>
      </c>
      <c r="C158" s="412">
        <v>10</v>
      </c>
      <c r="D158" s="398" t="s">
        <v>181</v>
      </c>
      <c r="E158" s="400">
        <v>51980</v>
      </c>
      <c r="F158" s="400">
        <v>51919</v>
      </c>
      <c r="G158" s="552">
        <f>F158-E158</f>
        <v>-61</v>
      </c>
      <c r="H158" s="553">
        <f>G158/E158</f>
        <v>-1.1735282801077337E-3</v>
      </c>
      <c r="I158" s="553"/>
      <c r="J158" s="400">
        <v>-14955947.938902756</v>
      </c>
      <c r="K158" s="437">
        <v>-15048771.412199358</v>
      </c>
      <c r="L158" s="552">
        <f>K158-J158</f>
        <v>-92823.473296601325</v>
      </c>
      <c r="M158" s="553">
        <f>L158/J158</f>
        <v>6.2064587063152968E-3</v>
      </c>
      <c r="N158" s="553"/>
      <c r="O158" s="400">
        <v>10990523.321787212</v>
      </c>
      <c r="P158" s="400">
        <v>11883109.895036237</v>
      </c>
      <c r="Q158" s="552">
        <f>P158-O158</f>
        <v>892586.57324902527</v>
      </c>
      <c r="R158" s="553">
        <f>Q158/O158</f>
        <v>8.1214201281898407E-2</v>
      </c>
      <c r="S158" s="553"/>
      <c r="T158" s="400">
        <v>8891267.5812161621</v>
      </c>
      <c r="U158" s="400">
        <v>5117882.0458482504</v>
      </c>
      <c r="V158" s="552">
        <f>U158-T158</f>
        <v>-3773385.5353679117</v>
      </c>
      <c r="W158" s="553">
        <f>V158/T158</f>
        <v>-0.42439230412316326</v>
      </c>
      <c r="X158" s="554"/>
      <c r="Y158" s="437">
        <f>SUM(J158,O158,T158)</f>
        <v>4925842.9641006179</v>
      </c>
      <c r="Z158" s="437">
        <f>SUM(K158,P158,U158)</f>
        <v>1952220.5286851302</v>
      </c>
      <c r="AA158" s="552">
        <f>Z158-Y158</f>
        <v>-2973622.4354154877</v>
      </c>
      <c r="AB158" s="553">
        <f>AA158/Y158</f>
        <v>-0.60367787951973917</v>
      </c>
      <c r="AC158" s="554"/>
      <c r="AD158" s="557">
        <v>0</v>
      </c>
      <c r="AE158" s="452">
        <v>8455062.9058525432</v>
      </c>
      <c r="AF158" s="545"/>
      <c r="AG158" s="399">
        <v>4925842.9641006179</v>
      </c>
      <c r="AH158" s="399">
        <f>SUM(Z158,AE158)</f>
        <v>10407283.434537673</v>
      </c>
      <c r="AI158" s="552">
        <f>AH158-AG158</f>
        <v>5481440.4704370555</v>
      </c>
      <c r="AJ158" s="553">
        <f>AI158/AG158</f>
        <v>1.1127923708460894</v>
      </c>
      <c r="AL158" s="559">
        <f>J158/$E158</f>
        <v>-287.72504692002224</v>
      </c>
      <c r="AM158" s="559">
        <f>K158/$F158</f>
        <v>-289.85094882796966</v>
      </c>
      <c r="AN158" s="559">
        <f>AM158-AL158</f>
        <v>-2.1259019079474228</v>
      </c>
      <c r="AO158" s="560">
        <f>AN158/AL158</f>
        <v>7.388657785286073E-3</v>
      </c>
      <c r="AP158" s="561"/>
      <c r="AQ158" s="559">
        <f>O158/$E158</f>
        <v>211.43753985739153</v>
      </c>
      <c r="AR158" s="559">
        <f>P158/$F158</f>
        <v>228.87786542568688</v>
      </c>
      <c r="AS158" s="559">
        <f>AR158-AQ158</f>
        <v>17.44032556829535</v>
      </c>
      <c r="AT158" s="560">
        <f>AS158/AQ158</f>
        <v>8.248452748768427E-2</v>
      </c>
      <c r="AU158" s="561"/>
      <c r="AV158" s="559">
        <f>T158/$E158</f>
        <v>171.05170414036479</v>
      </c>
      <c r="AW158" s="559">
        <f>U158/$F158</f>
        <v>98.574357091782403</v>
      </c>
      <c r="AX158" s="559">
        <f>AW158-AV158</f>
        <v>-72.477347048582388</v>
      </c>
      <c r="AY158" s="560">
        <f>AX158/AV158</f>
        <v>-0.42371601857358626</v>
      </c>
      <c r="AZ158" s="561"/>
      <c r="BA158" s="559">
        <f>Y158/$E158</f>
        <v>94.764197077734082</v>
      </c>
      <c r="BB158" s="559">
        <f>Z158/$F158</f>
        <v>37.601273689499607</v>
      </c>
      <c r="BC158" s="559">
        <f>BB158-BA158</f>
        <v>-57.162923388234475</v>
      </c>
      <c r="BD158" s="560">
        <f>BC158/BA158</f>
        <v>-0.60321223785966682</v>
      </c>
      <c r="BE158" s="562"/>
      <c r="BF158" s="559">
        <f>AD158/$E158</f>
        <v>0</v>
      </c>
      <c r="BG158" s="559">
        <f>AE158/$F158</f>
        <v>162.85103537919727</v>
      </c>
      <c r="BH158" s="562"/>
      <c r="BI158" s="559">
        <f>AG158/$E158</f>
        <v>94.764197077734082</v>
      </c>
      <c r="BJ158" s="559">
        <f>AH158/$F158</f>
        <v>200.45230906869688</v>
      </c>
      <c r="BK158" s="559">
        <f>BJ158-BI158</f>
        <v>105.6881119909628</v>
      </c>
      <c r="BL158" s="560">
        <f>BK158/BI158</f>
        <v>1.1152747055332295</v>
      </c>
    </row>
    <row r="159" spans="1:64">
      <c r="A159" s="397">
        <v>494</v>
      </c>
      <c r="B159" s="412">
        <v>17</v>
      </c>
      <c r="C159" s="412">
        <v>17</v>
      </c>
      <c r="D159" s="398" t="s">
        <v>182</v>
      </c>
      <c r="E159" s="400">
        <v>8882</v>
      </c>
      <c r="F159" s="400">
        <v>8827</v>
      </c>
      <c r="G159" s="552">
        <f>F159-E159</f>
        <v>-55</v>
      </c>
      <c r="H159" s="553">
        <f>G159/E159</f>
        <v>-6.1922990317496056E-3</v>
      </c>
      <c r="I159" s="553"/>
      <c r="J159" s="400">
        <v>4040838.8684731266</v>
      </c>
      <c r="K159" s="437">
        <v>3657467.318803716</v>
      </c>
      <c r="L159" s="552">
        <f>K159-J159</f>
        <v>-383371.54966941057</v>
      </c>
      <c r="M159" s="553">
        <f>L159/J159</f>
        <v>-9.4874248181608764E-2</v>
      </c>
      <c r="N159" s="553"/>
      <c r="O159" s="400">
        <v>4996715.2621696265</v>
      </c>
      <c r="P159" s="400">
        <v>5152290.4816407626</v>
      </c>
      <c r="Q159" s="552">
        <f>P159-O159</f>
        <v>155575.21947113611</v>
      </c>
      <c r="R159" s="553">
        <f>Q159/O159</f>
        <v>3.1135498284043446E-2</v>
      </c>
      <c r="S159" s="553"/>
      <c r="T159" s="400">
        <v>1337371.9809139245</v>
      </c>
      <c r="U159" s="400">
        <v>718615.78400249081</v>
      </c>
      <c r="V159" s="552">
        <f>U159-T159</f>
        <v>-618756.19691143371</v>
      </c>
      <c r="W159" s="553">
        <f>V159/T159</f>
        <v>-0.46266573978063469</v>
      </c>
      <c r="X159" s="554"/>
      <c r="Y159" s="437">
        <f>SUM(J159,O159,T159)</f>
        <v>10374926.111556677</v>
      </c>
      <c r="Z159" s="437">
        <f>SUM(K159,P159,U159)</f>
        <v>9528373.5844469685</v>
      </c>
      <c r="AA159" s="552">
        <f>Z159-Y159</f>
        <v>-846552.52710970864</v>
      </c>
      <c r="AB159" s="553">
        <f>AA159/Y159</f>
        <v>-8.1596005408340208E-2</v>
      </c>
      <c r="AC159" s="554"/>
      <c r="AD159" s="557">
        <v>0</v>
      </c>
      <c r="AE159" s="452">
        <v>892979.47135418805</v>
      </c>
      <c r="AF159" s="545"/>
      <c r="AG159" s="399">
        <v>10374926.111556677</v>
      </c>
      <c r="AH159" s="399">
        <f>SUM(Z159,AE159)</f>
        <v>10421353.055801157</v>
      </c>
      <c r="AI159" s="552">
        <f>AH159-AG159</f>
        <v>46426.944244479761</v>
      </c>
      <c r="AJ159" s="553">
        <f>AI159/AG159</f>
        <v>4.4749180616105375E-3</v>
      </c>
      <c r="AL159" s="559">
        <f>J159/$E159</f>
        <v>454.94695659458756</v>
      </c>
      <c r="AM159" s="559">
        <f>K159/$F159</f>
        <v>414.34998513693392</v>
      </c>
      <c r="AN159" s="559">
        <f>AM159-AL159</f>
        <v>-40.596971457653638</v>
      </c>
      <c r="AO159" s="560">
        <f>AN159/AL159</f>
        <v>-8.9234515956616065E-2</v>
      </c>
      <c r="AP159" s="561"/>
      <c r="AQ159" s="559">
        <f>O159/$E159</f>
        <v>562.56645599748106</v>
      </c>
      <c r="AR159" s="559">
        <f>P159/$F159</f>
        <v>583.69666723017588</v>
      </c>
      <c r="AS159" s="559">
        <f>AR159-AQ159</f>
        <v>21.130211232694819</v>
      </c>
      <c r="AT159" s="560">
        <f>AS159/AQ159</f>
        <v>3.7560382435580963E-2</v>
      </c>
      <c r="AU159" s="561"/>
      <c r="AV159" s="559">
        <f>T159/$E159</f>
        <v>150.57104040913359</v>
      </c>
      <c r="AW159" s="559">
        <f>U159/$F159</f>
        <v>81.411100487423909</v>
      </c>
      <c r="AX159" s="559">
        <f>AW159-AV159</f>
        <v>-69.159939921709679</v>
      </c>
      <c r="AY159" s="560">
        <f>AX159/AV159</f>
        <v>-0.45931767313148258</v>
      </c>
      <c r="AZ159" s="561"/>
      <c r="BA159" s="559">
        <f>Y159/$E159</f>
        <v>1168.0844530012021</v>
      </c>
      <c r="BB159" s="559">
        <f>Z159/$F159</f>
        <v>1079.4577528545337</v>
      </c>
      <c r="BC159" s="559">
        <f>BB159-BA159</f>
        <v>-88.626700146668327</v>
      </c>
      <c r="BD159" s="560">
        <f>BC159/BA159</f>
        <v>-7.5873538012561081E-2</v>
      </c>
      <c r="BE159" s="562"/>
      <c r="BF159" s="559">
        <f>AD159/$E159</f>
        <v>0</v>
      </c>
      <c r="BG159" s="559">
        <f>AE159/$F159</f>
        <v>101.16454869765357</v>
      </c>
      <c r="BH159" s="562"/>
      <c r="BI159" s="559">
        <f>AG159/$E159</f>
        <v>1168.0844530012021</v>
      </c>
      <c r="BJ159" s="559">
        <f>AH159/$F159</f>
        <v>1180.6223015521873</v>
      </c>
      <c r="BK159" s="559">
        <f>BJ159-BI159</f>
        <v>12.537848550985245</v>
      </c>
      <c r="BL159" s="560">
        <f>BK159/BI159</f>
        <v>1.0733683269879411E-2</v>
      </c>
    </row>
    <row r="160" spans="1:64">
      <c r="A160" s="397">
        <v>495</v>
      </c>
      <c r="B160" s="412">
        <v>13</v>
      </c>
      <c r="C160" s="412">
        <v>13</v>
      </c>
      <c r="D160" s="398" t="s">
        <v>183</v>
      </c>
      <c r="E160" s="400">
        <v>1477</v>
      </c>
      <c r="F160" s="400">
        <v>1430</v>
      </c>
      <c r="G160" s="552">
        <f>F160-E160</f>
        <v>-47</v>
      </c>
      <c r="H160" s="553">
        <f>G160/E160</f>
        <v>-3.1821259309410967E-2</v>
      </c>
      <c r="I160" s="553"/>
      <c r="J160" s="400">
        <v>562551.25039085117</v>
      </c>
      <c r="K160" s="437">
        <v>567327.10378480121</v>
      </c>
      <c r="L160" s="552">
        <f>K160-J160</f>
        <v>4775.8533939500339</v>
      </c>
      <c r="M160" s="553">
        <f>L160/J160</f>
        <v>8.489632527937413E-3</v>
      </c>
      <c r="N160" s="553"/>
      <c r="O160" s="400">
        <v>277393.98080993321</v>
      </c>
      <c r="P160" s="400">
        <v>448747.15524240304</v>
      </c>
      <c r="Q160" s="552">
        <f>P160-O160</f>
        <v>171353.17443246982</v>
      </c>
      <c r="R160" s="553">
        <f>Q160/O160</f>
        <v>0.6177249193805644</v>
      </c>
      <c r="S160" s="553"/>
      <c r="T160" s="400">
        <v>328284.18479940266</v>
      </c>
      <c r="U160" s="400">
        <v>237833.25820892208</v>
      </c>
      <c r="V160" s="552">
        <f>U160-T160</f>
        <v>-90450.92659048058</v>
      </c>
      <c r="W160" s="553">
        <f>V160/T160</f>
        <v>-0.27552629940351964</v>
      </c>
      <c r="X160" s="554"/>
      <c r="Y160" s="437">
        <f>SUM(J160,O160,T160)</f>
        <v>1168229.4160001872</v>
      </c>
      <c r="Z160" s="437">
        <f>SUM(K160,P160,U160)</f>
        <v>1253907.5172361264</v>
      </c>
      <c r="AA160" s="552">
        <f>Z160-Y160</f>
        <v>85678.10123593919</v>
      </c>
      <c r="AB160" s="553">
        <f>AA160/Y160</f>
        <v>7.3340133421127163E-2</v>
      </c>
      <c r="AC160" s="554"/>
      <c r="AD160" s="557">
        <v>0</v>
      </c>
      <c r="AE160" s="452">
        <v>195151.78014671159</v>
      </c>
      <c r="AF160" s="545"/>
      <c r="AG160" s="399">
        <v>1168229.4160001872</v>
      </c>
      <c r="AH160" s="399">
        <f>SUM(Z160,AE160)</f>
        <v>1449059.2973828379</v>
      </c>
      <c r="AI160" s="552">
        <f>AH160-AG160</f>
        <v>280829.8813826507</v>
      </c>
      <c r="AJ160" s="553">
        <f>AI160/AG160</f>
        <v>0.24038932553518727</v>
      </c>
      <c r="AL160" s="559">
        <f>J160/$E160</f>
        <v>380.87423858554581</v>
      </c>
      <c r="AM160" s="559">
        <f>K160/$F160</f>
        <v>396.7322404089519</v>
      </c>
      <c r="AN160" s="559">
        <f>AM160-AL160</f>
        <v>15.858001823406084</v>
      </c>
      <c r="AO160" s="560">
        <f>AN160/AL160</f>
        <v>4.1635795275359155E-2</v>
      </c>
      <c r="AP160" s="561"/>
      <c r="AQ160" s="559">
        <f>O160/$E160</f>
        <v>187.80905945154583</v>
      </c>
      <c r="AR160" s="559">
        <f>P160/$F160</f>
        <v>313.80919947021192</v>
      </c>
      <c r="AS160" s="559">
        <f>AR160-AQ160</f>
        <v>126.00014001866609</v>
      </c>
      <c r="AT160" s="560">
        <f>AS160/AQ160</f>
        <v>0.67089489924831736</v>
      </c>
      <c r="AU160" s="561"/>
      <c r="AV160" s="559">
        <f>T160/$E160</f>
        <v>222.26417386554004</v>
      </c>
      <c r="AW160" s="559">
        <f>U160/$F160</f>
        <v>166.31696378246301</v>
      </c>
      <c r="AX160" s="559">
        <f>AW160-AV160</f>
        <v>-55.947210083077039</v>
      </c>
      <c r="AY160" s="560">
        <f>AX160/AV160</f>
        <v>-0.25171492602727158</v>
      </c>
      <c r="AZ160" s="561"/>
      <c r="BA160" s="559">
        <f>Y160/$E160</f>
        <v>790.94747190263183</v>
      </c>
      <c r="BB160" s="559">
        <f>Z160/$F160</f>
        <v>876.85840366162677</v>
      </c>
      <c r="BC160" s="559">
        <f>BB160-BA160</f>
        <v>85.910931758994934</v>
      </c>
      <c r="BD160" s="560">
        <f>BC160/BA160</f>
        <v>0.10861774619790535</v>
      </c>
      <c r="BE160" s="562"/>
      <c r="BF160" s="559">
        <f>AD160/$E160</f>
        <v>0</v>
      </c>
      <c r="BG160" s="559">
        <f>AE160/$F160</f>
        <v>136.46977632637174</v>
      </c>
      <c r="BH160" s="562"/>
      <c r="BI160" s="559">
        <f>AG160/$E160</f>
        <v>790.94747190263183</v>
      </c>
      <c r="BJ160" s="559">
        <f>AH160/$F160</f>
        <v>1013.3281799879985</v>
      </c>
      <c r="BK160" s="559">
        <f>BJ160-BI160</f>
        <v>222.38070808536668</v>
      </c>
      <c r="BL160" s="560">
        <f>BK160/BI160</f>
        <v>0.28115736630452554</v>
      </c>
    </row>
    <row r="161" spans="1:64">
      <c r="A161" s="397">
        <v>498</v>
      </c>
      <c r="B161" s="412">
        <v>19</v>
      </c>
      <c r="C161" s="412">
        <v>19</v>
      </c>
      <c r="D161" s="398" t="s">
        <v>184</v>
      </c>
      <c r="E161" s="400">
        <v>2281</v>
      </c>
      <c r="F161" s="400">
        <v>2325</v>
      </c>
      <c r="G161" s="552">
        <f>F161-E161</f>
        <v>44</v>
      </c>
      <c r="H161" s="553">
        <f>G161/E161</f>
        <v>1.9289785181937746E-2</v>
      </c>
      <c r="I161" s="553"/>
      <c r="J161" s="400">
        <v>3123644.9490885106</v>
      </c>
      <c r="K161" s="437">
        <v>3309403.9924763981</v>
      </c>
      <c r="L161" s="552">
        <f>K161-J161</f>
        <v>185759.04338788753</v>
      </c>
      <c r="M161" s="553">
        <f>L161/J161</f>
        <v>5.9468680472821535E-2</v>
      </c>
      <c r="N161" s="553"/>
      <c r="O161" s="400">
        <v>36990.052047333578</v>
      </c>
      <c r="P161" s="400">
        <v>201019.84229122091</v>
      </c>
      <c r="Q161" s="552">
        <f>P161-O161</f>
        <v>164029.79024388734</v>
      </c>
      <c r="R161" s="553">
        <f>Q161/O161</f>
        <v>4.4344298308634418</v>
      </c>
      <c r="S161" s="553"/>
      <c r="T161" s="400">
        <v>439580.56041408132</v>
      </c>
      <c r="U161" s="400">
        <v>262753.60379059997</v>
      </c>
      <c r="V161" s="552">
        <f>U161-T161</f>
        <v>-176826.95662348135</v>
      </c>
      <c r="W161" s="553">
        <f>V161/T161</f>
        <v>-0.40226291275690579</v>
      </c>
      <c r="X161" s="554"/>
      <c r="Y161" s="437">
        <f>SUM(J161,O161,T161)</f>
        <v>3600215.5615499257</v>
      </c>
      <c r="Z161" s="437">
        <f>SUM(K161,P161,U161)</f>
        <v>3773177.438558219</v>
      </c>
      <c r="AA161" s="552">
        <f>Z161-Y161</f>
        <v>172961.87700829329</v>
      </c>
      <c r="AB161" s="553">
        <f>AA161/Y161</f>
        <v>4.804208916141444E-2</v>
      </c>
      <c r="AC161" s="554"/>
      <c r="AD161" s="557">
        <v>0</v>
      </c>
      <c r="AE161" s="452">
        <v>388611.53456502006</v>
      </c>
      <c r="AF161" s="545"/>
      <c r="AG161" s="399">
        <v>3600215.5615499257</v>
      </c>
      <c r="AH161" s="399">
        <f>SUM(Z161,AE161)</f>
        <v>4161788.9731232389</v>
      </c>
      <c r="AI161" s="552">
        <f>AH161-AG161</f>
        <v>561573.41157331318</v>
      </c>
      <c r="AJ161" s="553">
        <f>AI161/AG161</f>
        <v>0.15598327432692688</v>
      </c>
      <c r="AL161" s="559">
        <f>J161/$E161</f>
        <v>1369.4190921036873</v>
      </c>
      <c r="AM161" s="559">
        <f>K161/$F161</f>
        <v>1423.3995666565154</v>
      </c>
      <c r="AN161" s="559">
        <f>AM161-AL161</f>
        <v>53.980474552828127</v>
      </c>
      <c r="AO161" s="560">
        <f>AN161/AL161</f>
        <v>3.941852049828215E-2</v>
      </c>
      <c r="AP161" s="561"/>
      <c r="AQ161" s="559">
        <f>O161/$E161</f>
        <v>16.21659449685821</v>
      </c>
      <c r="AR161" s="559">
        <f>P161/$F161</f>
        <v>86.4601472220305</v>
      </c>
      <c r="AS161" s="559">
        <f>AR161-AQ161</f>
        <v>70.243552725172293</v>
      </c>
      <c r="AT161" s="560">
        <f>AS161/AQ161</f>
        <v>4.3315847071825848</v>
      </c>
      <c r="AU161" s="561"/>
      <c r="AV161" s="559">
        <f>T161/$E161</f>
        <v>192.71396773962354</v>
      </c>
      <c r="AW161" s="559">
        <f>U161/$F161</f>
        <v>113.0123027056344</v>
      </c>
      <c r="AX161" s="559">
        <f>AW161-AV161</f>
        <v>-79.701665033989144</v>
      </c>
      <c r="AY161" s="560">
        <f>AX161/AV161</f>
        <v>-0.41357492645096861</v>
      </c>
      <c r="AZ161" s="561"/>
      <c r="BA161" s="559">
        <f>Y161/$E161</f>
        <v>1578.3496543401691</v>
      </c>
      <c r="BB161" s="559">
        <f>Z161/$F161</f>
        <v>1622.8720165841803</v>
      </c>
      <c r="BC161" s="559">
        <f>BB161-BA161</f>
        <v>44.522362244011219</v>
      </c>
      <c r="BD161" s="560">
        <f>BC161/BA161</f>
        <v>2.8208174355779134E-2</v>
      </c>
      <c r="BE161" s="562"/>
      <c r="BF161" s="559">
        <f>AD161/$E161</f>
        <v>0</v>
      </c>
      <c r="BG161" s="559">
        <f>AE161/$F161</f>
        <v>167.144746049471</v>
      </c>
      <c r="BH161" s="562"/>
      <c r="BI161" s="559">
        <f>AG161/$E161</f>
        <v>1578.3496543401691</v>
      </c>
      <c r="BJ161" s="559">
        <f>AH161/$F161</f>
        <v>1790.0167626336511</v>
      </c>
      <c r="BK161" s="559">
        <f>BJ161-BI161</f>
        <v>211.66710829348199</v>
      </c>
      <c r="BL161" s="560">
        <f>BK161/BI161</f>
        <v>0.13410660160848178</v>
      </c>
    </row>
    <row r="162" spans="1:64">
      <c r="A162" s="397">
        <v>499</v>
      </c>
      <c r="B162" s="412">
        <v>15</v>
      </c>
      <c r="C162" s="412">
        <v>15</v>
      </c>
      <c r="D162" s="398" t="s">
        <v>185</v>
      </c>
      <c r="E162" s="400">
        <v>19662</v>
      </c>
      <c r="F162" s="400">
        <v>19763</v>
      </c>
      <c r="G162" s="552">
        <f>F162-E162</f>
        <v>101</v>
      </c>
      <c r="H162" s="553">
        <f>G162/E162</f>
        <v>5.1368121249109958E-3</v>
      </c>
      <c r="I162" s="553"/>
      <c r="J162" s="400">
        <v>15761115.971443225</v>
      </c>
      <c r="K162" s="437">
        <v>14910804.348241132</v>
      </c>
      <c r="L162" s="552">
        <f>K162-J162</f>
        <v>-850311.62320209295</v>
      </c>
      <c r="M162" s="553">
        <f>L162/J162</f>
        <v>-5.3949962981220997E-2</v>
      </c>
      <c r="N162" s="553"/>
      <c r="O162" s="400">
        <v>4089687.6496608984</v>
      </c>
      <c r="P162" s="400">
        <v>4389113.5173032377</v>
      </c>
      <c r="Q162" s="552">
        <f>P162-O162</f>
        <v>299425.86764233932</v>
      </c>
      <c r="R162" s="553">
        <f>Q162/O162</f>
        <v>7.321484995734738E-2</v>
      </c>
      <c r="S162" s="553"/>
      <c r="T162" s="400">
        <v>2824104.0038644425</v>
      </c>
      <c r="U162" s="400">
        <v>1487420.8590001245</v>
      </c>
      <c r="V162" s="552">
        <f>U162-T162</f>
        <v>-1336683.144864318</v>
      </c>
      <c r="W162" s="553">
        <f>V162/T162</f>
        <v>-0.47331229410645992</v>
      </c>
      <c r="X162" s="554"/>
      <c r="Y162" s="437">
        <f>SUM(J162,O162,T162)</f>
        <v>22674907.624968562</v>
      </c>
      <c r="Z162" s="437">
        <f>SUM(K162,P162,U162)</f>
        <v>20787338.724544495</v>
      </c>
      <c r="AA162" s="552">
        <f>Z162-Y162</f>
        <v>-1887568.9004240669</v>
      </c>
      <c r="AB162" s="553">
        <f>AA162/Y162</f>
        <v>-8.3244833083490191E-2</v>
      </c>
      <c r="AC162" s="554"/>
      <c r="AD162" s="557">
        <v>0</v>
      </c>
      <c r="AE162" s="452">
        <v>1531909.6692789691</v>
      </c>
      <c r="AF162" s="545"/>
      <c r="AG162" s="399">
        <v>22674907.624968562</v>
      </c>
      <c r="AH162" s="399">
        <f>SUM(Z162,AE162)</f>
        <v>22319248.393823463</v>
      </c>
      <c r="AI162" s="552">
        <f>AH162-AG162</f>
        <v>-355659.23114509881</v>
      </c>
      <c r="AJ162" s="553">
        <f>AI162/AG162</f>
        <v>-1.5685145757924204E-2</v>
      </c>
      <c r="AL162" s="559">
        <f>J162/$E162</f>
        <v>801.60288736869211</v>
      </c>
      <c r="AM162" s="559">
        <f>K162/$F162</f>
        <v>754.48081507064376</v>
      </c>
      <c r="AN162" s="559">
        <f>AM162-AL162</f>
        <v>-47.122072298048352</v>
      </c>
      <c r="AO162" s="560">
        <f>AN162/AL162</f>
        <v>-5.8784808588613346E-2</v>
      </c>
      <c r="AP162" s="561"/>
      <c r="AQ162" s="559">
        <f>O162/$E162</f>
        <v>207.99957530571143</v>
      </c>
      <c r="AR162" s="559">
        <f>P162/$F162</f>
        <v>222.08741169373261</v>
      </c>
      <c r="AS162" s="559">
        <f>AR162-AQ162</f>
        <v>14.087836388021174</v>
      </c>
      <c r="AT162" s="560">
        <f>AS162/AQ162</f>
        <v>6.7730120926041804E-2</v>
      </c>
      <c r="AU162" s="561"/>
      <c r="AV162" s="559">
        <f>T162/$E162</f>
        <v>143.6325909807976</v>
      </c>
      <c r="AW162" s="559">
        <f>U162/$F162</f>
        <v>75.26290841472067</v>
      </c>
      <c r="AX162" s="559">
        <f>AW162-AV162</f>
        <v>-68.369682566076932</v>
      </c>
      <c r="AY162" s="560">
        <f>AX162/AV162</f>
        <v>-0.47600396330117967</v>
      </c>
      <c r="AZ162" s="561"/>
      <c r="BA162" s="559">
        <f>Y162/$E162</f>
        <v>1153.235053655201</v>
      </c>
      <c r="BB162" s="559">
        <f>Z162/$F162</f>
        <v>1051.8311351790971</v>
      </c>
      <c r="BC162" s="559">
        <f>BB162-BA162</f>
        <v>-101.40391847610385</v>
      </c>
      <c r="BD162" s="560">
        <f>BC162/BA162</f>
        <v>-8.792996549550082E-2</v>
      </c>
      <c r="BE162" s="562"/>
      <c r="BF162" s="559">
        <f>AD162/$E162</f>
        <v>0</v>
      </c>
      <c r="BG162" s="559">
        <f>AE162/$F162</f>
        <v>77.51402465612351</v>
      </c>
      <c r="BH162" s="562"/>
      <c r="BI162" s="559">
        <f>AG162/$E162</f>
        <v>1153.235053655201</v>
      </c>
      <c r="BJ162" s="559">
        <f>AH162/$F162</f>
        <v>1129.3451598352206</v>
      </c>
      <c r="BK162" s="559">
        <f>BJ162-BI162</f>
        <v>-23.889893819980443</v>
      </c>
      <c r="BL162" s="560">
        <f>BK162/BI162</f>
        <v>-2.0715546014891725E-2</v>
      </c>
    </row>
    <row r="163" spans="1:64">
      <c r="A163" s="397">
        <v>500</v>
      </c>
      <c r="B163" s="412">
        <v>13</v>
      </c>
      <c r="C163" s="412">
        <v>13</v>
      </c>
      <c r="D163" s="398" t="s">
        <v>186</v>
      </c>
      <c r="E163" s="400">
        <v>10486</v>
      </c>
      <c r="F163" s="400">
        <v>10551</v>
      </c>
      <c r="G163" s="552">
        <f>F163-E163</f>
        <v>65</v>
      </c>
      <c r="H163" s="553">
        <f>G163/E163</f>
        <v>6.1987411787144762E-3</v>
      </c>
      <c r="I163" s="553"/>
      <c r="J163" s="400">
        <v>10880598.765566383</v>
      </c>
      <c r="K163" s="437">
        <v>10202131.944081835</v>
      </c>
      <c r="L163" s="552">
        <f>K163-J163</f>
        <v>-678466.82148454711</v>
      </c>
      <c r="M163" s="553">
        <f>L163/J163</f>
        <v>-6.2355651201078909E-2</v>
      </c>
      <c r="N163" s="553"/>
      <c r="O163" s="400">
        <v>1325646.2473453768</v>
      </c>
      <c r="P163" s="400">
        <v>1040756.0120290138</v>
      </c>
      <c r="Q163" s="552">
        <f>P163-O163</f>
        <v>-284890.23531636293</v>
      </c>
      <c r="R163" s="553">
        <f>Q163/O163</f>
        <v>-0.21490668108996588</v>
      </c>
      <c r="S163" s="553"/>
      <c r="T163" s="400">
        <v>1032774.5607903547</v>
      </c>
      <c r="U163" s="400">
        <v>504158.56174152566</v>
      </c>
      <c r="V163" s="552">
        <f>U163-T163</f>
        <v>-528615.99904882908</v>
      </c>
      <c r="W163" s="553">
        <f>V163/T163</f>
        <v>-0.5118406466598997</v>
      </c>
      <c r="X163" s="554"/>
      <c r="Y163" s="437">
        <f>SUM(J163,O163,T163)</f>
        <v>13239019.573702114</v>
      </c>
      <c r="Z163" s="437">
        <f>SUM(K163,P163,U163)</f>
        <v>11747046.517852375</v>
      </c>
      <c r="AA163" s="552">
        <f>Z163-Y163</f>
        <v>-1491973.0558497384</v>
      </c>
      <c r="AB163" s="553">
        <f>AA163/Y163</f>
        <v>-0.11269513180669226</v>
      </c>
      <c r="AC163" s="554"/>
      <c r="AD163" s="557">
        <v>0</v>
      </c>
      <c r="AE163" s="452">
        <v>1332376.696200612</v>
      </c>
      <c r="AF163" s="545"/>
      <c r="AG163" s="399">
        <v>13239019.573702114</v>
      </c>
      <c r="AH163" s="399">
        <f>SUM(Z163,AE163)</f>
        <v>13079423.214052986</v>
      </c>
      <c r="AI163" s="552">
        <f>AH163-AG163</f>
        <v>-159596.35964912735</v>
      </c>
      <c r="AJ163" s="553">
        <f>AI163/AG163</f>
        <v>-1.2054998390224328E-2</v>
      </c>
      <c r="AL163" s="559">
        <f>J163/$E163</f>
        <v>1037.6310094951727</v>
      </c>
      <c r="AM163" s="559">
        <f>K163/$F163</f>
        <v>966.9350719440655</v>
      </c>
      <c r="AN163" s="559">
        <f>AM163-AL163</f>
        <v>-70.695937551107249</v>
      </c>
      <c r="AO163" s="560">
        <f>AN163/AL163</f>
        <v>-6.8132059377737919E-2</v>
      </c>
      <c r="AP163" s="561"/>
      <c r="AQ163" s="559">
        <f>O163/$E163</f>
        <v>126.42058433581697</v>
      </c>
      <c r="AR163" s="559">
        <f>P163/$F163</f>
        <v>98.640509148802366</v>
      </c>
      <c r="AS163" s="559">
        <f>AR163-AQ163</f>
        <v>-27.780075187014603</v>
      </c>
      <c r="AT163" s="560">
        <f>AS163/AQ163</f>
        <v>-0.21974329048520355</v>
      </c>
      <c r="AU163" s="561"/>
      <c r="AV163" s="559">
        <f>T163/$E163</f>
        <v>98.490803050768136</v>
      </c>
      <c r="AW163" s="559">
        <f>U163/$F163</f>
        <v>47.783012201831639</v>
      </c>
      <c r="AX163" s="559">
        <f>AW163-AV163</f>
        <v>-50.707790848936497</v>
      </c>
      <c r="AY163" s="560">
        <f>AX163/AV163</f>
        <v>-0.51484797847367159</v>
      </c>
      <c r="AZ163" s="561"/>
      <c r="BA163" s="559">
        <f>Y163/$E163</f>
        <v>1262.5423968817579</v>
      </c>
      <c r="BB163" s="559">
        <f>Z163/$F163</f>
        <v>1113.3585932946996</v>
      </c>
      <c r="BC163" s="559">
        <f>BB163-BA163</f>
        <v>-149.18380358705826</v>
      </c>
      <c r="BD163" s="560">
        <f>BC163/BA163</f>
        <v>-0.11816142091981559</v>
      </c>
      <c r="BE163" s="562"/>
      <c r="BF163" s="559">
        <f>AD163/$E163</f>
        <v>0</v>
      </c>
      <c r="BG163" s="559">
        <f>AE163/$F163</f>
        <v>126.27966033557122</v>
      </c>
      <c r="BH163" s="562"/>
      <c r="BI163" s="559">
        <f>AG163/$E163</f>
        <v>1262.5423968817579</v>
      </c>
      <c r="BJ163" s="559">
        <f>AH163/$F163</f>
        <v>1239.6382536302708</v>
      </c>
      <c r="BK163" s="559">
        <f>BJ163-BI163</f>
        <v>-22.904143251487085</v>
      </c>
      <c r="BL163" s="560">
        <f>BK163/BI163</f>
        <v>-1.8141286429711991E-2</v>
      </c>
    </row>
    <row r="164" spans="1:64">
      <c r="A164" s="397">
        <v>503</v>
      </c>
      <c r="B164" s="412">
        <v>2</v>
      </c>
      <c r="C164" s="412">
        <v>2</v>
      </c>
      <c r="D164" s="398" t="s">
        <v>187</v>
      </c>
      <c r="E164" s="400">
        <v>7539</v>
      </c>
      <c r="F164" s="400">
        <v>7515</v>
      </c>
      <c r="G164" s="552">
        <f>F164-E164</f>
        <v>-24</v>
      </c>
      <c r="H164" s="553">
        <f>G164/E164</f>
        <v>-3.1834460803820135E-3</v>
      </c>
      <c r="I164" s="553"/>
      <c r="J164" s="400">
        <v>-150462.78217753605</v>
      </c>
      <c r="K164" s="437">
        <v>-5070.4702709250851</v>
      </c>
      <c r="L164" s="552">
        <f>K164-J164</f>
        <v>145392.31190661096</v>
      </c>
      <c r="M164" s="553">
        <f>L164/J164</f>
        <v>-0.96630083401659905</v>
      </c>
      <c r="N164" s="553"/>
      <c r="O164" s="400">
        <v>2935606.9525766899</v>
      </c>
      <c r="P164" s="400">
        <v>2979561.3404462324</v>
      </c>
      <c r="Q164" s="552">
        <f>P164-O164</f>
        <v>43954.387869542465</v>
      </c>
      <c r="R164" s="553">
        <f>Q164/O164</f>
        <v>1.4972844995806433E-2</v>
      </c>
      <c r="S164" s="553"/>
      <c r="T164" s="400">
        <v>1388308.1387866098</v>
      </c>
      <c r="U164" s="400">
        <v>822951.35182979167</v>
      </c>
      <c r="V164" s="552">
        <f>U164-T164</f>
        <v>-565356.78695681808</v>
      </c>
      <c r="W164" s="553">
        <f>V164/T164</f>
        <v>-0.40722716460550579</v>
      </c>
      <c r="X164" s="554"/>
      <c r="Y164" s="437">
        <f>SUM(J164,O164,T164)</f>
        <v>4173452.3091857634</v>
      </c>
      <c r="Z164" s="437">
        <f>SUM(K164,P164,U164)</f>
        <v>3797442.2220050991</v>
      </c>
      <c r="AA164" s="552">
        <f>Z164-Y164</f>
        <v>-376010.0871806643</v>
      </c>
      <c r="AB164" s="553">
        <f>AA164/Y164</f>
        <v>-9.0095695200126419E-2</v>
      </c>
      <c r="AC164" s="554"/>
      <c r="AD164" s="557">
        <v>0</v>
      </c>
      <c r="AE164" s="452">
        <v>781659.8661269272</v>
      </c>
      <c r="AF164" s="545"/>
      <c r="AG164" s="399">
        <v>4173452.3091857634</v>
      </c>
      <c r="AH164" s="399">
        <f>SUM(Z164,AE164)</f>
        <v>4579102.0881320266</v>
      </c>
      <c r="AI164" s="552">
        <f>AH164-AG164</f>
        <v>405649.77894626325</v>
      </c>
      <c r="AJ164" s="553">
        <f>AI164/AG164</f>
        <v>9.7197655296893795E-2</v>
      </c>
      <c r="AL164" s="559">
        <f>J164/$E164</f>
        <v>-19.957923090268743</v>
      </c>
      <c r="AM164" s="559">
        <f>K164/$F164</f>
        <v>-0.6747132762375363</v>
      </c>
      <c r="AN164" s="559">
        <f>AM164-AL164</f>
        <v>19.283209814031206</v>
      </c>
      <c r="AO164" s="560">
        <f>AN164/AL164</f>
        <v>-0.96619321192962615</v>
      </c>
      <c r="AP164" s="561"/>
      <c r="AQ164" s="559">
        <f>O164/$E164</f>
        <v>389.38943528010213</v>
      </c>
      <c r="AR164" s="559">
        <f>P164/$F164</f>
        <v>396.48188162957183</v>
      </c>
      <c r="AS164" s="559">
        <f>AR164-AQ164</f>
        <v>7.0924463494696965</v>
      </c>
      <c r="AT164" s="560">
        <f>AS164/AQ164</f>
        <v>1.8214275239305962E-2</v>
      </c>
      <c r="AU164" s="561"/>
      <c r="AV164" s="559">
        <f>T164/$E164</f>
        <v>184.15017094927839</v>
      </c>
      <c r="AW164" s="559">
        <f>U164/$F164</f>
        <v>109.50783124814261</v>
      </c>
      <c r="AX164" s="559">
        <f>AW164-AV164</f>
        <v>-74.642339701135782</v>
      </c>
      <c r="AY164" s="560">
        <f>AX164/AV164</f>
        <v>-0.4053340777060423</v>
      </c>
      <c r="AZ164" s="561"/>
      <c r="BA164" s="559">
        <f>Y164/$E164</f>
        <v>553.58168313911176</v>
      </c>
      <c r="BB164" s="559">
        <f>Z164/$F164</f>
        <v>505.31499960147693</v>
      </c>
      <c r="BC164" s="559">
        <f>BB164-BA164</f>
        <v>-48.266683537634833</v>
      </c>
      <c r="BD164" s="560">
        <f>BC164/BA164</f>
        <v>-8.7189813188789531E-2</v>
      </c>
      <c r="BE164" s="562"/>
      <c r="BF164" s="559">
        <f>AD164/$E164</f>
        <v>0</v>
      </c>
      <c r="BG164" s="559">
        <f>AE164/$F164</f>
        <v>104.01328890577874</v>
      </c>
      <c r="BH164" s="562"/>
      <c r="BI164" s="559">
        <f>AG164/$E164</f>
        <v>553.58168313911176</v>
      </c>
      <c r="BJ164" s="559">
        <f>AH164/$F164</f>
        <v>609.32828850725571</v>
      </c>
      <c r="BK164" s="559">
        <f>BJ164-BI164</f>
        <v>55.746605368143946</v>
      </c>
      <c r="BL164" s="560">
        <f>BK164/BI164</f>
        <v>0.1007016797449477</v>
      </c>
    </row>
    <row r="165" spans="1:64">
      <c r="A165" s="397">
        <v>504</v>
      </c>
      <c r="B165" s="412">
        <v>1</v>
      </c>
      <c r="C165" s="413">
        <v>34</v>
      </c>
      <c r="D165" s="398" t="s">
        <v>188</v>
      </c>
      <c r="E165" s="400">
        <v>1764</v>
      </c>
      <c r="F165" s="400">
        <v>1715</v>
      </c>
      <c r="G165" s="552">
        <f>F165-E165</f>
        <v>-49</v>
      </c>
      <c r="H165" s="553">
        <f>G165/E165</f>
        <v>-2.7777777777777776E-2</v>
      </c>
      <c r="I165" s="553"/>
      <c r="J165" s="400">
        <v>-255098.60381416243</v>
      </c>
      <c r="K165" s="437">
        <v>-314945.641168706</v>
      </c>
      <c r="L165" s="552">
        <f>K165-J165</f>
        <v>-59847.037354543572</v>
      </c>
      <c r="M165" s="553">
        <f>L165/J165</f>
        <v>0.23460354725477731</v>
      </c>
      <c r="N165" s="553"/>
      <c r="O165" s="400">
        <v>749595.54293986352</v>
      </c>
      <c r="P165" s="400">
        <v>806038.30209355848</v>
      </c>
      <c r="Q165" s="552">
        <f>P165-O165</f>
        <v>56442.759153694962</v>
      </c>
      <c r="R165" s="553">
        <f>Q165/O165</f>
        <v>7.5297618409429487E-2</v>
      </c>
      <c r="S165" s="553"/>
      <c r="T165" s="400">
        <v>381953.30608945538</v>
      </c>
      <c r="U165" s="400">
        <v>240182.1069167275</v>
      </c>
      <c r="V165" s="552">
        <f>U165-T165</f>
        <v>-141771.19917272788</v>
      </c>
      <c r="W165" s="553">
        <f>V165/T165</f>
        <v>-0.37117416425641397</v>
      </c>
      <c r="X165" s="554"/>
      <c r="Y165" s="437">
        <f>SUM(J165,O165,T165)</f>
        <v>876450.24521515646</v>
      </c>
      <c r="Z165" s="437">
        <f>SUM(K165,P165,U165)</f>
        <v>731274.76784157997</v>
      </c>
      <c r="AA165" s="552">
        <f>Z165-Y165</f>
        <v>-145175.47737357649</v>
      </c>
      <c r="AB165" s="553">
        <f>AA165/Y165</f>
        <v>-0.16564029523197624</v>
      </c>
      <c r="AC165" s="554"/>
      <c r="AD165" s="557">
        <v>0</v>
      </c>
      <c r="AE165" s="452">
        <v>195857.6166371867</v>
      </c>
      <c r="AF165" s="545"/>
      <c r="AG165" s="399">
        <v>876450.24521515646</v>
      </c>
      <c r="AH165" s="399">
        <f>SUM(Z165,AE165)</f>
        <v>927132.3844787667</v>
      </c>
      <c r="AI165" s="552">
        <f>AH165-AG165</f>
        <v>50682.139263610239</v>
      </c>
      <c r="AJ165" s="553">
        <f>AI165/AG165</f>
        <v>5.7826601727024987E-2</v>
      </c>
      <c r="AL165" s="559">
        <f>J165/$E165</f>
        <v>-144.61372098308527</v>
      </c>
      <c r="AM165" s="559">
        <f>K165/$F165</f>
        <v>-183.6417732762134</v>
      </c>
      <c r="AN165" s="559">
        <f>AM165-AL165</f>
        <v>-39.028052293128127</v>
      </c>
      <c r="AO165" s="560">
        <f>AN165/AL165</f>
        <v>0.26987793431919949</v>
      </c>
      <c r="AP165" s="561"/>
      <c r="AQ165" s="559">
        <f>O165/$E165</f>
        <v>424.94078397951449</v>
      </c>
      <c r="AR165" s="559">
        <f>P165/$F165</f>
        <v>469.99317906329941</v>
      </c>
      <c r="AS165" s="559">
        <f>AR165-AQ165</f>
        <v>45.052395083784916</v>
      </c>
      <c r="AT165" s="560">
        <f>AS165/AQ165</f>
        <v>0.1060204075068417</v>
      </c>
      <c r="AU165" s="561"/>
      <c r="AV165" s="559">
        <f>T165/$E165</f>
        <v>216.52681751102912</v>
      </c>
      <c r="AW165" s="559">
        <f>U165/$F165</f>
        <v>140.04787575319386</v>
      </c>
      <c r="AX165" s="559">
        <f>AW165-AV165</f>
        <v>-76.478941757835258</v>
      </c>
      <c r="AY165" s="560">
        <f>AX165/AV165</f>
        <v>-0.35320771180659727</v>
      </c>
      <c r="AZ165" s="561"/>
      <c r="BA165" s="559">
        <f>Y165/$E165</f>
        <v>496.85388050745831</v>
      </c>
      <c r="BB165" s="559">
        <f>Z165/$F165</f>
        <v>426.39928154027984</v>
      </c>
      <c r="BC165" s="559">
        <f>BB165-BA165</f>
        <v>-70.45459896717847</v>
      </c>
      <c r="BD165" s="560">
        <f>BC165/BA165</f>
        <v>-0.14180144652431848</v>
      </c>
      <c r="BE165" s="562"/>
      <c r="BF165" s="559">
        <f>AD165/$E165</f>
        <v>0</v>
      </c>
      <c r="BG165" s="559">
        <f>AE165/$F165</f>
        <v>114.20269191672693</v>
      </c>
      <c r="BH165" s="562"/>
      <c r="BI165" s="559">
        <f>AG165/$E165</f>
        <v>496.85388050745831</v>
      </c>
      <c r="BJ165" s="559">
        <f>AH165/$F165</f>
        <v>540.60197345700681</v>
      </c>
      <c r="BK165" s="559">
        <f>BJ165-BI165</f>
        <v>43.748092949548493</v>
      </c>
      <c r="BL165" s="560">
        <f>BK165/BI165</f>
        <v>8.8050218919225667E-2</v>
      </c>
    </row>
    <row r="166" spans="1:64">
      <c r="A166" s="397">
        <v>505</v>
      </c>
      <c r="B166" s="412">
        <v>1</v>
      </c>
      <c r="C166" s="413">
        <v>35</v>
      </c>
      <c r="D166" s="398" t="s">
        <v>189</v>
      </c>
      <c r="E166" s="400">
        <v>20912</v>
      </c>
      <c r="F166" s="400">
        <v>20957</v>
      </c>
      <c r="G166" s="552">
        <f>F166-E166</f>
        <v>45</v>
      </c>
      <c r="H166" s="553">
        <f>G166/E166</f>
        <v>2.1518745218056618E-3</v>
      </c>
      <c r="I166" s="553"/>
      <c r="J166" s="400">
        <v>9824298.9318219349</v>
      </c>
      <c r="K166" s="437">
        <v>8858976.7481552772</v>
      </c>
      <c r="L166" s="552">
        <f>K166-J166</f>
        <v>-965322.18366665766</v>
      </c>
      <c r="M166" s="553">
        <f>L166/J166</f>
        <v>-9.8258633045038749E-2</v>
      </c>
      <c r="N166" s="553"/>
      <c r="O166" s="400">
        <v>3849164.0262180516</v>
      </c>
      <c r="P166" s="400">
        <v>3745391.5055535142</v>
      </c>
      <c r="Q166" s="552">
        <f>P166-O166</f>
        <v>-103772.52066453733</v>
      </c>
      <c r="R166" s="553">
        <f>Q166/O166</f>
        <v>-2.6959755406032342E-2</v>
      </c>
      <c r="S166" s="553"/>
      <c r="T166" s="400">
        <v>3077114.9719463256</v>
      </c>
      <c r="U166" s="400">
        <v>1724493.8645294646</v>
      </c>
      <c r="V166" s="552">
        <f>U166-T166</f>
        <v>-1352621.107416861</v>
      </c>
      <c r="W166" s="553">
        <f>V166/T166</f>
        <v>-0.43957444546223956</v>
      </c>
      <c r="X166" s="554"/>
      <c r="Y166" s="437">
        <f>SUM(J166,O166,T166)</f>
        <v>16750577.929986311</v>
      </c>
      <c r="Z166" s="437">
        <f>SUM(K166,P166,U166)</f>
        <v>14328862.118238255</v>
      </c>
      <c r="AA166" s="552">
        <f>Z166-Y166</f>
        <v>-2421715.8117480557</v>
      </c>
      <c r="AB166" s="553">
        <f>AA166/Y166</f>
        <v>-0.14457506014838944</v>
      </c>
      <c r="AC166" s="554"/>
      <c r="AD166" s="557">
        <v>0</v>
      </c>
      <c r="AE166" s="452">
        <v>2203216.8071285971</v>
      </c>
      <c r="AF166" s="545"/>
      <c r="AG166" s="399">
        <v>16750577.929986311</v>
      </c>
      <c r="AH166" s="399">
        <f>SUM(Z166,AE166)</f>
        <v>16532078.925366852</v>
      </c>
      <c r="AI166" s="552">
        <f>AH166-AG166</f>
        <v>-218499.00461945869</v>
      </c>
      <c r="AJ166" s="553">
        <f>AI166/AG166</f>
        <v>-1.3044266623679249E-2</v>
      </c>
      <c r="AL166" s="559">
        <f>J166/$E166</f>
        <v>469.79241257756001</v>
      </c>
      <c r="AM166" s="559">
        <f>K166/$F166</f>
        <v>422.72160844373133</v>
      </c>
      <c r="AN166" s="559">
        <f>AM166-AL166</f>
        <v>-47.070804133828688</v>
      </c>
      <c r="AO166" s="560">
        <f>AN166/AL166</f>
        <v>-0.10019490071278571</v>
      </c>
      <c r="AP166" s="561"/>
      <c r="AQ166" s="559">
        <f>O166/$E166</f>
        <v>184.06484440598945</v>
      </c>
      <c r="AR166" s="559">
        <f>P166/$F166</f>
        <v>178.71792267755472</v>
      </c>
      <c r="AS166" s="559">
        <f>AR166-AQ166</f>
        <v>-5.3469217284347224</v>
      </c>
      <c r="AT166" s="560">
        <f>AS166/AQ166</f>
        <v>-2.9049119866915413E-2</v>
      </c>
      <c r="AU166" s="561"/>
      <c r="AV166" s="559">
        <f>T166/$E166</f>
        <v>147.1458957510676</v>
      </c>
      <c r="AW166" s="559">
        <f>U166/$F166</f>
        <v>82.28724839096553</v>
      </c>
      <c r="AX166" s="559">
        <f>AW166-AV166</f>
        <v>-64.858647360102069</v>
      </c>
      <c r="AY166" s="560">
        <f>AX166/AV166</f>
        <v>-0.44077782142035377</v>
      </c>
      <c r="AZ166" s="561"/>
      <c r="BA166" s="559">
        <f>Y166/$E166</f>
        <v>801.00315273461706</v>
      </c>
      <c r="BB166" s="559">
        <f>Z166/$F166</f>
        <v>683.72677951225148</v>
      </c>
      <c r="BC166" s="559">
        <f>BB166-BA166</f>
        <v>-117.27637322236558</v>
      </c>
      <c r="BD166" s="560">
        <f>BC166/BA166</f>
        <v>-0.14641187468736566</v>
      </c>
      <c r="BE166" s="562"/>
      <c r="BF166" s="559">
        <f>AD166/$E166</f>
        <v>0</v>
      </c>
      <c r="BG166" s="559">
        <f>AE166/$F166</f>
        <v>105.13035296696079</v>
      </c>
      <c r="BH166" s="562"/>
      <c r="BI166" s="559">
        <f>AG166/$E166</f>
        <v>801.00315273461706</v>
      </c>
      <c r="BJ166" s="559">
        <f>AH166/$F166</f>
        <v>788.85713247921228</v>
      </c>
      <c r="BK166" s="559">
        <f>BJ166-BI166</f>
        <v>-12.146020255404778</v>
      </c>
      <c r="BL166" s="560">
        <f>BK166/BI166</f>
        <v>-1.5163511172132571E-2</v>
      </c>
    </row>
    <row r="167" spans="1:64">
      <c r="A167" s="397">
        <v>507</v>
      </c>
      <c r="B167" s="412">
        <v>10</v>
      </c>
      <c r="C167" s="412">
        <v>10</v>
      </c>
      <c r="D167" s="398" t="s">
        <v>190</v>
      </c>
      <c r="E167" s="400">
        <v>5564</v>
      </c>
      <c r="F167" s="400">
        <v>5522</v>
      </c>
      <c r="G167" s="552">
        <f>F167-E167</f>
        <v>-42</v>
      </c>
      <c r="H167" s="553">
        <f>G167/E167</f>
        <v>-7.5485262401150249E-3</v>
      </c>
      <c r="I167" s="553"/>
      <c r="J167" s="400">
        <v>-1167807.3524786914</v>
      </c>
      <c r="K167" s="437">
        <v>-2190692.1175320037</v>
      </c>
      <c r="L167" s="552">
        <f>K167-J167</f>
        <v>-1022884.7650533123</v>
      </c>
      <c r="M167" s="553">
        <f>L167/J167</f>
        <v>0.8759019737992072</v>
      </c>
      <c r="N167" s="553"/>
      <c r="O167" s="400">
        <v>972036.42851637793</v>
      </c>
      <c r="P167" s="400">
        <v>1594960.2137526623</v>
      </c>
      <c r="Q167" s="552">
        <f>P167-O167</f>
        <v>622923.78523628437</v>
      </c>
      <c r="R167" s="553">
        <f>Q167/O167</f>
        <v>0.64084407431834089</v>
      </c>
      <c r="S167" s="553"/>
      <c r="T167" s="400">
        <v>1106543.9257034184</v>
      </c>
      <c r="U167" s="400">
        <v>821482.90152995964</v>
      </c>
      <c r="V167" s="552">
        <f>U167-T167</f>
        <v>-285061.02417345881</v>
      </c>
      <c r="W167" s="553">
        <f>V167/T167</f>
        <v>-0.25761383488888479</v>
      </c>
      <c r="X167" s="554"/>
      <c r="Y167" s="437">
        <f>SUM(J167,O167,T167)</f>
        <v>910773.00174110499</v>
      </c>
      <c r="Z167" s="437">
        <f>SUM(K167,P167,U167)</f>
        <v>225750.99775061826</v>
      </c>
      <c r="AA167" s="552">
        <f>Z167-Y167</f>
        <v>-685022.00399048673</v>
      </c>
      <c r="AB167" s="553">
        <f>AA167/Y167</f>
        <v>-0.75213253212484887</v>
      </c>
      <c r="AC167" s="554"/>
      <c r="AD167" s="557">
        <v>0</v>
      </c>
      <c r="AE167" s="452">
        <v>917294.858650879</v>
      </c>
      <c r="AF167" s="545"/>
      <c r="AG167" s="399">
        <v>910773.00174110499</v>
      </c>
      <c r="AH167" s="399">
        <f>SUM(Z167,AE167)</f>
        <v>1143045.8564014973</v>
      </c>
      <c r="AI167" s="552">
        <f>AH167-AG167</f>
        <v>232272.85466039227</v>
      </c>
      <c r="AJ167" s="553">
        <f>AI167/AG167</f>
        <v>0.25502826084695229</v>
      </c>
      <c r="AL167" s="559">
        <f>J167/$E167</f>
        <v>-209.8862962758252</v>
      </c>
      <c r="AM167" s="559">
        <f>K167/$F167</f>
        <v>-396.72077463455338</v>
      </c>
      <c r="AN167" s="559">
        <f>AM167-AL167</f>
        <v>-186.83447835872818</v>
      </c>
      <c r="AO167" s="560">
        <f>AN167/AL167</f>
        <v>0.89016997142679988</v>
      </c>
      <c r="AP167" s="561"/>
      <c r="AQ167" s="559">
        <f>O167/$E167</f>
        <v>174.70101159532314</v>
      </c>
      <c r="AR167" s="559">
        <f>P167/$F167</f>
        <v>288.83741647096383</v>
      </c>
      <c r="AS167" s="559">
        <f>AR167-AQ167</f>
        <v>114.13640487564069</v>
      </c>
      <c r="AT167" s="560">
        <f>AS167/AQ167</f>
        <v>0.65332423569490194</v>
      </c>
      <c r="AU167" s="561"/>
      <c r="AV167" s="559">
        <f>T167/$E167</f>
        <v>198.87561569076536</v>
      </c>
      <c r="AW167" s="559">
        <f>U167/$F167</f>
        <v>148.76546568814916</v>
      </c>
      <c r="AX167" s="559">
        <f>AW167-AV167</f>
        <v>-50.110150002616194</v>
      </c>
      <c r="AY167" s="560">
        <f>AX167/AV167</f>
        <v>-0.25196729035163973</v>
      </c>
      <c r="AZ167" s="561"/>
      <c r="BA167" s="559">
        <f>Y167/$E167</f>
        <v>163.69033101026329</v>
      </c>
      <c r="BB167" s="559">
        <f>Z167/$F167</f>
        <v>40.882107524559629</v>
      </c>
      <c r="BC167" s="559">
        <f>BB167-BA167</f>
        <v>-122.80822348570366</v>
      </c>
      <c r="BD167" s="560">
        <f>BC167/BA167</f>
        <v>-0.75024726706676192</v>
      </c>
      <c r="BE167" s="562"/>
      <c r="BF167" s="559">
        <f>AD167/$E167</f>
        <v>0</v>
      </c>
      <c r="BG167" s="559">
        <f>AE167/$F167</f>
        <v>166.11641772018817</v>
      </c>
      <c r="BH167" s="562"/>
      <c r="BI167" s="559">
        <f>AG167/$E167</f>
        <v>163.69033101026329</v>
      </c>
      <c r="BJ167" s="559">
        <f>AH167/$F167</f>
        <v>206.99852524474778</v>
      </c>
      <c r="BK167" s="559">
        <f>BJ167-BI167</f>
        <v>43.308194234484489</v>
      </c>
      <c r="BL167" s="560">
        <f>BK167/BI167</f>
        <v>0.26457393034270965</v>
      </c>
    </row>
    <row r="168" spans="1:64">
      <c r="A168" s="397">
        <v>508</v>
      </c>
      <c r="B168" s="412">
        <v>6</v>
      </c>
      <c r="C168" s="412">
        <v>6</v>
      </c>
      <c r="D168" s="398" t="s">
        <v>191</v>
      </c>
      <c r="E168" s="400">
        <v>9360</v>
      </c>
      <c r="F168" s="400">
        <v>9271</v>
      </c>
      <c r="G168" s="552">
        <f>F168-E168</f>
        <v>-89</v>
      </c>
      <c r="H168" s="553">
        <f>G168/E168</f>
        <v>-9.5085470085470077E-3</v>
      </c>
      <c r="I168" s="553"/>
      <c r="J168" s="400">
        <v>-2592474.9391606101</v>
      </c>
      <c r="K168" s="437">
        <v>-2643018.7375327614</v>
      </c>
      <c r="L168" s="552">
        <f>K168-J168</f>
        <v>-50543.79837215133</v>
      </c>
      <c r="M168" s="553">
        <f>L168/J168</f>
        <v>1.9496349842639701E-2</v>
      </c>
      <c r="N168" s="553"/>
      <c r="O168" s="400">
        <v>2354897.9557672702</v>
      </c>
      <c r="P168" s="400">
        <v>1931626.3872831357</v>
      </c>
      <c r="Q168" s="552">
        <f>P168-O168</f>
        <v>-423271.56848413451</v>
      </c>
      <c r="R168" s="553">
        <f>Q168/O168</f>
        <v>-0.1797409384332429</v>
      </c>
      <c r="S168" s="553"/>
      <c r="T168" s="400">
        <v>1662356.1026546212</v>
      </c>
      <c r="U168" s="400">
        <v>1028314.867099897</v>
      </c>
      <c r="V168" s="552">
        <f>U168-T168</f>
        <v>-634041.23555472423</v>
      </c>
      <c r="W168" s="553">
        <f>V168/T168</f>
        <v>-0.38141119976774046</v>
      </c>
      <c r="X168" s="554"/>
      <c r="Y168" s="437">
        <f>SUM(J168,O168,T168)</f>
        <v>1424779.1192612813</v>
      </c>
      <c r="Z168" s="437">
        <f>SUM(K168,P168,U168)</f>
        <v>316922.51685027126</v>
      </c>
      <c r="AA168" s="552">
        <f>Z168-Y168</f>
        <v>-1107856.6024110101</v>
      </c>
      <c r="AB168" s="553">
        <f>AA168/Y168</f>
        <v>-0.77756375527556221</v>
      </c>
      <c r="AC168" s="554"/>
      <c r="AD168" s="557">
        <v>0</v>
      </c>
      <c r="AE168" s="452">
        <v>1430198.6053944035</v>
      </c>
      <c r="AF168" s="545"/>
      <c r="AG168" s="399">
        <v>1424779.1192612813</v>
      </c>
      <c r="AH168" s="399">
        <f>SUM(Z168,AE168)</f>
        <v>1747121.1222446747</v>
      </c>
      <c r="AI168" s="552">
        <f>AH168-AG168</f>
        <v>322342.00298339338</v>
      </c>
      <c r="AJ168" s="553">
        <f>AI168/AG168</f>
        <v>0.22623998248270305</v>
      </c>
      <c r="AL168" s="559">
        <f>J168/$E168</f>
        <v>-276.97381828638999</v>
      </c>
      <c r="AM168" s="559">
        <f>K168/$F168</f>
        <v>-285.08453646130528</v>
      </c>
      <c r="AN168" s="559">
        <f>AM168-AL168</f>
        <v>-8.1107181749152915</v>
      </c>
      <c r="AO168" s="560">
        <f>AN168/AL168</f>
        <v>2.9283338855259005E-2</v>
      </c>
      <c r="AP168" s="561"/>
      <c r="AQ168" s="559">
        <f>O168/$E168</f>
        <v>251.59166194094766</v>
      </c>
      <c r="AR168" s="559">
        <f>P168/$F168</f>
        <v>208.35146017507665</v>
      </c>
      <c r="AS168" s="559">
        <f>AR168-AQ168</f>
        <v>-43.240201765871007</v>
      </c>
      <c r="AT168" s="560">
        <f>AS168/AQ168</f>
        <v>-0.17186659300346818</v>
      </c>
      <c r="AU168" s="561"/>
      <c r="AV168" s="559">
        <f>T168/$E168</f>
        <v>177.60214771951081</v>
      </c>
      <c r="AW168" s="559">
        <f>U168/$F168</f>
        <v>110.91736243122608</v>
      </c>
      <c r="AX168" s="559">
        <f>AW168-AV168</f>
        <v>-66.684785288284729</v>
      </c>
      <c r="AY168" s="560">
        <f>AX168/AV168</f>
        <v>-0.37547285404228786</v>
      </c>
      <c r="AZ168" s="561"/>
      <c r="BA168" s="559">
        <f>Y168/$E168</f>
        <v>152.21999137406851</v>
      </c>
      <c r="BB168" s="559">
        <f>Z168/$F168</f>
        <v>34.184286144997436</v>
      </c>
      <c r="BC168" s="559">
        <f>BB168-BA168</f>
        <v>-118.03570522907108</v>
      </c>
      <c r="BD168" s="560">
        <f>BC168/BA168</f>
        <v>-0.77542840571451443</v>
      </c>
      <c r="BE168" s="562"/>
      <c r="BF168" s="559">
        <f>AD168/$E168</f>
        <v>0</v>
      </c>
      <c r="BG168" s="559">
        <f>AE168/$F168</f>
        <v>154.26584029709886</v>
      </c>
      <c r="BH168" s="562"/>
      <c r="BI168" s="559">
        <f>AG168/$E168</f>
        <v>152.21999137406851</v>
      </c>
      <c r="BJ168" s="559">
        <f>AH168/$F168</f>
        <v>188.45012644209629</v>
      </c>
      <c r="BK168" s="559">
        <f>BJ168-BI168</f>
        <v>36.230135068027778</v>
      </c>
      <c r="BL168" s="560">
        <f>BK168/BI168</f>
        <v>0.23801167468860976</v>
      </c>
    </row>
    <row r="169" spans="1:64">
      <c r="A169" s="397">
        <v>529</v>
      </c>
      <c r="B169" s="412">
        <v>2</v>
      </c>
      <c r="C169" s="412">
        <v>2</v>
      </c>
      <c r="D169" s="398" t="s">
        <v>192</v>
      </c>
      <c r="E169" s="400">
        <v>19850</v>
      </c>
      <c r="F169" s="400">
        <v>19999</v>
      </c>
      <c r="G169" s="552">
        <f>F169-E169</f>
        <v>149</v>
      </c>
      <c r="H169" s="553">
        <f>G169/E169</f>
        <v>7.506297229219144E-3</v>
      </c>
      <c r="I169" s="553"/>
      <c r="J169" s="400">
        <v>8924686.2007599138</v>
      </c>
      <c r="K169" s="437">
        <v>8423514.3276435919</v>
      </c>
      <c r="L169" s="552">
        <f>K169-J169</f>
        <v>-501171.87311632186</v>
      </c>
      <c r="M169" s="553">
        <f>L169/J169</f>
        <v>-5.6155685683788904E-2</v>
      </c>
      <c r="N169" s="553"/>
      <c r="O169" s="400">
        <v>-634526.86247983784</v>
      </c>
      <c r="P169" s="400">
        <v>-561716.49586959556</v>
      </c>
      <c r="Q169" s="552">
        <f>P169-O169</f>
        <v>72810.366610242287</v>
      </c>
      <c r="R169" s="553">
        <f>Q169/O169</f>
        <v>-0.11474749284165388</v>
      </c>
      <c r="S169" s="553"/>
      <c r="T169" s="400">
        <v>2301642.8770866529</v>
      </c>
      <c r="U169" s="400">
        <v>1451194.1828255558</v>
      </c>
      <c r="V169" s="552">
        <f>U169-T169</f>
        <v>-850448.69426109712</v>
      </c>
      <c r="W169" s="553">
        <f>V169/T169</f>
        <v>-0.36949637266819096</v>
      </c>
      <c r="X169" s="554"/>
      <c r="Y169" s="437">
        <f>SUM(J169,O169,T169)</f>
        <v>10591802.215366729</v>
      </c>
      <c r="Z169" s="437">
        <f>SUM(K169,P169,U169)</f>
        <v>9312992.0145995524</v>
      </c>
      <c r="AA169" s="552">
        <f>Z169-Y169</f>
        <v>-1278810.2007671762</v>
      </c>
      <c r="AB169" s="553">
        <f>AA169/Y169</f>
        <v>-0.12073584596508621</v>
      </c>
      <c r="AC169" s="554"/>
      <c r="AD169" s="557">
        <v>0</v>
      </c>
      <c r="AE169" s="452">
        <v>2429845.167906459</v>
      </c>
      <c r="AF169" s="545"/>
      <c r="AG169" s="399">
        <v>10591802.215366729</v>
      </c>
      <c r="AH169" s="399">
        <f>SUM(Z169,AE169)</f>
        <v>11742837.182506012</v>
      </c>
      <c r="AI169" s="552">
        <f>AH169-AG169</f>
        <v>1151034.9671392832</v>
      </c>
      <c r="AJ169" s="553">
        <f>AI169/AG169</f>
        <v>0.10867224894639235</v>
      </c>
      <c r="AL169" s="559">
        <f>J169/$E169</f>
        <v>449.60635772090245</v>
      </c>
      <c r="AM169" s="559">
        <f>K169/$F169</f>
        <v>421.19677622099067</v>
      </c>
      <c r="AN169" s="559">
        <f>AM169-AL169</f>
        <v>-28.409581499911781</v>
      </c>
      <c r="AO169" s="560">
        <f>AN169/AL169</f>
        <v>-6.3187677425031674E-2</v>
      </c>
      <c r="AP169" s="561"/>
      <c r="AQ169" s="559">
        <f>O169/$E169</f>
        <v>-31.966088789916263</v>
      </c>
      <c r="AR169" s="559">
        <f>P169/$F169</f>
        <v>-28.087229154937525</v>
      </c>
      <c r="AS169" s="559">
        <f>AR169-AQ169</f>
        <v>3.8788596349787383</v>
      </c>
      <c r="AT169" s="560">
        <f>AS169/AQ169</f>
        <v>-0.12134295379303109</v>
      </c>
      <c r="AU169" s="561"/>
      <c r="AV169" s="559">
        <f>T169/$E169</f>
        <v>115.95178222099007</v>
      </c>
      <c r="AW169" s="559">
        <f>U169/$F169</f>
        <v>72.56333730814319</v>
      </c>
      <c r="AX169" s="559">
        <f>AW169-AV169</f>
        <v>-43.388444912846879</v>
      </c>
      <c r="AY169" s="560">
        <f>AX169/AV169</f>
        <v>-0.37419385956615786</v>
      </c>
      <c r="AZ169" s="561"/>
      <c r="BA169" s="559">
        <f>Y169/$E169</f>
        <v>533.59205115197631</v>
      </c>
      <c r="BB169" s="559">
        <f>Z169/$F169</f>
        <v>465.67288437419631</v>
      </c>
      <c r="BC169" s="559">
        <f>BB169-BA169</f>
        <v>-67.919166777779992</v>
      </c>
      <c r="BD169" s="560">
        <f>BC169/BA169</f>
        <v>-0.12728669145492091</v>
      </c>
      <c r="BE169" s="562"/>
      <c r="BF169" s="559">
        <f>AD169/$E169</f>
        <v>0</v>
      </c>
      <c r="BG169" s="559">
        <f>AE169/$F169</f>
        <v>121.49833331198855</v>
      </c>
      <c r="BH169" s="562"/>
      <c r="BI169" s="559">
        <f>AG169/$E169</f>
        <v>533.59205115197631</v>
      </c>
      <c r="BJ169" s="559">
        <f>AH169/$F169</f>
        <v>587.17121768618495</v>
      </c>
      <c r="BK169" s="559">
        <f>BJ169-BI169</f>
        <v>53.579166534208639</v>
      </c>
      <c r="BL169" s="560">
        <f>BK169/BI169</f>
        <v>0.10041222769067892</v>
      </c>
    </row>
    <row r="170" spans="1:64">
      <c r="A170" s="397">
        <v>531</v>
      </c>
      <c r="B170" s="412">
        <v>4</v>
      </c>
      <c r="C170" s="412">
        <v>4</v>
      </c>
      <c r="D170" s="398" t="s">
        <v>193</v>
      </c>
      <c r="E170" s="400">
        <v>5072</v>
      </c>
      <c r="F170" s="400">
        <v>4966</v>
      </c>
      <c r="G170" s="552">
        <f>F170-E170</f>
        <v>-106</v>
      </c>
      <c r="H170" s="553">
        <f>G170/E170</f>
        <v>-2.0899053627760251E-2</v>
      </c>
      <c r="I170" s="553"/>
      <c r="J170" s="400">
        <v>-1970659.8102251659</v>
      </c>
      <c r="K170" s="437">
        <v>-2026802.5972381784</v>
      </c>
      <c r="L170" s="552">
        <f>K170-J170</f>
        <v>-56142.78701301245</v>
      </c>
      <c r="M170" s="553">
        <f>L170/J170</f>
        <v>2.8489334750576571E-2</v>
      </c>
      <c r="N170" s="553"/>
      <c r="O170" s="400">
        <v>2197489.3816848043</v>
      </c>
      <c r="P170" s="400">
        <v>2113918.6509391982</v>
      </c>
      <c r="Q170" s="552">
        <f>P170-O170</f>
        <v>-83570.730745606124</v>
      </c>
      <c r="R170" s="553">
        <f>Q170/O170</f>
        <v>-3.8030095363433727E-2</v>
      </c>
      <c r="S170" s="553"/>
      <c r="T170" s="400">
        <v>879128.80053243821</v>
      </c>
      <c r="U170" s="400">
        <v>532702.22956581763</v>
      </c>
      <c r="V170" s="552">
        <f>U170-T170</f>
        <v>-346426.57096662058</v>
      </c>
      <c r="W170" s="553">
        <f>V170/T170</f>
        <v>-0.39405667378524029</v>
      </c>
      <c r="X170" s="554"/>
      <c r="Y170" s="437">
        <f>SUM(J170,O170,T170)</f>
        <v>1105958.3719920767</v>
      </c>
      <c r="Z170" s="437">
        <f>SUM(K170,P170,U170)</f>
        <v>619818.28326683748</v>
      </c>
      <c r="AA170" s="552">
        <f>Z170-Y170</f>
        <v>-486140.08872523927</v>
      </c>
      <c r="AB170" s="553">
        <f>AA170/Y170</f>
        <v>-0.43956454513707688</v>
      </c>
      <c r="AC170" s="554"/>
      <c r="AD170" s="557">
        <v>0</v>
      </c>
      <c r="AE170" s="452">
        <v>868033.18782753346</v>
      </c>
      <c r="AF170" s="545"/>
      <c r="AG170" s="399">
        <v>1105958.3719920767</v>
      </c>
      <c r="AH170" s="399">
        <f>SUM(Z170,AE170)</f>
        <v>1487851.4710943708</v>
      </c>
      <c r="AI170" s="552">
        <f>AH170-AG170</f>
        <v>381893.09910229407</v>
      </c>
      <c r="AJ170" s="553">
        <f>AI170/AG170</f>
        <v>0.34530512971697097</v>
      </c>
      <c r="AL170" s="559">
        <f>J170/$E170</f>
        <v>-388.53702882988284</v>
      </c>
      <c r="AM170" s="559">
        <f>K170/$F170</f>
        <v>-408.13584318126829</v>
      </c>
      <c r="AN170" s="559">
        <f>AM170-AL170</f>
        <v>-19.598814351385442</v>
      </c>
      <c r="AO170" s="560">
        <f>AN170/AL170</f>
        <v>5.0442590788345662E-2</v>
      </c>
      <c r="AP170" s="561"/>
      <c r="AQ170" s="559">
        <f>O170/$E170</f>
        <v>433.25894749306082</v>
      </c>
      <c r="AR170" s="559">
        <f>P170/$F170</f>
        <v>425.67834291969353</v>
      </c>
      <c r="AS170" s="559">
        <f>AR170-AQ170</f>
        <v>-7.5806045733672818</v>
      </c>
      <c r="AT170" s="560">
        <f>AS170/AQ170</f>
        <v>-1.7496706339777773E-2</v>
      </c>
      <c r="AU170" s="561"/>
      <c r="AV170" s="559">
        <f>T170/$E170</f>
        <v>173.32981083052803</v>
      </c>
      <c r="AW170" s="559">
        <f>U170/$F170</f>
        <v>107.26988110467532</v>
      </c>
      <c r="AX170" s="559">
        <f>AW170-AV170</f>
        <v>-66.059929725852712</v>
      </c>
      <c r="AY170" s="560">
        <f>AX170/AV170</f>
        <v>-0.38112272441376127</v>
      </c>
      <c r="AZ170" s="561"/>
      <c r="BA170" s="559">
        <f>Y170/$E170</f>
        <v>218.05172949370598</v>
      </c>
      <c r="BB170" s="559">
        <f>Z170/$F170</f>
        <v>124.81238084310058</v>
      </c>
      <c r="BC170" s="559">
        <f>BB170-BA170</f>
        <v>-93.239348650605393</v>
      </c>
      <c r="BD170" s="560">
        <f>BC170/BA170</f>
        <v>-0.4276019679692416</v>
      </c>
      <c r="BE170" s="562"/>
      <c r="BF170" s="559">
        <f>AD170/$E170</f>
        <v>0</v>
      </c>
      <c r="BG170" s="559">
        <f>AE170/$F170</f>
        <v>174.79524523309172</v>
      </c>
      <c r="BH170" s="562"/>
      <c r="BI170" s="559">
        <f>AG170/$E170</f>
        <v>218.05172949370598</v>
      </c>
      <c r="BJ170" s="559">
        <f>AH170/$F170</f>
        <v>299.60762607619228</v>
      </c>
      <c r="BK170" s="559">
        <f>BJ170-BI170</f>
        <v>81.555896582486298</v>
      </c>
      <c r="BL170" s="560">
        <f>BK170/BI170</f>
        <v>0.374020865470092</v>
      </c>
    </row>
    <row r="171" spans="1:64">
      <c r="A171" s="397">
        <v>535</v>
      </c>
      <c r="B171" s="412">
        <v>17</v>
      </c>
      <c r="C171" s="412">
        <v>17</v>
      </c>
      <c r="D171" s="398" t="s">
        <v>194</v>
      </c>
      <c r="E171" s="400">
        <v>10419</v>
      </c>
      <c r="F171" s="400">
        <v>10454</v>
      </c>
      <c r="G171" s="552">
        <f>F171-E171</f>
        <v>35</v>
      </c>
      <c r="H171" s="553">
        <f>G171/E171</f>
        <v>3.3592475285536042E-3</v>
      </c>
      <c r="I171" s="553"/>
      <c r="J171" s="400">
        <v>7869620.0525463093</v>
      </c>
      <c r="K171" s="437">
        <v>7854861.347631868</v>
      </c>
      <c r="L171" s="552">
        <f>K171-J171</f>
        <v>-14758.704914441332</v>
      </c>
      <c r="M171" s="553">
        <f>L171/J171</f>
        <v>-1.8754024738037991E-3</v>
      </c>
      <c r="N171" s="553"/>
      <c r="O171" s="400">
        <v>6452510.2409875169</v>
      </c>
      <c r="P171" s="400">
        <v>6598600.013930521</v>
      </c>
      <c r="Q171" s="552">
        <f>P171-O171</f>
        <v>146089.77294300403</v>
      </c>
      <c r="R171" s="553">
        <f>Q171/O171</f>
        <v>2.2640765761984424E-2</v>
      </c>
      <c r="S171" s="553"/>
      <c r="T171" s="400">
        <v>1996894.0519505634</v>
      </c>
      <c r="U171" s="400">
        <v>1191076.6172898414</v>
      </c>
      <c r="V171" s="552">
        <f>U171-T171</f>
        <v>-805817.43466072204</v>
      </c>
      <c r="W171" s="553">
        <f>V171/T171</f>
        <v>-0.40353539732045407</v>
      </c>
      <c r="X171" s="554"/>
      <c r="Y171" s="437">
        <f>SUM(J171,O171,T171)</f>
        <v>16319024.345484389</v>
      </c>
      <c r="Z171" s="437">
        <f>SUM(K171,P171,U171)</f>
        <v>15644537.978852231</v>
      </c>
      <c r="AA171" s="552">
        <f>Z171-Y171</f>
        <v>-674486.36663215794</v>
      </c>
      <c r="AB171" s="553">
        <f>AA171/Y171</f>
        <v>-4.1331292383223507E-2</v>
      </c>
      <c r="AC171" s="554"/>
      <c r="AD171" s="557">
        <v>0</v>
      </c>
      <c r="AE171" s="452">
        <v>987454.14944439207</v>
      </c>
      <c r="AF171" s="545"/>
      <c r="AG171" s="399">
        <v>16319024.345484389</v>
      </c>
      <c r="AH171" s="399">
        <f>SUM(Z171,AE171)</f>
        <v>16631992.128296623</v>
      </c>
      <c r="AI171" s="552">
        <f>AH171-AG171</f>
        <v>312967.78281223401</v>
      </c>
      <c r="AJ171" s="553">
        <f>AI171/AG171</f>
        <v>1.9178093995480486E-2</v>
      </c>
      <c r="AL171" s="559">
        <f>J171/$E171</f>
        <v>755.31433463348776</v>
      </c>
      <c r="AM171" s="559">
        <f>K171/$F171</f>
        <v>751.37376579604631</v>
      </c>
      <c r="AN171" s="559">
        <f>AM171-AL171</f>
        <v>-3.9405688374414467</v>
      </c>
      <c r="AO171" s="560">
        <f>AN171/AL171</f>
        <v>-5.2171243901435902E-3</v>
      </c>
      <c r="AP171" s="561"/>
      <c r="AQ171" s="559">
        <f>O171/$E171</f>
        <v>619.30225942868958</v>
      </c>
      <c r="AR171" s="559">
        <f>P171/$F171</f>
        <v>631.20336846475232</v>
      </c>
      <c r="AS171" s="559">
        <f>AR171-AQ171</f>
        <v>11.901109036062735</v>
      </c>
      <c r="AT171" s="560">
        <f>AS171/AQ171</f>
        <v>1.921696369562996E-2</v>
      </c>
      <c r="AU171" s="561"/>
      <c r="AV171" s="559">
        <f>T171/$E171</f>
        <v>191.65889739423778</v>
      </c>
      <c r="AW171" s="559">
        <f>U171/$F171</f>
        <v>113.93501217618532</v>
      </c>
      <c r="AX171" s="559">
        <f>AW171-AV171</f>
        <v>-77.723885218052459</v>
      </c>
      <c r="AY171" s="560">
        <f>AX171/AV171</f>
        <v>-0.40553236126667408</v>
      </c>
      <c r="AZ171" s="561"/>
      <c r="BA171" s="559">
        <f>Y171/$E171</f>
        <v>1566.275491456415</v>
      </c>
      <c r="BB171" s="559">
        <f>Z171/$F171</f>
        <v>1496.512146436984</v>
      </c>
      <c r="BC171" s="559">
        <f>BB171-BA171</f>
        <v>-69.763345019430972</v>
      </c>
      <c r="BD171" s="560">
        <f>BC171/BA171</f>
        <v>-4.4540915949952659E-2</v>
      </c>
      <c r="BE171" s="562"/>
      <c r="BF171" s="559">
        <f>AD171/$E171</f>
        <v>0</v>
      </c>
      <c r="BG171" s="559">
        <f>AE171/$F171</f>
        <v>94.45706422846682</v>
      </c>
      <c r="BH171" s="562"/>
      <c r="BI171" s="559">
        <f>AG171/$E171</f>
        <v>1566.275491456415</v>
      </c>
      <c r="BJ171" s="559">
        <f>AH171/$F171</f>
        <v>1590.9692106654509</v>
      </c>
      <c r="BK171" s="559">
        <f>BJ171-BI171</f>
        <v>24.693719209035862</v>
      </c>
      <c r="BL171" s="560">
        <f>BK171/BI171</f>
        <v>1.5765884956850211E-2</v>
      </c>
    </row>
    <row r="172" spans="1:64">
      <c r="A172" s="397">
        <v>536</v>
      </c>
      <c r="B172" s="412">
        <v>6</v>
      </c>
      <c r="C172" s="412">
        <v>6</v>
      </c>
      <c r="D172" s="398" t="s">
        <v>195</v>
      </c>
      <c r="E172" s="400">
        <v>35346</v>
      </c>
      <c r="F172" s="400">
        <v>35647</v>
      </c>
      <c r="G172" s="552">
        <f>F172-E172</f>
        <v>301</v>
      </c>
      <c r="H172" s="553">
        <f>G172/E172</f>
        <v>8.5158150851581509E-3</v>
      </c>
      <c r="I172" s="553"/>
      <c r="J172" s="400">
        <v>11037130.153648533</v>
      </c>
      <c r="K172" s="437">
        <v>9394673.2422080748</v>
      </c>
      <c r="L172" s="552">
        <f>K172-J172</f>
        <v>-1642456.9114404581</v>
      </c>
      <c r="M172" s="553">
        <f>L172/J172</f>
        <v>-0.14881195460918914</v>
      </c>
      <c r="N172" s="553"/>
      <c r="O172" s="400">
        <v>5605455.9076610524</v>
      </c>
      <c r="P172" s="400">
        <v>6306834.3206473654</v>
      </c>
      <c r="Q172" s="552">
        <f>P172-O172</f>
        <v>701378.41298631299</v>
      </c>
      <c r="R172" s="553">
        <f>Q172/O172</f>
        <v>0.12512424047930332</v>
      </c>
      <c r="S172" s="553"/>
      <c r="T172" s="400">
        <v>4243793.9768804414</v>
      </c>
      <c r="U172" s="400">
        <v>1984555.9332368174</v>
      </c>
      <c r="V172" s="552">
        <f>U172-T172</f>
        <v>-2259238.0436436241</v>
      </c>
      <c r="W172" s="553">
        <f>V172/T172</f>
        <v>-0.53236279987945145</v>
      </c>
      <c r="X172" s="554"/>
      <c r="Y172" s="437">
        <f>SUM(J172,O172,T172)</f>
        <v>20886380.038190026</v>
      </c>
      <c r="Z172" s="437">
        <f>SUM(K172,P172,U172)</f>
        <v>17686063.49609226</v>
      </c>
      <c r="AA172" s="552">
        <f>Z172-Y172</f>
        <v>-3200316.542097766</v>
      </c>
      <c r="AB172" s="553">
        <f>AA172/Y172</f>
        <v>-0.15322504599868897</v>
      </c>
      <c r="AC172" s="554"/>
      <c r="AD172" s="557">
        <v>0</v>
      </c>
      <c r="AE172" s="452">
        <v>5019936.2874245057</v>
      </c>
      <c r="AF172" s="545"/>
      <c r="AG172" s="399">
        <v>20886380.038190026</v>
      </c>
      <c r="AH172" s="399">
        <f>SUM(Z172,AE172)</f>
        <v>22705999.783516765</v>
      </c>
      <c r="AI172" s="552">
        <f>AH172-AG172</f>
        <v>1819619.7453267388</v>
      </c>
      <c r="AJ172" s="553">
        <f>AI172/AG172</f>
        <v>8.7119919392428316E-2</v>
      </c>
      <c r="AL172" s="559">
        <f>J172/$E172</f>
        <v>312.25966597772117</v>
      </c>
      <c r="AM172" s="559">
        <f>K172/$F172</f>
        <v>263.54737403450713</v>
      </c>
      <c r="AN172" s="559">
        <f>AM172-AL172</f>
        <v>-48.712291943214041</v>
      </c>
      <c r="AO172" s="560">
        <f>AN172/AL172</f>
        <v>-0.15599930843034182</v>
      </c>
      <c r="AP172" s="561"/>
      <c r="AQ172" s="559">
        <f>O172/$E172</f>
        <v>158.58812617159091</v>
      </c>
      <c r="AR172" s="559">
        <f>P172/$F172</f>
        <v>176.92468708860116</v>
      </c>
      <c r="AS172" s="559">
        <f>AR172-AQ172</f>
        <v>18.336560917010246</v>
      </c>
      <c r="AT172" s="560">
        <f>AS172/AQ172</f>
        <v>0.11562379454039487</v>
      </c>
      <c r="AU172" s="561"/>
      <c r="AV172" s="559">
        <f>T172/$E172</f>
        <v>120.06433477282978</v>
      </c>
      <c r="AW172" s="559">
        <f>U172/$F172</f>
        <v>55.672453032143444</v>
      </c>
      <c r="AX172" s="559">
        <f>AW172-AV172</f>
        <v>-64.39188174068633</v>
      </c>
      <c r="AY172" s="560">
        <f>AX172/AV172</f>
        <v>-0.53631148552582519</v>
      </c>
      <c r="AZ172" s="561"/>
      <c r="BA172" s="559">
        <f>Y172/$E172</f>
        <v>590.91212692214185</v>
      </c>
      <c r="BB172" s="559">
        <f>Z172/$F172</f>
        <v>496.14451415525178</v>
      </c>
      <c r="BC172" s="559">
        <f>BB172-BA172</f>
        <v>-94.767612766890068</v>
      </c>
      <c r="BD172" s="560">
        <f>BC172/BA172</f>
        <v>-0.16037513608072657</v>
      </c>
      <c r="BE172" s="562"/>
      <c r="BF172" s="559">
        <f>AD172/$E172</f>
        <v>0</v>
      </c>
      <c r="BG172" s="559">
        <f>AE172/$F172</f>
        <v>140.82352757383526</v>
      </c>
      <c r="BH172" s="562"/>
      <c r="BI172" s="559">
        <f>AG172/$E172</f>
        <v>590.91212692214185</v>
      </c>
      <c r="BJ172" s="559">
        <f>AH172/$F172</f>
        <v>636.96804172908696</v>
      </c>
      <c r="BK172" s="559">
        <f>BJ172-BI172</f>
        <v>46.055914806945111</v>
      </c>
      <c r="BL172" s="560">
        <f>BK172/BI172</f>
        <v>7.7940378456665863E-2</v>
      </c>
    </row>
    <row r="173" spans="1:64">
      <c r="A173" s="397">
        <v>538</v>
      </c>
      <c r="B173" s="412">
        <v>2</v>
      </c>
      <c r="C173" s="412">
        <v>2</v>
      </c>
      <c r="D173" s="398" t="s">
        <v>196</v>
      </c>
      <c r="E173" s="400">
        <v>4644</v>
      </c>
      <c r="F173" s="400">
        <v>4695</v>
      </c>
      <c r="G173" s="552">
        <f>F173-E173</f>
        <v>51</v>
      </c>
      <c r="H173" s="553">
        <f>G173/E173</f>
        <v>1.0981912144702842E-2</v>
      </c>
      <c r="I173" s="553"/>
      <c r="J173" s="400">
        <v>2086991.379463912</v>
      </c>
      <c r="K173" s="437">
        <v>2005294.9760497697</v>
      </c>
      <c r="L173" s="552">
        <f>K173-J173</f>
        <v>-81696.403414142318</v>
      </c>
      <c r="M173" s="553">
        <f>L173/J173</f>
        <v>-3.9145539467981785E-2</v>
      </c>
      <c r="N173" s="553"/>
      <c r="O173" s="400">
        <v>1892610.609176897</v>
      </c>
      <c r="P173" s="400">
        <v>1782472.1944673131</v>
      </c>
      <c r="Q173" s="552">
        <f>P173-O173</f>
        <v>-110138.41470958386</v>
      </c>
      <c r="R173" s="553">
        <f>Q173/O173</f>
        <v>-5.8193911719370231E-2</v>
      </c>
      <c r="S173" s="553"/>
      <c r="T173" s="400">
        <v>778488.80307166837</v>
      </c>
      <c r="U173" s="400">
        <v>424874.02134924236</v>
      </c>
      <c r="V173" s="552">
        <f>U173-T173</f>
        <v>-353614.78172242601</v>
      </c>
      <c r="W173" s="553">
        <f>V173/T173</f>
        <v>-0.454232328489729</v>
      </c>
      <c r="X173" s="554"/>
      <c r="Y173" s="437">
        <f>SUM(J173,O173,T173)</f>
        <v>4758090.7917124778</v>
      </c>
      <c r="Z173" s="437">
        <f>SUM(K173,P173,U173)</f>
        <v>4212641.1918663252</v>
      </c>
      <c r="AA173" s="552">
        <f>Z173-Y173</f>
        <v>-545449.59984615259</v>
      </c>
      <c r="AB173" s="553">
        <f>AA173/Y173</f>
        <v>-0.11463623199376584</v>
      </c>
      <c r="AC173" s="554"/>
      <c r="AD173" s="557">
        <v>0</v>
      </c>
      <c r="AE173" s="452">
        <v>419016.45643189747</v>
      </c>
      <c r="AF173" s="545"/>
      <c r="AG173" s="399">
        <v>4758090.7917124778</v>
      </c>
      <c r="AH173" s="399">
        <f>SUM(Z173,AE173)</f>
        <v>4631657.6482982226</v>
      </c>
      <c r="AI173" s="552">
        <f>AH173-AG173</f>
        <v>-126433.14341425523</v>
      </c>
      <c r="AJ173" s="553">
        <f>AI173/AG173</f>
        <v>-2.6572242722747805E-2</v>
      </c>
      <c r="AL173" s="559">
        <f>J173/$E173</f>
        <v>449.39521521617399</v>
      </c>
      <c r="AM173" s="559">
        <f>K173/$F173</f>
        <v>427.11288094776779</v>
      </c>
      <c r="AN173" s="559">
        <f>AM173-AL173</f>
        <v>-22.282334268406203</v>
      </c>
      <c r="AO173" s="560">
        <f>AN173/AL173</f>
        <v>-4.9582936163856707E-2</v>
      </c>
      <c r="AP173" s="561"/>
      <c r="AQ173" s="559">
        <f>O173/$E173</f>
        <v>407.53889086496491</v>
      </c>
      <c r="AR173" s="559">
        <f>P173/$F173</f>
        <v>379.65328955640319</v>
      </c>
      <c r="AS173" s="559">
        <f>AR173-AQ173</f>
        <v>-27.885601308561718</v>
      </c>
      <c r="AT173" s="560">
        <f>AS173/AQ173</f>
        <v>-6.8424393189511365E-2</v>
      </c>
      <c r="AU173" s="561"/>
      <c r="AV173" s="559">
        <f>T173/$E173</f>
        <v>167.63324786211635</v>
      </c>
      <c r="AW173" s="559">
        <f>U173/$F173</f>
        <v>90.494999222415842</v>
      </c>
      <c r="AX173" s="559">
        <f>AW173-AV173</f>
        <v>-77.138248639700507</v>
      </c>
      <c r="AY173" s="560">
        <f>AX173/AV173</f>
        <v>-0.46016079520900982</v>
      </c>
      <c r="AZ173" s="561"/>
      <c r="BA173" s="559">
        <f>Y173/$E173</f>
        <v>1024.5673539432553</v>
      </c>
      <c r="BB173" s="559">
        <f>Z173/$F173</f>
        <v>897.26116972658679</v>
      </c>
      <c r="BC173" s="559">
        <f>BB173-BA173</f>
        <v>-127.3061842166685</v>
      </c>
      <c r="BD173" s="560">
        <f>BC173/BA173</f>
        <v>-0.12425360199766743</v>
      </c>
      <c r="BE173" s="562"/>
      <c r="BF173" s="559">
        <f>AD173/$E173</f>
        <v>0</v>
      </c>
      <c r="BG173" s="559">
        <f>AE173/$F173</f>
        <v>89.2473815616395</v>
      </c>
      <c r="BH173" s="562"/>
      <c r="BI173" s="559">
        <f>AG173/$E173</f>
        <v>1024.5673539432553</v>
      </c>
      <c r="BJ173" s="559">
        <f>AH173/$F173</f>
        <v>986.50855128822627</v>
      </c>
      <c r="BK173" s="559">
        <f>BJ173-BI173</f>
        <v>-38.058802655029012</v>
      </c>
      <c r="BL173" s="560">
        <f>BK173/BI173</f>
        <v>-3.7146218360903253E-2</v>
      </c>
    </row>
    <row r="174" spans="1:64">
      <c r="A174" s="397">
        <v>541</v>
      </c>
      <c r="B174" s="412">
        <v>12</v>
      </c>
      <c r="C174" s="412">
        <v>12</v>
      </c>
      <c r="D174" s="398" t="s">
        <v>197</v>
      </c>
      <c r="E174" s="400">
        <v>9243</v>
      </c>
      <c r="F174" s="400">
        <v>9130</v>
      </c>
      <c r="G174" s="552">
        <f>F174-E174</f>
        <v>-113</v>
      </c>
      <c r="H174" s="553">
        <f>G174/E174</f>
        <v>-1.2225467921670454E-2</v>
      </c>
      <c r="I174" s="553"/>
      <c r="J174" s="400">
        <v>5225686.824980828</v>
      </c>
      <c r="K174" s="437">
        <v>4893694.8616584772</v>
      </c>
      <c r="L174" s="552">
        <f>K174-J174</f>
        <v>-331991.96332235076</v>
      </c>
      <c r="M174" s="553">
        <f>L174/J174</f>
        <v>-6.3530780630653039E-2</v>
      </c>
      <c r="N174" s="553"/>
      <c r="O174" s="400">
        <v>4567844.1577191809</v>
      </c>
      <c r="P174" s="400">
        <v>4629339.5874962397</v>
      </c>
      <c r="Q174" s="552">
        <f>P174-O174</f>
        <v>61495.429777058773</v>
      </c>
      <c r="R174" s="553">
        <f>Q174/O174</f>
        <v>1.346268122416959E-2</v>
      </c>
      <c r="S174" s="553"/>
      <c r="T174" s="400">
        <v>2030617.8902143268</v>
      </c>
      <c r="U174" s="400">
        <v>1462022.8183782715</v>
      </c>
      <c r="V174" s="552">
        <f>U174-T174</f>
        <v>-568595.07183605526</v>
      </c>
      <c r="W174" s="553">
        <f>V174/T174</f>
        <v>-0.28001086495699168</v>
      </c>
      <c r="X174" s="554"/>
      <c r="Y174" s="437">
        <f>SUM(J174,O174,T174)</f>
        <v>11824148.872914337</v>
      </c>
      <c r="Z174" s="437">
        <f>SUM(K174,P174,U174)</f>
        <v>10985057.267532988</v>
      </c>
      <c r="AA174" s="552">
        <f>Z174-Y174</f>
        <v>-839091.6053813491</v>
      </c>
      <c r="AB174" s="553">
        <f>AA174/Y174</f>
        <v>-7.0964228749137478E-2</v>
      </c>
      <c r="AC174" s="554"/>
      <c r="AD174" s="557">
        <v>0</v>
      </c>
      <c r="AE174" s="452">
        <v>1424181.0962242708</v>
      </c>
      <c r="AF174" s="545"/>
      <c r="AG174" s="399">
        <v>11824148.872914337</v>
      </c>
      <c r="AH174" s="399">
        <f>SUM(Z174,AE174)</f>
        <v>12409238.363757258</v>
      </c>
      <c r="AI174" s="552">
        <f>AH174-AG174</f>
        <v>585089.49084292166</v>
      </c>
      <c r="AJ174" s="553">
        <f>AI174/AG174</f>
        <v>4.9482588314089179E-2</v>
      </c>
      <c r="AL174" s="559">
        <f>J174/$E174</f>
        <v>565.36696148229237</v>
      </c>
      <c r="AM174" s="559">
        <f>K174/$F174</f>
        <v>536.00162778296578</v>
      </c>
      <c r="AN174" s="559">
        <f>AM174-AL174</f>
        <v>-29.365333699326584</v>
      </c>
      <c r="AO174" s="560">
        <f>AN174/AL174</f>
        <v>-5.1940307269345669E-2</v>
      </c>
      <c r="AP174" s="561"/>
      <c r="AQ174" s="559">
        <f>O174/$E174</f>
        <v>494.19497541049236</v>
      </c>
      <c r="AR174" s="559">
        <f>P174/$F174</f>
        <v>507.04705229969767</v>
      </c>
      <c r="AS174" s="559">
        <f>AR174-AQ174</f>
        <v>12.852076889205307</v>
      </c>
      <c r="AT174" s="560">
        <f>AS174/AQ174</f>
        <v>2.6006085712486266E-2</v>
      </c>
      <c r="AU174" s="561"/>
      <c r="AV174" s="559">
        <f>T174/$E174</f>
        <v>219.69251219456095</v>
      </c>
      <c r="AW174" s="559">
        <f>U174/$F174</f>
        <v>160.13393410495854</v>
      </c>
      <c r="AX174" s="559">
        <f>AW174-AV174</f>
        <v>-59.558578089602406</v>
      </c>
      <c r="AY174" s="560">
        <f>AX174/AV174</f>
        <v>-0.27109971794057774</v>
      </c>
      <c r="AZ174" s="561"/>
      <c r="BA174" s="559">
        <f>Y174/$E174</f>
        <v>1279.2544490873458</v>
      </c>
      <c r="BB174" s="559">
        <f>Z174/$F174</f>
        <v>1203.1826141876218</v>
      </c>
      <c r="BC174" s="559">
        <f>BB174-BA174</f>
        <v>-76.071834899724081</v>
      </c>
      <c r="BD174" s="560">
        <f>BC174/BA174</f>
        <v>-5.9465757538694319E-2</v>
      </c>
      <c r="BE174" s="562"/>
      <c r="BF174" s="559">
        <f>AD174/$E174</f>
        <v>0</v>
      </c>
      <c r="BG174" s="559">
        <f>AE174/$F174</f>
        <v>155.9891671658566</v>
      </c>
      <c r="BH174" s="562"/>
      <c r="BI174" s="559">
        <f>AG174/$E174</f>
        <v>1279.2544490873458</v>
      </c>
      <c r="BJ174" s="559">
        <f>AH174/$F174</f>
        <v>1359.1717813534785</v>
      </c>
      <c r="BK174" s="559">
        <f>BJ174-BI174</f>
        <v>79.917332266132689</v>
      </c>
      <c r="BL174" s="560">
        <f>BK174/BI174</f>
        <v>6.2471803262554873E-2</v>
      </c>
    </row>
    <row r="175" spans="1:64">
      <c r="A175" s="397">
        <v>543</v>
      </c>
      <c r="B175" s="412">
        <v>1</v>
      </c>
      <c r="C175" s="413">
        <v>35</v>
      </c>
      <c r="D175" s="398" t="s">
        <v>198</v>
      </c>
      <c r="E175" s="400">
        <v>44458</v>
      </c>
      <c r="F175" s="400">
        <v>44785</v>
      </c>
      <c r="G175" s="552">
        <f>F175-E175</f>
        <v>327</v>
      </c>
      <c r="H175" s="553">
        <f>G175/E175</f>
        <v>7.3552566467227493E-3</v>
      </c>
      <c r="I175" s="553"/>
      <c r="J175" s="400">
        <v>34211929.189195633</v>
      </c>
      <c r="K175" s="437">
        <v>32438891.668369811</v>
      </c>
      <c r="L175" s="552">
        <f>K175-J175</f>
        <v>-1773037.5208258219</v>
      </c>
      <c r="M175" s="553">
        <f>L175/J175</f>
        <v>-5.1825125412271682E-2</v>
      </c>
      <c r="N175" s="553"/>
      <c r="O175" s="400">
        <v>-198832.6306909867</v>
      </c>
      <c r="P175" s="400">
        <v>-189170.70336456905</v>
      </c>
      <c r="Q175" s="552">
        <f>P175-O175</f>
        <v>9661.9273264176445</v>
      </c>
      <c r="R175" s="553">
        <f>Q175/O175</f>
        <v>-4.8593268081000299E-2</v>
      </c>
      <c r="S175" s="553"/>
      <c r="T175" s="400">
        <v>5144222.2518574186</v>
      </c>
      <c r="U175" s="400">
        <v>2656732.6410357924</v>
      </c>
      <c r="V175" s="552">
        <f>U175-T175</f>
        <v>-2487489.6108216261</v>
      </c>
      <c r="W175" s="553">
        <f>V175/T175</f>
        <v>-0.48355018291122065</v>
      </c>
      <c r="X175" s="554"/>
      <c r="Y175" s="437">
        <f>SUM(J175,O175,T175)</f>
        <v>39157318.810362071</v>
      </c>
      <c r="Z175" s="437">
        <f>SUM(K175,P175,U175)</f>
        <v>34906453.606041037</v>
      </c>
      <c r="AA175" s="552">
        <f>Z175-Y175</f>
        <v>-4250865.2043210343</v>
      </c>
      <c r="AB175" s="553">
        <f>AA175/Y175</f>
        <v>-0.10855863816692531</v>
      </c>
      <c r="AC175" s="554"/>
      <c r="AD175" s="557">
        <v>0</v>
      </c>
      <c r="AE175" s="452">
        <v>4721440.4139897106</v>
      </c>
      <c r="AF175" s="545"/>
      <c r="AG175" s="399">
        <v>39157318.810362071</v>
      </c>
      <c r="AH175" s="399">
        <f>SUM(Z175,AE175)</f>
        <v>39627894.020030744</v>
      </c>
      <c r="AI175" s="552">
        <f>AH175-AG175</f>
        <v>470575.20966867357</v>
      </c>
      <c r="AJ175" s="553">
        <f>AI175/AG175</f>
        <v>1.2017554418055477E-2</v>
      </c>
      <c r="AL175" s="559">
        <f>J175/$E175</f>
        <v>769.53369897871323</v>
      </c>
      <c r="AM175" s="559">
        <f>K175/$F175</f>
        <v>724.32492281723364</v>
      </c>
      <c r="AN175" s="559">
        <f>AM175-AL175</f>
        <v>-45.208776161479591</v>
      </c>
      <c r="AO175" s="560">
        <f>AN175/AL175</f>
        <v>-5.874827343036234E-2</v>
      </c>
      <c r="AP175" s="561"/>
      <c r="AQ175" s="559">
        <f>O175/$E175</f>
        <v>-4.4723701176613142</v>
      </c>
      <c r="AR175" s="559">
        <f>P175/$F175</f>
        <v>-4.2239746201757074</v>
      </c>
      <c r="AS175" s="559">
        <f>AR175-AQ175</f>
        <v>0.24839549748560685</v>
      </c>
      <c r="AT175" s="560">
        <f>AS175/AQ175</f>
        <v>-5.5540013672995714E-2</v>
      </c>
      <c r="AU175" s="561"/>
      <c r="AV175" s="559">
        <f>T175/$E175</f>
        <v>115.70970920548424</v>
      </c>
      <c r="AW175" s="559">
        <f>U175/$F175</f>
        <v>59.321930133656188</v>
      </c>
      <c r="AX175" s="559">
        <f>AW175-AV175</f>
        <v>-56.387779071828056</v>
      </c>
      <c r="AY175" s="560">
        <f>AX175/AV175</f>
        <v>-0.48732106803320413</v>
      </c>
      <c r="AZ175" s="561"/>
      <c r="BA175" s="559">
        <f>Y175/$E175</f>
        <v>880.77103806653633</v>
      </c>
      <c r="BB175" s="559">
        <f>Z175/$F175</f>
        <v>779.42287833071418</v>
      </c>
      <c r="BC175" s="559">
        <f>BB175-BA175</f>
        <v>-101.34815973582215</v>
      </c>
      <c r="BD175" s="560">
        <f>BC175/BA175</f>
        <v>-0.11506754349950138</v>
      </c>
      <c r="BE175" s="562"/>
      <c r="BF175" s="559">
        <f>AD175/$E175</f>
        <v>0</v>
      </c>
      <c r="BG175" s="559">
        <f>AE175/$F175</f>
        <v>105.42459336808554</v>
      </c>
      <c r="BH175" s="562"/>
      <c r="BI175" s="559">
        <f>AG175/$E175</f>
        <v>880.77103806653633</v>
      </c>
      <c r="BJ175" s="559">
        <f>AH175/$F175</f>
        <v>884.84747169879972</v>
      </c>
      <c r="BK175" s="559">
        <f>BJ175-BI175</f>
        <v>4.0764336322633881</v>
      </c>
      <c r="BL175" s="560">
        <f>BK175/BI175</f>
        <v>4.628255762373786E-3</v>
      </c>
    </row>
    <row r="176" spans="1:64">
      <c r="A176" s="397">
        <v>545</v>
      </c>
      <c r="B176" s="412">
        <v>15</v>
      </c>
      <c r="C176" s="412">
        <v>15</v>
      </c>
      <c r="D176" s="398" t="s">
        <v>199</v>
      </c>
      <c r="E176" s="400">
        <v>9584</v>
      </c>
      <c r="F176" s="400">
        <v>9621</v>
      </c>
      <c r="G176" s="552">
        <f>F176-E176</f>
        <v>37</v>
      </c>
      <c r="H176" s="553">
        <f>G176/E176</f>
        <v>3.8606010016694493E-3</v>
      </c>
      <c r="I176" s="553"/>
      <c r="J176" s="400">
        <v>11189256.765390776</v>
      </c>
      <c r="K176" s="437">
        <v>11329605.171956422</v>
      </c>
      <c r="L176" s="552">
        <f>K176-J176</f>
        <v>140348.40656564571</v>
      </c>
      <c r="M176" s="553">
        <f>L176/J176</f>
        <v>1.2543139326264639E-2</v>
      </c>
      <c r="N176" s="553"/>
      <c r="O176" s="400">
        <v>3119934.886978758</v>
      </c>
      <c r="P176" s="400">
        <v>3285078.140177255</v>
      </c>
      <c r="Q176" s="552">
        <f>P176-O176</f>
        <v>165143.253198497</v>
      </c>
      <c r="R176" s="553">
        <f>Q176/O176</f>
        <v>5.2931634531134808E-2</v>
      </c>
      <c r="S176" s="553"/>
      <c r="T176" s="400">
        <v>2173390.3931355006</v>
      </c>
      <c r="U176" s="400">
        <v>1511683.778457378</v>
      </c>
      <c r="V176" s="552">
        <f>U176-T176</f>
        <v>-661706.61467812257</v>
      </c>
      <c r="W176" s="553">
        <f>V176/T176</f>
        <v>-0.30445824034562591</v>
      </c>
      <c r="X176" s="554"/>
      <c r="Y176" s="437">
        <f>SUM(J176,O176,T176)</f>
        <v>16482582.045505036</v>
      </c>
      <c r="Z176" s="437">
        <f>SUM(K176,P176,U176)</f>
        <v>16126367.090591054</v>
      </c>
      <c r="AA176" s="552">
        <f>Z176-Y176</f>
        <v>-356214.95491398126</v>
      </c>
      <c r="AB176" s="553">
        <f>AA176/Y176</f>
        <v>-2.1611599076561225E-2</v>
      </c>
      <c r="AC176" s="554"/>
      <c r="AD176" s="557">
        <v>0</v>
      </c>
      <c r="AE176" s="452">
        <v>975306.44973491749</v>
      </c>
      <c r="AF176" s="545"/>
      <c r="AG176" s="399">
        <v>16482582.045505036</v>
      </c>
      <c r="AH176" s="399">
        <f>SUM(Z176,AE176)</f>
        <v>17101673.540325973</v>
      </c>
      <c r="AI176" s="552">
        <f>AH176-AG176</f>
        <v>619091.49482093751</v>
      </c>
      <c r="AJ176" s="553">
        <f>AI176/AG176</f>
        <v>3.7560346619950238E-2</v>
      </c>
      <c r="AL176" s="559">
        <f>J176/$E176</f>
        <v>1167.4934020649807</v>
      </c>
      <c r="AM176" s="559">
        <f>K176/$F176</f>
        <v>1177.5912246082967</v>
      </c>
      <c r="AN176" s="559">
        <f>AM176-AL176</f>
        <v>10.097822543315942</v>
      </c>
      <c r="AO176" s="560">
        <f>AN176/AL176</f>
        <v>8.6491474174120557E-3</v>
      </c>
      <c r="AP176" s="561"/>
      <c r="AQ176" s="559">
        <f>O176/$E176</f>
        <v>325.53577702199061</v>
      </c>
      <c r="AR176" s="559">
        <f>P176/$F176</f>
        <v>341.44872052564756</v>
      </c>
      <c r="AS176" s="559">
        <f>AR176-AQ176</f>
        <v>15.912943503656948</v>
      </c>
      <c r="AT176" s="560">
        <f>AS176/AQ176</f>
        <v>4.8882318402078413E-2</v>
      </c>
      <c r="AU176" s="561"/>
      <c r="AV176" s="559">
        <f>T176/$E176</f>
        <v>226.77278726372086</v>
      </c>
      <c r="AW176" s="559">
        <f>U176/$F176</f>
        <v>157.12335292146119</v>
      </c>
      <c r="AX176" s="559">
        <f>AW176-AV176</f>
        <v>-69.649434342259667</v>
      </c>
      <c r="AY176" s="560">
        <f>AX176/AV176</f>
        <v>-0.30713312290536104</v>
      </c>
      <c r="AZ176" s="561"/>
      <c r="BA176" s="559">
        <f>Y176/$E176</f>
        <v>1719.8019663506923</v>
      </c>
      <c r="BB176" s="559">
        <f>Z176/$F176</f>
        <v>1676.1632980554052</v>
      </c>
      <c r="BC176" s="559">
        <f>BB176-BA176</f>
        <v>-43.638668295287061</v>
      </c>
      <c r="BD176" s="560">
        <f>BC176/BA176</f>
        <v>-2.5374240260862983E-2</v>
      </c>
      <c r="BE176" s="562"/>
      <c r="BF176" s="559">
        <f>AD176/$E176</f>
        <v>0</v>
      </c>
      <c r="BG176" s="559">
        <f>AE176/$F176</f>
        <v>101.37266913365737</v>
      </c>
      <c r="BH176" s="562"/>
      <c r="BI176" s="559">
        <f>AG176/$E176</f>
        <v>1719.8019663506923</v>
      </c>
      <c r="BJ176" s="559">
        <f>AH176/$F176</f>
        <v>1777.5359671890628</v>
      </c>
      <c r="BK176" s="559">
        <f>BJ176-BI176</f>
        <v>57.734000838370548</v>
      </c>
      <c r="BL176" s="560">
        <f>BK176/BI176</f>
        <v>3.3570144684087283E-2</v>
      </c>
    </row>
    <row r="177" spans="1:64">
      <c r="A177" s="397">
        <v>560</v>
      </c>
      <c r="B177" s="412">
        <v>7</v>
      </c>
      <c r="C177" s="412">
        <v>7</v>
      </c>
      <c r="D177" s="398" t="s">
        <v>200</v>
      </c>
      <c r="E177" s="400">
        <v>15735</v>
      </c>
      <c r="F177" s="400">
        <v>15669</v>
      </c>
      <c r="G177" s="552">
        <f>F177-E177</f>
        <v>-66</v>
      </c>
      <c r="H177" s="553">
        <f>G177/E177</f>
        <v>-4.1944709246901808E-3</v>
      </c>
      <c r="I177" s="553"/>
      <c r="J177" s="400">
        <v>4380477.5946529452</v>
      </c>
      <c r="K177" s="437">
        <v>3939445.7906955057</v>
      </c>
      <c r="L177" s="552">
        <f>K177-J177</f>
        <v>-441031.80395743949</v>
      </c>
      <c r="M177" s="553">
        <f>L177/J177</f>
        <v>-0.10068121441730177</v>
      </c>
      <c r="N177" s="553"/>
      <c r="O177" s="400">
        <v>6119155.5578805432</v>
      </c>
      <c r="P177" s="400">
        <v>6622080.3975777691</v>
      </c>
      <c r="Q177" s="552">
        <f>P177-O177</f>
        <v>502924.83969722595</v>
      </c>
      <c r="R177" s="553">
        <f>Q177/O177</f>
        <v>8.2188601832410543E-2</v>
      </c>
      <c r="S177" s="553"/>
      <c r="T177" s="400">
        <v>2752491.5886558881</v>
      </c>
      <c r="U177" s="400">
        <v>1725272.0522359279</v>
      </c>
      <c r="V177" s="552">
        <f>U177-T177</f>
        <v>-1027219.5364199602</v>
      </c>
      <c r="W177" s="553">
        <f>V177/T177</f>
        <v>-0.37319624904705984</v>
      </c>
      <c r="X177" s="554"/>
      <c r="Y177" s="437">
        <f>SUM(J177,O177,T177)</f>
        <v>13252124.741189376</v>
      </c>
      <c r="Z177" s="437">
        <f>SUM(K177,P177,U177)</f>
        <v>12286798.240509203</v>
      </c>
      <c r="AA177" s="552">
        <f>Z177-Y177</f>
        <v>-965326.50068017282</v>
      </c>
      <c r="AB177" s="553">
        <f>AA177/Y177</f>
        <v>-7.2843149270985133E-2</v>
      </c>
      <c r="AC177" s="554"/>
      <c r="AD177" s="557">
        <v>0</v>
      </c>
      <c r="AE177" s="452">
        <v>1923298.792385817</v>
      </c>
      <c r="AF177" s="545"/>
      <c r="AG177" s="399">
        <v>13252124.741189376</v>
      </c>
      <c r="AH177" s="399">
        <f>SUM(Z177,AE177)</f>
        <v>14210097.032895019</v>
      </c>
      <c r="AI177" s="552">
        <f>AH177-AG177</f>
        <v>957972.29170564376</v>
      </c>
      <c r="AJ177" s="553">
        <f>AI177/AG177</f>
        <v>7.2288203621275748E-2</v>
      </c>
      <c r="AL177" s="559">
        <f>J177/$E177</f>
        <v>278.3906955610388</v>
      </c>
      <c r="AM177" s="559">
        <f>K177/$F177</f>
        <v>251.41654162330116</v>
      </c>
      <c r="AN177" s="559">
        <f>AM177-AL177</f>
        <v>-26.97415393773764</v>
      </c>
      <c r="AO177" s="560">
        <f>AN177/AL177</f>
        <v>-9.6893159030968401E-2</v>
      </c>
      <c r="AP177" s="561"/>
      <c r="AQ177" s="559">
        <f>O177/$E177</f>
        <v>388.88818289676158</v>
      </c>
      <c r="AR177" s="559">
        <f>P177/$F177</f>
        <v>422.62303896724546</v>
      </c>
      <c r="AS177" s="559">
        <f>AR177-AQ177</f>
        <v>33.734856070483886</v>
      </c>
      <c r="AT177" s="560">
        <f>AS177/AQ177</f>
        <v>8.6746930233772376E-2</v>
      </c>
      <c r="AU177" s="561"/>
      <c r="AV177" s="559">
        <f>T177/$E177</f>
        <v>174.92796877380923</v>
      </c>
      <c r="AW177" s="559">
        <f>U177/$F177</f>
        <v>110.10734904817971</v>
      </c>
      <c r="AX177" s="559">
        <f>AW177-AV177</f>
        <v>-64.820619725629513</v>
      </c>
      <c r="AY177" s="560">
        <f>AX177/AV177</f>
        <v>-0.37055606476198139</v>
      </c>
      <c r="AZ177" s="561"/>
      <c r="BA177" s="559">
        <f>Y177/$E177</f>
        <v>842.20684723160946</v>
      </c>
      <c r="BB177" s="559">
        <f>Z177/$F177</f>
        <v>784.14692963872631</v>
      </c>
      <c r="BC177" s="559">
        <f>BB177-BA177</f>
        <v>-58.059917592883153</v>
      </c>
      <c r="BD177" s="560">
        <f>BC177/BA177</f>
        <v>-6.8937836095408156E-2</v>
      </c>
      <c r="BE177" s="562"/>
      <c r="BF177" s="559">
        <f>AD177/$E177</f>
        <v>0</v>
      </c>
      <c r="BG177" s="559">
        <f>AE177/$F177</f>
        <v>122.74547146504672</v>
      </c>
      <c r="BH177" s="562"/>
      <c r="BI177" s="559">
        <f>AG177/$E177</f>
        <v>842.20684723160946</v>
      </c>
      <c r="BJ177" s="559">
        <f>AH177/$F177</f>
        <v>906.89240110377295</v>
      </c>
      <c r="BK177" s="559">
        <f>BJ177-BI177</f>
        <v>64.685553872163496</v>
      </c>
      <c r="BL177" s="560">
        <f>BK177/BI177</f>
        <v>7.6804830173002353E-2</v>
      </c>
    </row>
    <row r="178" spans="1:64">
      <c r="A178" s="397">
        <v>561</v>
      </c>
      <c r="B178" s="412">
        <v>2</v>
      </c>
      <c r="C178" s="412">
        <v>2</v>
      </c>
      <c r="D178" s="398" t="s">
        <v>201</v>
      </c>
      <c r="E178" s="400">
        <v>1317</v>
      </c>
      <c r="F178" s="400">
        <v>1315</v>
      </c>
      <c r="G178" s="552">
        <f>F178-E178</f>
        <v>-2</v>
      </c>
      <c r="H178" s="553">
        <f>G178/E178</f>
        <v>-1.5186028853454822E-3</v>
      </c>
      <c r="I178" s="553"/>
      <c r="J178" s="400">
        <v>1303892.5857224278</v>
      </c>
      <c r="K178" s="437">
        <v>1336516.53580201</v>
      </c>
      <c r="L178" s="552">
        <f>K178-J178</f>
        <v>32623.950079582166</v>
      </c>
      <c r="M178" s="553">
        <f>L178/J178</f>
        <v>2.5020427630936114E-2</v>
      </c>
      <c r="N178" s="553"/>
      <c r="O178" s="400">
        <v>436774.38299178809</v>
      </c>
      <c r="P178" s="400">
        <v>443044.92124670645</v>
      </c>
      <c r="Q178" s="552">
        <f>P178-O178</f>
        <v>6270.538254918356</v>
      </c>
      <c r="R178" s="553">
        <f>Q178/O178</f>
        <v>1.4356469836822481E-2</v>
      </c>
      <c r="S178" s="553"/>
      <c r="T178" s="400">
        <v>340084.14675400406</v>
      </c>
      <c r="U178" s="400">
        <v>256104.07618257817</v>
      </c>
      <c r="V178" s="552">
        <f>U178-T178</f>
        <v>-83980.070571425895</v>
      </c>
      <c r="W178" s="553">
        <f>V178/T178</f>
        <v>-0.24693909249516388</v>
      </c>
      <c r="X178" s="554"/>
      <c r="Y178" s="437">
        <f>SUM(J178,O178,T178)</f>
        <v>2080751.1154682199</v>
      </c>
      <c r="Z178" s="437">
        <f>SUM(K178,P178,U178)</f>
        <v>2035665.5332312947</v>
      </c>
      <c r="AA178" s="552">
        <f>Z178-Y178</f>
        <v>-45085.58223692514</v>
      </c>
      <c r="AB178" s="553">
        <f>AA178/Y178</f>
        <v>-2.1667936112954953E-2</v>
      </c>
      <c r="AC178" s="554"/>
      <c r="AD178" s="557">
        <v>0</v>
      </c>
      <c r="AE178" s="452">
        <v>191580.0450058952</v>
      </c>
      <c r="AF178" s="545"/>
      <c r="AG178" s="399">
        <v>2080751.1154682199</v>
      </c>
      <c r="AH178" s="399">
        <f>SUM(Z178,AE178)</f>
        <v>2227245.5782371899</v>
      </c>
      <c r="AI178" s="552">
        <f>AH178-AG178</f>
        <v>146494.46276897006</v>
      </c>
      <c r="AJ178" s="553">
        <f>AI178/AG178</f>
        <v>7.0404606144356299E-2</v>
      </c>
      <c r="AL178" s="559">
        <f>J178/$E178</f>
        <v>990.04752142933012</v>
      </c>
      <c r="AM178" s="559">
        <f>K178/$F178</f>
        <v>1016.3623846403118</v>
      </c>
      <c r="AN178" s="559">
        <f>AM178-AL178</f>
        <v>26.314863210981684</v>
      </c>
      <c r="AO178" s="560">
        <f>AN178/AL178</f>
        <v>2.657939406079312E-2</v>
      </c>
      <c r="AP178" s="561"/>
      <c r="AQ178" s="559">
        <f>O178/$E178</f>
        <v>331.64341912816104</v>
      </c>
      <c r="AR178" s="559">
        <f>P178/$F178</f>
        <v>336.91628992144979</v>
      </c>
      <c r="AS178" s="559">
        <f>AR178-AQ178</f>
        <v>5.272870793288746</v>
      </c>
      <c r="AT178" s="560">
        <f>AS178/AQ178</f>
        <v>1.5899217319464087E-2</v>
      </c>
      <c r="AU178" s="561"/>
      <c r="AV178" s="559">
        <f>T178/$E178</f>
        <v>258.22638326044347</v>
      </c>
      <c r="AW178" s="559">
        <f>U178/$F178</f>
        <v>194.75595146964119</v>
      </c>
      <c r="AX178" s="559">
        <f>AW178-AV178</f>
        <v>-63.47043179080228</v>
      </c>
      <c r="AY178" s="560">
        <f>AX178/AV178</f>
        <v>-0.24579375271188655</v>
      </c>
      <c r="AZ178" s="561"/>
      <c r="BA178" s="559">
        <f>Y178/$E178</f>
        <v>1579.9173238179346</v>
      </c>
      <c r="BB178" s="559">
        <f>Z178/$F178</f>
        <v>1548.0346260314029</v>
      </c>
      <c r="BC178" s="559">
        <f>BB178-BA178</f>
        <v>-31.882697786531708</v>
      </c>
      <c r="BD178" s="560">
        <f>BC178/BA178</f>
        <v>-2.0179978601339639E-2</v>
      </c>
      <c r="BE178" s="562"/>
      <c r="BF178" s="559">
        <f>AD178/$E178</f>
        <v>0</v>
      </c>
      <c r="BG178" s="559">
        <f>AE178/$F178</f>
        <v>145.68824715277202</v>
      </c>
      <c r="BH178" s="562"/>
      <c r="BI178" s="559">
        <f>AG178/$E178</f>
        <v>1579.9173238179346</v>
      </c>
      <c r="BJ178" s="559">
        <f>AH178/$F178</f>
        <v>1693.7228731841749</v>
      </c>
      <c r="BK178" s="559">
        <f>BJ178-BI178</f>
        <v>113.80554936624026</v>
      </c>
      <c r="BL178" s="560">
        <f>BK178/BI178</f>
        <v>7.2032597940773574E-2</v>
      </c>
    </row>
    <row r="179" spans="1:64">
      <c r="A179" s="397">
        <v>562</v>
      </c>
      <c r="B179" s="412">
        <v>6</v>
      </c>
      <c r="C179" s="412">
        <v>6</v>
      </c>
      <c r="D179" s="398" t="s">
        <v>202</v>
      </c>
      <c r="E179" s="400">
        <v>8935</v>
      </c>
      <c r="F179" s="400">
        <v>8839</v>
      </c>
      <c r="G179" s="552">
        <f>F179-E179</f>
        <v>-96</v>
      </c>
      <c r="H179" s="553">
        <f>G179/E179</f>
        <v>-1.0744264129826524E-2</v>
      </c>
      <c r="I179" s="553"/>
      <c r="J179" s="400">
        <v>942246.22389995854</v>
      </c>
      <c r="K179" s="437">
        <v>585649.74887265137</v>
      </c>
      <c r="L179" s="552">
        <f>K179-J179</f>
        <v>-356596.47502730717</v>
      </c>
      <c r="M179" s="553">
        <f>L179/J179</f>
        <v>-0.37845359947568036</v>
      </c>
      <c r="N179" s="553"/>
      <c r="O179" s="400">
        <v>3280420.7878165888</v>
      </c>
      <c r="P179" s="400">
        <v>3382640.9958232911</v>
      </c>
      <c r="Q179" s="552">
        <f>P179-O179</f>
        <v>102220.20800670236</v>
      </c>
      <c r="R179" s="553">
        <f>Q179/O179</f>
        <v>3.1160699988960559E-2</v>
      </c>
      <c r="S179" s="553"/>
      <c r="T179" s="400">
        <v>1658725.5906780572</v>
      </c>
      <c r="U179" s="400">
        <v>1060062.2630919507</v>
      </c>
      <c r="V179" s="552">
        <f>U179-T179</f>
        <v>-598663.32758610649</v>
      </c>
      <c r="W179" s="553">
        <f>V179/T179</f>
        <v>-0.36091764120030467</v>
      </c>
      <c r="X179" s="554"/>
      <c r="Y179" s="437">
        <f>SUM(J179,O179,T179)</f>
        <v>5881392.6023946051</v>
      </c>
      <c r="Z179" s="437">
        <f>SUM(K179,P179,U179)</f>
        <v>5028353.0077878926</v>
      </c>
      <c r="AA179" s="552">
        <f>Z179-Y179</f>
        <v>-853039.59460671246</v>
      </c>
      <c r="AB179" s="553">
        <f>AA179/Y179</f>
        <v>-0.14504041003135856</v>
      </c>
      <c r="AC179" s="554"/>
      <c r="AD179" s="557">
        <v>0</v>
      </c>
      <c r="AE179" s="452">
        <v>970691.96023251268</v>
      </c>
      <c r="AF179" s="545"/>
      <c r="AG179" s="399">
        <v>5881392.6023946051</v>
      </c>
      <c r="AH179" s="399">
        <f>SUM(Z179,AE179)</f>
        <v>5999044.9680204056</v>
      </c>
      <c r="AI179" s="552">
        <f>AH179-AG179</f>
        <v>117652.36562580056</v>
      </c>
      <c r="AJ179" s="553">
        <f>AI179/AG179</f>
        <v>2.0004167988700243E-2</v>
      </c>
      <c r="AL179" s="559">
        <f>J179/$E179</f>
        <v>105.45564900950851</v>
      </c>
      <c r="AM179" s="559">
        <f>K179/$F179</f>
        <v>66.257466780478723</v>
      </c>
      <c r="AN179" s="559">
        <f>AM179-AL179</f>
        <v>-39.198182229029783</v>
      </c>
      <c r="AO179" s="560">
        <f>AN179/AL179</f>
        <v>-0.37170301067034772</v>
      </c>
      <c r="AP179" s="561"/>
      <c r="AQ179" s="559">
        <f>O179/$E179</f>
        <v>367.14278542994839</v>
      </c>
      <c r="AR179" s="559">
        <f>P179/$F179</f>
        <v>382.69498764829632</v>
      </c>
      <c r="AS179" s="559">
        <f>AR179-AQ179</f>
        <v>15.552202218347929</v>
      </c>
      <c r="AT179" s="560">
        <f>AS179/AQ179</f>
        <v>4.2360092137273722E-2</v>
      </c>
      <c r="AU179" s="561"/>
      <c r="AV179" s="559">
        <f>T179/$E179</f>
        <v>185.64360276195379</v>
      </c>
      <c r="AW179" s="559">
        <f>U179/$F179</f>
        <v>119.93011235342807</v>
      </c>
      <c r="AX179" s="559">
        <f>AW179-AV179</f>
        <v>-65.713490408525715</v>
      </c>
      <c r="AY179" s="560">
        <f>AX179/AV179</f>
        <v>-0.35397659510405272</v>
      </c>
      <c r="AZ179" s="561"/>
      <c r="BA179" s="559">
        <f>Y179/$E179</f>
        <v>658.24203720141077</v>
      </c>
      <c r="BB179" s="559">
        <f>Z179/$F179</f>
        <v>568.88256678220307</v>
      </c>
      <c r="BC179" s="559">
        <f>BB179-BA179</f>
        <v>-89.359470419207696</v>
      </c>
      <c r="BD179" s="560">
        <f>BC179/BA179</f>
        <v>-0.13575473058379775</v>
      </c>
      <c r="BE179" s="562"/>
      <c r="BF179" s="559">
        <f>AD179/$E179</f>
        <v>0</v>
      </c>
      <c r="BG179" s="559">
        <f>AE179/$F179</f>
        <v>109.81920581881577</v>
      </c>
      <c r="BH179" s="562"/>
      <c r="BI179" s="559">
        <f>AG179/$E179</f>
        <v>658.24203720141077</v>
      </c>
      <c r="BJ179" s="559">
        <f>AH179/$F179</f>
        <v>678.70177260101889</v>
      </c>
      <c r="BK179" s="559">
        <f>BJ179-BI179</f>
        <v>20.459735399608121</v>
      </c>
      <c r="BL179" s="560">
        <f>BK179/BI179</f>
        <v>3.108238952133012E-2</v>
      </c>
    </row>
    <row r="180" spans="1:64">
      <c r="A180" s="397">
        <v>563</v>
      </c>
      <c r="B180" s="412">
        <v>17</v>
      </c>
      <c r="C180" s="412">
        <v>17</v>
      </c>
      <c r="D180" s="398" t="s">
        <v>203</v>
      </c>
      <c r="E180" s="400">
        <v>7025</v>
      </c>
      <c r="F180" s="400">
        <v>6978</v>
      </c>
      <c r="G180" s="552">
        <f>F180-E180</f>
        <v>-47</v>
      </c>
      <c r="H180" s="553">
        <f>G180/E180</f>
        <v>-6.6903914590747335E-3</v>
      </c>
      <c r="I180" s="553"/>
      <c r="J180" s="400">
        <v>1078672.6484638159</v>
      </c>
      <c r="K180" s="437">
        <v>647492.21965315996</v>
      </c>
      <c r="L180" s="552">
        <f>K180-J180</f>
        <v>-431180.42881065595</v>
      </c>
      <c r="M180" s="553">
        <f>L180/J180</f>
        <v>-0.39973242060482256</v>
      </c>
      <c r="N180" s="553"/>
      <c r="O180" s="400">
        <v>3488074.9075481249</v>
      </c>
      <c r="P180" s="400">
        <v>3300738.6291025989</v>
      </c>
      <c r="Q180" s="552">
        <f>P180-O180</f>
        <v>-187336.27844552603</v>
      </c>
      <c r="R180" s="553">
        <f>Q180/O180</f>
        <v>-5.3707642011968849E-2</v>
      </c>
      <c r="S180" s="553"/>
      <c r="T180" s="400">
        <v>1297173.6383667197</v>
      </c>
      <c r="U180" s="400">
        <v>758604.12389413116</v>
      </c>
      <c r="V180" s="552">
        <f>U180-T180</f>
        <v>-538569.51447258855</v>
      </c>
      <c r="W180" s="553">
        <f>V180/T180</f>
        <v>-0.41518690986559453</v>
      </c>
      <c r="X180" s="554"/>
      <c r="Y180" s="437">
        <f>SUM(J180,O180,T180)</f>
        <v>5863921.194378661</v>
      </c>
      <c r="Z180" s="437">
        <f>SUM(K180,P180,U180)</f>
        <v>4706834.97264989</v>
      </c>
      <c r="AA180" s="552">
        <f>Z180-Y180</f>
        <v>-1157086.221728771</v>
      </c>
      <c r="AB180" s="553">
        <f>AA180/Y180</f>
        <v>-0.19732294882100226</v>
      </c>
      <c r="AC180" s="554"/>
      <c r="AD180" s="557">
        <v>0</v>
      </c>
      <c r="AE180" s="452">
        <v>804953.79346151219</v>
      </c>
      <c r="AF180" s="545"/>
      <c r="AG180" s="399">
        <v>5863921.194378661</v>
      </c>
      <c r="AH180" s="399">
        <f>SUM(Z180,AE180)</f>
        <v>5511788.7661114018</v>
      </c>
      <c r="AI180" s="552">
        <f>AH180-AG180</f>
        <v>-352132.42826725915</v>
      </c>
      <c r="AJ180" s="553">
        <f>AI180/AG180</f>
        <v>-6.0050675408943821E-2</v>
      </c>
      <c r="AL180" s="559">
        <f>J180/$E180</f>
        <v>153.54770796637948</v>
      </c>
      <c r="AM180" s="559">
        <f>K180/$F180</f>
        <v>92.790515857431927</v>
      </c>
      <c r="AN180" s="559">
        <f>AM180-AL180</f>
        <v>-60.75719210894755</v>
      </c>
      <c r="AO180" s="560">
        <f>AN180/AL180</f>
        <v>-0.39568934576510145</v>
      </c>
      <c r="AP180" s="561"/>
      <c r="AQ180" s="559">
        <f>O180/$E180</f>
        <v>496.5231185121886</v>
      </c>
      <c r="AR180" s="559">
        <f>P180/$F180</f>
        <v>473.0207264406132</v>
      </c>
      <c r="AS180" s="559">
        <f>AR180-AQ180</f>
        <v>-23.5023920715754</v>
      </c>
      <c r="AT180" s="560">
        <f>AS180/AQ180</f>
        <v>-4.7333933094594598E-2</v>
      </c>
      <c r="AU180" s="561"/>
      <c r="AV180" s="559">
        <f>T180/$E180</f>
        <v>184.65105172479997</v>
      </c>
      <c r="AW180" s="559">
        <f>U180/$F180</f>
        <v>108.71368929408587</v>
      </c>
      <c r="AX180" s="559">
        <f>AW180-AV180</f>
        <v>-75.937362430714103</v>
      </c>
      <c r="AY180" s="560">
        <f>AX180/AV180</f>
        <v>-0.41124792803178584</v>
      </c>
      <c r="AZ180" s="561"/>
      <c r="BA180" s="559">
        <f>Y180/$E180</f>
        <v>834.72187820336808</v>
      </c>
      <c r="BB180" s="559">
        <f>Z180/$F180</f>
        <v>674.524931592131</v>
      </c>
      <c r="BC180" s="559">
        <f>BB180-BA180</f>
        <v>-160.19694661123708</v>
      </c>
      <c r="BD180" s="560">
        <f>BC180/BA180</f>
        <v>-0.19191655423725143</v>
      </c>
      <c r="BE180" s="562"/>
      <c r="BF180" s="559">
        <f>AD180/$E180</f>
        <v>0</v>
      </c>
      <c r="BG180" s="559">
        <f>AE180/$F180</f>
        <v>115.35594632581143</v>
      </c>
      <c r="BH180" s="562"/>
      <c r="BI180" s="559">
        <f>AG180/$E180</f>
        <v>834.72187820336808</v>
      </c>
      <c r="BJ180" s="559">
        <f>AH180/$F180</f>
        <v>789.88087791794237</v>
      </c>
      <c r="BK180" s="559">
        <f>BJ180-BI180</f>
        <v>-44.841000285425707</v>
      </c>
      <c r="BL180" s="560">
        <f>BK180/BI180</f>
        <v>-5.3719689703042424E-2</v>
      </c>
    </row>
    <row r="181" spans="1:64">
      <c r="A181" s="397">
        <v>564</v>
      </c>
      <c r="B181" s="412">
        <v>17</v>
      </c>
      <c r="C181" s="412">
        <v>17</v>
      </c>
      <c r="D181" s="398" t="s">
        <v>204</v>
      </c>
      <c r="E181" s="400">
        <v>211848</v>
      </c>
      <c r="F181" s="400">
        <v>214633</v>
      </c>
      <c r="G181" s="552">
        <f>F181-E181</f>
        <v>2785</v>
      </c>
      <c r="H181" s="553">
        <f>G181/E181</f>
        <v>1.314621804312526E-2</v>
      </c>
      <c r="I181" s="553"/>
      <c r="J181" s="400">
        <v>50163108.511512704</v>
      </c>
      <c r="K181" s="437">
        <v>45496792.480255783</v>
      </c>
      <c r="L181" s="552">
        <f>K181-J181</f>
        <v>-4666316.0312569216</v>
      </c>
      <c r="M181" s="553">
        <f>L181/J181</f>
        <v>-9.3022864206790068E-2</v>
      </c>
      <c r="N181" s="553"/>
      <c r="O181" s="400">
        <v>35268957.532213382</v>
      </c>
      <c r="P181" s="400">
        <v>35252143.999021351</v>
      </c>
      <c r="Q181" s="552">
        <f>P181-O181</f>
        <v>-16813.533192031085</v>
      </c>
      <c r="R181" s="553">
        <f>Q181/O181</f>
        <v>-4.7672328212917026E-4</v>
      </c>
      <c r="S181" s="553"/>
      <c r="T181" s="400">
        <v>29399289.202421021</v>
      </c>
      <c r="U181" s="400">
        <v>17116093.453777634</v>
      </c>
      <c r="V181" s="552">
        <f>U181-T181</f>
        <v>-12283195.748643387</v>
      </c>
      <c r="W181" s="553">
        <f>V181/T181</f>
        <v>-0.41780587496761218</v>
      </c>
      <c r="X181" s="554"/>
      <c r="Y181" s="437">
        <f>SUM(J181,O181,T181)</f>
        <v>114831355.24614711</v>
      </c>
      <c r="Z181" s="437">
        <f>SUM(K181,P181,U181)</f>
        <v>97865029.933054775</v>
      </c>
      <c r="AA181" s="552">
        <f>Z181-Y181</f>
        <v>-16966325.313092336</v>
      </c>
      <c r="AB181" s="553">
        <f>AA181/Y181</f>
        <v>-0.14774993534408887</v>
      </c>
      <c r="AC181" s="554"/>
      <c r="AD181" s="557">
        <v>0</v>
      </c>
      <c r="AE181" s="452">
        <v>32533508.440103527</v>
      </c>
      <c r="AF181" s="545"/>
      <c r="AG181" s="399">
        <v>114831355.24614711</v>
      </c>
      <c r="AH181" s="399">
        <f>SUM(Z181,AE181)</f>
        <v>130398538.37315831</v>
      </c>
      <c r="AI181" s="552">
        <f>AH181-AG181</f>
        <v>15567183.127011195</v>
      </c>
      <c r="AJ181" s="553">
        <f>AI181/AG181</f>
        <v>0.13556561353510208</v>
      </c>
      <c r="AL181" s="559">
        <f>J181/$E181</f>
        <v>236.78820905324903</v>
      </c>
      <c r="AM181" s="559">
        <f>K181/$F181</f>
        <v>211.9748243758219</v>
      </c>
      <c r="AN181" s="559">
        <f>AM181-AL181</f>
        <v>-24.813384677427138</v>
      </c>
      <c r="AO181" s="560">
        <f>AN181/AL181</f>
        <v>-0.10479147072668256</v>
      </c>
      <c r="AP181" s="561"/>
      <c r="AQ181" s="559">
        <f>O181/$E181</f>
        <v>166.48237194693073</v>
      </c>
      <c r="AR181" s="559">
        <f>P181/$F181</f>
        <v>164.24382084311989</v>
      </c>
      <c r="AS181" s="559">
        <f>AR181-AQ181</f>
        <v>-2.2385511038108348</v>
      </c>
      <c r="AT181" s="560">
        <f>AS181/AQ181</f>
        <v>-1.3446174977158623E-2</v>
      </c>
      <c r="AU181" s="561"/>
      <c r="AV181" s="559">
        <f>T181/$E181</f>
        <v>138.77539180176834</v>
      </c>
      <c r="AW181" s="559">
        <f>U181/$F181</f>
        <v>79.745861325041503</v>
      </c>
      <c r="AX181" s="559">
        <f>AW181-AV181</f>
        <v>-59.029530476726833</v>
      </c>
      <c r="AY181" s="560">
        <f>AX181/AV181</f>
        <v>-0.42536021487906656</v>
      </c>
      <c r="AZ181" s="561"/>
      <c r="BA181" s="559">
        <f>Y181/$E181</f>
        <v>542.0459728019481</v>
      </c>
      <c r="BB181" s="559">
        <f>Z181/$F181</f>
        <v>455.96450654398336</v>
      </c>
      <c r="BC181" s="559">
        <f>BB181-BA181</f>
        <v>-86.081466257964735</v>
      </c>
      <c r="BD181" s="560">
        <f>BC181/BA181</f>
        <v>-0.15880842322836894</v>
      </c>
      <c r="BE181" s="562"/>
      <c r="BF181" s="559">
        <f>AD181/$E181</f>
        <v>0</v>
      </c>
      <c r="BG181" s="559">
        <f>AE181/$F181</f>
        <v>151.5773829751414</v>
      </c>
      <c r="BH181" s="562"/>
      <c r="BI181" s="559">
        <f>AG181/$E181</f>
        <v>542.0459728019481</v>
      </c>
      <c r="BJ181" s="559">
        <f>AH181/$F181</f>
        <v>607.54188951912477</v>
      </c>
      <c r="BK181" s="559">
        <f>BJ181-BI181</f>
        <v>65.495916717176669</v>
      </c>
      <c r="BL181" s="560">
        <f>BK181/BI181</f>
        <v>0.12083092579512156</v>
      </c>
    </row>
    <row r="182" spans="1:64">
      <c r="A182" s="397">
        <v>576</v>
      </c>
      <c r="B182" s="412">
        <v>7</v>
      </c>
      <c r="C182" s="412">
        <v>7</v>
      </c>
      <c r="D182" s="398" t="s">
        <v>205</v>
      </c>
      <c r="E182" s="400">
        <v>2750</v>
      </c>
      <c r="F182" s="400">
        <v>2726</v>
      </c>
      <c r="G182" s="552">
        <f>F182-E182</f>
        <v>-24</v>
      </c>
      <c r="H182" s="553">
        <f>G182/E182</f>
        <v>-8.7272727272727276E-3</v>
      </c>
      <c r="I182" s="553"/>
      <c r="J182" s="400">
        <v>440947.07743233733</v>
      </c>
      <c r="K182" s="437">
        <v>357977.14194168081</v>
      </c>
      <c r="L182" s="552">
        <f>K182-J182</f>
        <v>-82969.935490656528</v>
      </c>
      <c r="M182" s="553">
        <f>L182/J182</f>
        <v>-0.18816302394789802</v>
      </c>
      <c r="N182" s="553"/>
      <c r="O182" s="400">
        <v>786039.56098853913</v>
      </c>
      <c r="P182" s="400">
        <v>852699.15372170706</v>
      </c>
      <c r="Q182" s="552">
        <f>P182-O182</f>
        <v>66659.592733167927</v>
      </c>
      <c r="R182" s="553">
        <f>Q182/O182</f>
        <v>8.4804373776474415E-2</v>
      </c>
      <c r="S182" s="553"/>
      <c r="T182" s="400">
        <v>615792.64660424495</v>
      </c>
      <c r="U182" s="400">
        <v>485142.51899181324</v>
      </c>
      <c r="V182" s="552">
        <f>U182-T182</f>
        <v>-130650.12761243171</v>
      </c>
      <c r="W182" s="553">
        <f>V182/T182</f>
        <v>-0.21216578069402864</v>
      </c>
      <c r="X182" s="554"/>
      <c r="Y182" s="437">
        <f>SUM(J182,O182,T182)</f>
        <v>1842779.2850251216</v>
      </c>
      <c r="Z182" s="437">
        <f>SUM(K182,P182,U182)</f>
        <v>1695818.8146552013</v>
      </c>
      <c r="AA182" s="552">
        <f>Z182-Y182</f>
        <v>-146960.47036992037</v>
      </c>
      <c r="AB182" s="553">
        <f>AA182/Y182</f>
        <v>-7.9749360959371171E-2</v>
      </c>
      <c r="AC182" s="554"/>
      <c r="AD182" s="557">
        <v>0</v>
      </c>
      <c r="AE182" s="452">
        <v>350674.25129479845</v>
      </c>
      <c r="AF182" s="545"/>
      <c r="AG182" s="399">
        <v>1842779.2850251216</v>
      </c>
      <c r="AH182" s="399">
        <f>SUM(Z182,AE182)</f>
        <v>2046493.0659499997</v>
      </c>
      <c r="AI182" s="552">
        <f>AH182-AG182</f>
        <v>203713.78092487808</v>
      </c>
      <c r="AJ182" s="553">
        <f>AI182/AG182</f>
        <v>0.11054703218139386</v>
      </c>
      <c r="AL182" s="559">
        <f>J182/$E182</f>
        <v>160.34439179357722</v>
      </c>
      <c r="AM182" s="559">
        <f>K182/$F182</f>
        <v>131.31956784360997</v>
      </c>
      <c r="AN182" s="559">
        <f>AM182-AL182</f>
        <v>-29.024823949967242</v>
      </c>
      <c r="AO182" s="560">
        <f>AN182/AL182</f>
        <v>-0.18101552305822438</v>
      </c>
      <c r="AP182" s="561"/>
      <c r="AQ182" s="559">
        <f>O182/$E182</f>
        <v>285.83256763219606</v>
      </c>
      <c r="AR182" s="559">
        <f>P182/$F182</f>
        <v>312.80233078565925</v>
      </c>
      <c r="AS182" s="559">
        <f>AR182-AQ182</f>
        <v>26.969763153463191</v>
      </c>
      <c r="AT182" s="560">
        <f>AS182/AQ182</f>
        <v>9.4355109275607016E-2</v>
      </c>
      <c r="AU182" s="561"/>
      <c r="AV182" s="559">
        <f>T182/$E182</f>
        <v>223.92459876517998</v>
      </c>
      <c r="AW182" s="559">
        <f>U182/$F182</f>
        <v>177.96864233008557</v>
      </c>
      <c r="AX182" s="559">
        <f>AW182-AV182</f>
        <v>-45.955956435094407</v>
      </c>
      <c r="AY182" s="560">
        <f>AX182/AV182</f>
        <v>-0.2052296026810633</v>
      </c>
      <c r="AZ182" s="561"/>
      <c r="BA182" s="559">
        <f>Y182/$E182</f>
        <v>670.10155819095337</v>
      </c>
      <c r="BB182" s="559">
        <f>Z182/$F182</f>
        <v>622.09054095935483</v>
      </c>
      <c r="BC182" s="559">
        <f>BB182-BA182</f>
        <v>-48.011017231598544</v>
      </c>
      <c r="BD182" s="560">
        <f>BC182/BA182</f>
        <v>-7.1647374408756764E-2</v>
      </c>
      <c r="BE182" s="562"/>
      <c r="BF182" s="559">
        <f>AD182/$E182</f>
        <v>0</v>
      </c>
      <c r="BG182" s="559">
        <f>AE182/$F182</f>
        <v>128.64059108393192</v>
      </c>
      <c r="BH182" s="562"/>
      <c r="BI182" s="559">
        <f>AG182/$E182</f>
        <v>670.10155819095337</v>
      </c>
      <c r="BJ182" s="559">
        <f>AH182/$F182</f>
        <v>750.73113204328672</v>
      </c>
      <c r="BK182" s="559">
        <f>BJ182-BI182</f>
        <v>80.629573852333351</v>
      </c>
      <c r="BL182" s="560">
        <f>BK182/BI182</f>
        <v>0.12032440884036416</v>
      </c>
    </row>
    <row r="183" spans="1:64">
      <c r="A183" s="397">
        <v>577</v>
      </c>
      <c r="B183" s="412">
        <v>2</v>
      </c>
      <c r="C183" s="412">
        <v>2</v>
      </c>
      <c r="D183" s="398" t="s">
        <v>206</v>
      </c>
      <c r="E183" s="400">
        <v>11138</v>
      </c>
      <c r="F183" s="400">
        <v>11236</v>
      </c>
      <c r="G183" s="552">
        <f>F183-E183</f>
        <v>98</v>
      </c>
      <c r="H183" s="553">
        <f>G183/E183</f>
        <v>8.7987071287484279E-3</v>
      </c>
      <c r="I183" s="553"/>
      <c r="J183" s="400">
        <v>5307695.9945122609</v>
      </c>
      <c r="K183" s="437">
        <v>5222502.5826775953</v>
      </c>
      <c r="L183" s="552">
        <f>K183-J183</f>
        <v>-85193.411834665574</v>
      </c>
      <c r="M183" s="553">
        <f>L183/J183</f>
        <v>-1.6050921515239163E-2</v>
      </c>
      <c r="N183" s="553"/>
      <c r="O183" s="400">
        <v>2375117.9126870902</v>
      </c>
      <c r="P183" s="400">
        <v>2406615.4069339097</v>
      </c>
      <c r="Q183" s="552">
        <f>P183-O183</f>
        <v>31497.494246819522</v>
      </c>
      <c r="R183" s="553">
        <f>Q183/O183</f>
        <v>1.3261444443903345E-2</v>
      </c>
      <c r="S183" s="553"/>
      <c r="T183" s="400">
        <v>1573741.4322604346</v>
      </c>
      <c r="U183" s="400">
        <v>839924.30279719026</v>
      </c>
      <c r="V183" s="552">
        <f>U183-T183</f>
        <v>-733817.12946324435</v>
      </c>
      <c r="W183" s="553">
        <f>V183/T183</f>
        <v>-0.46628824432056176</v>
      </c>
      <c r="X183" s="554"/>
      <c r="Y183" s="437">
        <f>SUM(J183,O183,T183)</f>
        <v>9256555.3394597862</v>
      </c>
      <c r="Z183" s="437">
        <f>SUM(K183,P183,U183)</f>
        <v>8469042.2924086954</v>
      </c>
      <c r="AA183" s="552">
        <f>Z183-Y183</f>
        <v>-787513.04705109075</v>
      </c>
      <c r="AB183" s="553">
        <f>AA183/Y183</f>
        <v>-8.507625333302983E-2</v>
      </c>
      <c r="AC183" s="554"/>
      <c r="AD183" s="557">
        <v>0</v>
      </c>
      <c r="AE183" s="452">
        <v>1395683.4134788611</v>
      </c>
      <c r="AF183" s="545"/>
      <c r="AG183" s="399">
        <v>9256555.3394597862</v>
      </c>
      <c r="AH183" s="399">
        <f>SUM(Z183,AE183)</f>
        <v>9864725.7058875561</v>
      </c>
      <c r="AI183" s="552">
        <f>AH183-AG183</f>
        <v>608170.36642776988</v>
      </c>
      <c r="AJ183" s="553">
        <f>AI183/AG183</f>
        <v>6.5701585970668733E-2</v>
      </c>
      <c r="AL183" s="559">
        <f>J183/$E183</f>
        <v>476.53941412392356</v>
      </c>
      <c r="AM183" s="559">
        <f>K183/$F183</f>
        <v>464.80087065482337</v>
      </c>
      <c r="AN183" s="559">
        <f>AM183-AL183</f>
        <v>-11.738543469100193</v>
      </c>
      <c r="AO183" s="560">
        <f>AN183/AL183</f>
        <v>-2.4632891049905049E-2</v>
      </c>
      <c r="AP183" s="561"/>
      <c r="AQ183" s="559">
        <f>O183/$E183</f>
        <v>213.24456030589783</v>
      </c>
      <c r="AR183" s="559">
        <f>P183/$F183</f>
        <v>214.1879144654601</v>
      </c>
      <c r="AS183" s="559">
        <f>AR183-AQ183</f>
        <v>0.94335415956226143</v>
      </c>
      <c r="AT183" s="560">
        <f>AS183/AQ183</f>
        <v>4.4238134759875068E-3</v>
      </c>
      <c r="AU183" s="561"/>
      <c r="AV183" s="559">
        <f>T183/$E183</f>
        <v>141.29479549833314</v>
      </c>
      <c r="AW183" s="559">
        <f>U183/$F183</f>
        <v>74.752963937094179</v>
      </c>
      <c r="AX183" s="559">
        <f>AW183-AV183</f>
        <v>-66.541831561238965</v>
      </c>
      <c r="AY183" s="560">
        <f>AX183/AV183</f>
        <v>-0.47094325963353662</v>
      </c>
      <c r="AZ183" s="561"/>
      <c r="BA183" s="559">
        <f>Y183/$E183</f>
        <v>831.07876992815466</v>
      </c>
      <c r="BB183" s="559">
        <f>Z183/$F183</f>
        <v>753.74174905737766</v>
      </c>
      <c r="BC183" s="559">
        <f>BB183-BA183</f>
        <v>-77.337020870776996</v>
      </c>
      <c r="BD183" s="560">
        <f>BC183/BA183</f>
        <v>-9.30561863317272E-2</v>
      </c>
      <c r="BE183" s="562"/>
      <c r="BF183" s="559">
        <f>AD183/$E183</f>
        <v>0</v>
      </c>
      <c r="BG183" s="559">
        <f>AE183/$F183</f>
        <v>124.21532693831088</v>
      </c>
      <c r="BH183" s="562"/>
      <c r="BI183" s="559">
        <f>AG183/$E183</f>
        <v>831.07876992815466</v>
      </c>
      <c r="BJ183" s="559">
        <f>AH183/$F183</f>
        <v>877.95707599568846</v>
      </c>
      <c r="BK183" s="559">
        <f>BJ183-BI183</f>
        <v>46.878306067533799</v>
      </c>
      <c r="BL183" s="560">
        <f>BK183/BI183</f>
        <v>5.6406573917880669E-2</v>
      </c>
    </row>
    <row r="184" spans="1:64">
      <c r="A184" s="397">
        <v>578</v>
      </c>
      <c r="B184" s="412">
        <v>18</v>
      </c>
      <c r="C184" s="412">
        <v>18</v>
      </c>
      <c r="D184" s="398" t="s">
        <v>207</v>
      </c>
      <c r="E184" s="400">
        <v>3100</v>
      </c>
      <c r="F184" s="400">
        <v>3037</v>
      </c>
      <c r="G184" s="552">
        <f>F184-E184</f>
        <v>-63</v>
      </c>
      <c r="H184" s="553">
        <f>G184/E184</f>
        <v>-2.0322580645161289E-2</v>
      </c>
      <c r="I184" s="553"/>
      <c r="J184" s="400">
        <v>-309783.95991963928</v>
      </c>
      <c r="K184" s="437">
        <v>-233359.02723258542</v>
      </c>
      <c r="L184" s="552">
        <f>K184-J184</f>
        <v>76424.932687053864</v>
      </c>
      <c r="M184" s="553">
        <f>L184/J184</f>
        <v>-0.24670396978229336</v>
      </c>
      <c r="N184" s="553"/>
      <c r="O184" s="400">
        <v>1681732.3514559427</v>
      </c>
      <c r="P184" s="400">
        <v>1748795.0699863127</v>
      </c>
      <c r="Q184" s="552">
        <f>P184-O184</f>
        <v>67062.718530369923</v>
      </c>
      <c r="R184" s="553">
        <f>Q184/O184</f>
        <v>3.9877165038961791E-2</v>
      </c>
      <c r="S184" s="553"/>
      <c r="T184" s="400">
        <v>664195.90807623544</v>
      </c>
      <c r="U184" s="400">
        <v>464128.56365547585</v>
      </c>
      <c r="V184" s="552">
        <f>U184-T184</f>
        <v>-200067.34442075959</v>
      </c>
      <c r="W184" s="553">
        <f>V184/T184</f>
        <v>-0.30121736973693636</v>
      </c>
      <c r="X184" s="554"/>
      <c r="Y184" s="437">
        <f>SUM(J184,O184,T184)</f>
        <v>2036144.2996125389</v>
      </c>
      <c r="Z184" s="437">
        <f>SUM(K184,P184,U184)</f>
        <v>1979564.606409203</v>
      </c>
      <c r="AA184" s="552">
        <f>Z184-Y184</f>
        <v>-56579.693203335861</v>
      </c>
      <c r="AB184" s="553">
        <f>AA184/Y184</f>
        <v>-2.7787663779086039E-2</v>
      </c>
      <c r="AC184" s="554"/>
      <c r="AD184" s="557">
        <v>0</v>
      </c>
      <c r="AE184" s="452">
        <v>472973.61932996294</v>
      </c>
      <c r="AF184" s="545"/>
      <c r="AG184" s="399">
        <v>2036144.2996125389</v>
      </c>
      <c r="AH184" s="399">
        <f>SUM(Z184,AE184)</f>
        <v>2452538.2257391661</v>
      </c>
      <c r="AI184" s="552">
        <f>AH184-AG184</f>
        <v>416393.92612662725</v>
      </c>
      <c r="AJ184" s="553">
        <f>AI184/AG184</f>
        <v>0.2045011869767106</v>
      </c>
      <c r="AL184" s="559">
        <f>J184/$E184</f>
        <v>-99.930309651496543</v>
      </c>
      <c r="AM184" s="559">
        <f>K184/$F184</f>
        <v>-76.838665535918807</v>
      </c>
      <c r="AN184" s="559">
        <f>AM184-AL184</f>
        <v>23.091644115577736</v>
      </c>
      <c r="AO184" s="560">
        <f>AN184/AL184</f>
        <v>-0.23107747985680258</v>
      </c>
      <c r="AP184" s="561"/>
      <c r="AQ184" s="559">
        <f>O184/$E184</f>
        <v>542.4943069212718</v>
      </c>
      <c r="AR184" s="559">
        <f>P184/$F184</f>
        <v>575.82978926121586</v>
      </c>
      <c r="AS184" s="559">
        <f>AR184-AQ184</f>
        <v>33.335482339944065</v>
      </c>
      <c r="AT184" s="560">
        <f>AS184/AQ184</f>
        <v>6.1448538564630131E-2</v>
      </c>
      <c r="AU184" s="561"/>
      <c r="AV184" s="559">
        <f>T184/$E184</f>
        <v>214.25674454072112</v>
      </c>
      <c r="AW184" s="559">
        <f>U184/$F184</f>
        <v>152.82468345586955</v>
      </c>
      <c r="AX184" s="559">
        <f>AW184-AV184</f>
        <v>-61.432061084851568</v>
      </c>
      <c r="AY184" s="560">
        <f>AX184/AV184</f>
        <v>-0.28672171425238818</v>
      </c>
      <c r="AZ184" s="561"/>
      <c r="BA184" s="559">
        <f>Y184/$E184</f>
        <v>656.82074181049643</v>
      </c>
      <c r="BB184" s="559">
        <f>Z184/$F184</f>
        <v>651.81580718116663</v>
      </c>
      <c r="BC184" s="559">
        <f>BB184-BA184</f>
        <v>-5.0049346293297958</v>
      </c>
      <c r="BD184" s="560">
        <f>BC184/BA184</f>
        <v>-7.6199399786521993E-3</v>
      </c>
      <c r="BE184" s="562"/>
      <c r="BF184" s="559">
        <f>AD184/$E184</f>
        <v>0</v>
      </c>
      <c r="BG184" s="559">
        <f>AE184/$F184</f>
        <v>155.73711535395552</v>
      </c>
      <c r="BH184" s="562"/>
      <c r="BI184" s="559">
        <f>AG184/$E184</f>
        <v>656.82074181049643</v>
      </c>
      <c r="BJ184" s="559">
        <f>AH184/$F184</f>
        <v>807.55292253512221</v>
      </c>
      <c r="BK184" s="559">
        <f>BJ184-BI184</f>
        <v>150.73218072462578</v>
      </c>
      <c r="BL184" s="560">
        <f>BK184/BI184</f>
        <v>0.22948754679874966</v>
      </c>
    </row>
    <row r="185" spans="1:64">
      <c r="A185" s="397">
        <v>580</v>
      </c>
      <c r="B185" s="412">
        <v>9</v>
      </c>
      <c r="C185" s="412">
        <v>9</v>
      </c>
      <c r="D185" s="398" t="s">
        <v>208</v>
      </c>
      <c r="E185" s="400">
        <v>4438</v>
      </c>
      <c r="F185" s="400">
        <v>4366</v>
      </c>
      <c r="G185" s="552">
        <f>F185-E185</f>
        <v>-72</v>
      </c>
      <c r="H185" s="553">
        <f>G185/E185</f>
        <v>-1.622352410995944E-2</v>
      </c>
      <c r="I185" s="553"/>
      <c r="J185" s="400">
        <v>-990733.41048092826</v>
      </c>
      <c r="K185" s="437">
        <v>-907418.46265006403</v>
      </c>
      <c r="L185" s="552">
        <f>K185-J185</f>
        <v>83314.947830864228</v>
      </c>
      <c r="M185" s="553">
        <f>L185/J185</f>
        <v>-8.4094214396606387E-2</v>
      </c>
      <c r="N185" s="553"/>
      <c r="O185" s="400">
        <v>2018922.5981847316</v>
      </c>
      <c r="P185" s="400">
        <v>2220342.3730982859</v>
      </c>
      <c r="Q185" s="552">
        <f>P185-O185</f>
        <v>201419.77491355431</v>
      </c>
      <c r="R185" s="553">
        <f>Q185/O185</f>
        <v>9.9765971758727326E-2</v>
      </c>
      <c r="S185" s="553"/>
      <c r="T185" s="400">
        <v>1025465.9249549286</v>
      </c>
      <c r="U185" s="400">
        <v>761934.22961061308</v>
      </c>
      <c r="V185" s="552">
        <f>U185-T185</f>
        <v>-263531.69534431549</v>
      </c>
      <c r="W185" s="553">
        <f>V185/T185</f>
        <v>-0.25698727664295457</v>
      </c>
      <c r="X185" s="554"/>
      <c r="Y185" s="437">
        <f>SUM(J185,O185,T185)</f>
        <v>2053655.1126587319</v>
      </c>
      <c r="Z185" s="437">
        <f>SUM(K185,P185,U185)</f>
        <v>2074858.140058835</v>
      </c>
      <c r="AA185" s="552">
        <f>Z185-Y185</f>
        <v>21203.027400103165</v>
      </c>
      <c r="AB185" s="553">
        <f>AA185/Y185</f>
        <v>1.0324531743138216E-2</v>
      </c>
      <c r="AC185" s="554"/>
      <c r="AD185" s="557">
        <v>0</v>
      </c>
      <c r="AE185" s="452">
        <v>509485.45733147277</v>
      </c>
      <c r="AF185" s="545"/>
      <c r="AG185" s="399">
        <v>2053655.1126587319</v>
      </c>
      <c r="AH185" s="399">
        <f>SUM(Z185,AE185)</f>
        <v>2584343.597390308</v>
      </c>
      <c r="AI185" s="552">
        <f>AH185-AG185</f>
        <v>530688.48473157617</v>
      </c>
      <c r="AJ185" s="553">
        <f>AI185/AG185</f>
        <v>0.2584116882432751</v>
      </c>
      <c r="AL185" s="559">
        <f>J185/$E185</f>
        <v>-223.23871349277337</v>
      </c>
      <c r="AM185" s="559">
        <f>K185/$F185</f>
        <v>-207.83748571920844</v>
      </c>
      <c r="AN185" s="559">
        <f>AM185-AL185</f>
        <v>15.401227773564926</v>
      </c>
      <c r="AO185" s="560">
        <f>AN185/AL185</f>
        <v>-6.8989950410476147E-2</v>
      </c>
      <c r="AP185" s="561"/>
      <c r="AQ185" s="559">
        <f>O185/$E185</f>
        <v>454.91721455266594</v>
      </c>
      <c r="AR185" s="559">
        <f>P185/$F185</f>
        <v>508.55299429644663</v>
      </c>
      <c r="AS185" s="559">
        <f>AR185-AQ185</f>
        <v>53.635779743780688</v>
      </c>
      <c r="AT185" s="560">
        <f>AS185/AQ185</f>
        <v>0.11790228645561895</v>
      </c>
      <c r="AU185" s="561"/>
      <c r="AV185" s="559">
        <f>T185/$E185</f>
        <v>231.06487718677977</v>
      </c>
      <c r="AW185" s="559">
        <f>U185/$F185</f>
        <v>174.51539844494116</v>
      </c>
      <c r="AX185" s="559">
        <f>AW185-AV185</f>
        <v>-56.549478741838612</v>
      </c>
      <c r="AY185" s="560">
        <f>AX185/AV185</f>
        <v>-0.24473420378869271</v>
      </c>
      <c r="AZ185" s="561"/>
      <c r="BA185" s="559">
        <f>Y185/$E185</f>
        <v>462.74337824667236</v>
      </c>
      <c r="BB185" s="559">
        <f>Z185/$F185</f>
        <v>475.23090702217934</v>
      </c>
      <c r="BC185" s="559">
        <f>BB185-BA185</f>
        <v>12.487528775506973</v>
      </c>
      <c r="BD185" s="560">
        <f>BC185/BA185</f>
        <v>2.6985861629877948E-2</v>
      </c>
      <c r="BE185" s="562"/>
      <c r="BF185" s="559">
        <f>AD185/$E185</f>
        <v>0</v>
      </c>
      <c r="BG185" s="559">
        <f>AE185/$F185</f>
        <v>116.69387478961814</v>
      </c>
      <c r="BH185" s="562"/>
      <c r="BI185" s="559">
        <f>AG185/$E185</f>
        <v>462.74337824667236</v>
      </c>
      <c r="BJ185" s="559">
        <f>AH185/$F185</f>
        <v>591.92478181179752</v>
      </c>
      <c r="BK185" s="559">
        <f>BJ185-BI185</f>
        <v>129.18140356512515</v>
      </c>
      <c r="BL185" s="560">
        <f>BK185/BI185</f>
        <v>0.27916424013368174</v>
      </c>
    </row>
    <row r="186" spans="1:64">
      <c r="A186" s="397">
        <v>581</v>
      </c>
      <c r="B186" s="412">
        <v>6</v>
      </c>
      <c r="C186" s="412">
        <v>6</v>
      </c>
      <c r="D186" s="398" t="s">
        <v>209</v>
      </c>
      <c r="E186" s="400">
        <v>6240</v>
      </c>
      <c r="F186" s="400">
        <v>6123</v>
      </c>
      <c r="G186" s="552">
        <f>F186-E186</f>
        <v>-117</v>
      </c>
      <c r="H186" s="553">
        <f>G186/E186</f>
        <v>-1.8749999999999999E-2</v>
      </c>
      <c r="I186" s="553"/>
      <c r="J186" s="400">
        <v>160937.14788590395</v>
      </c>
      <c r="K186" s="437">
        <v>29250.529264284531</v>
      </c>
      <c r="L186" s="552">
        <f>K186-J186</f>
        <v>-131686.61862161942</v>
      </c>
      <c r="M186" s="553">
        <f>L186/J186</f>
        <v>-0.81824874089963595</v>
      </c>
      <c r="N186" s="553"/>
      <c r="O186" s="400">
        <v>2191744.4437877815</v>
      </c>
      <c r="P186" s="400">
        <v>2264842.1527326019</v>
      </c>
      <c r="Q186" s="552">
        <f>P186-O186</f>
        <v>73097.708944820333</v>
      </c>
      <c r="R186" s="553">
        <f>Q186/O186</f>
        <v>3.3351383256385758E-2</v>
      </c>
      <c r="S186" s="553"/>
      <c r="T186" s="400">
        <v>1224477.4940081832</v>
      </c>
      <c r="U186" s="400">
        <v>805246.54460611218</v>
      </c>
      <c r="V186" s="552">
        <f>U186-T186</f>
        <v>-419230.94940207107</v>
      </c>
      <c r="W186" s="553">
        <f>V186/T186</f>
        <v>-0.34237538170650061</v>
      </c>
      <c r="X186" s="554"/>
      <c r="Y186" s="437">
        <f>SUM(J186,O186,T186)</f>
        <v>3577159.0856818687</v>
      </c>
      <c r="Z186" s="437">
        <f>SUM(K186,P186,U186)</f>
        <v>3099339.2266029986</v>
      </c>
      <c r="AA186" s="552">
        <f>Z186-Y186</f>
        <v>-477819.85907887015</v>
      </c>
      <c r="AB186" s="553">
        <f>AA186/Y186</f>
        <v>-0.1335752332043095</v>
      </c>
      <c r="AC186" s="554"/>
      <c r="AD186" s="557">
        <v>0</v>
      </c>
      <c r="AE186" s="452">
        <v>1069897.9619382818</v>
      </c>
      <c r="AF186" s="545"/>
      <c r="AG186" s="399">
        <v>3577159.0856818687</v>
      </c>
      <c r="AH186" s="399">
        <f>SUM(Z186,AE186)</f>
        <v>4169237.1885412801</v>
      </c>
      <c r="AI186" s="552">
        <f>AH186-AG186</f>
        <v>592078.10285941139</v>
      </c>
      <c r="AJ186" s="553">
        <f>AI186/AG186</f>
        <v>0.16551629063110315</v>
      </c>
      <c r="AL186" s="559">
        <f>J186/$E186</f>
        <v>25.791209597099993</v>
      </c>
      <c r="AM186" s="559">
        <f>K186/$F186</f>
        <v>4.7771565024145897</v>
      </c>
      <c r="AN186" s="559">
        <f>AM186-AL186</f>
        <v>-21.014053094685401</v>
      </c>
      <c r="AO186" s="560">
        <f>AN186/AL186</f>
        <v>-0.81477578690408758</v>
      </c>
      <c r="AP186" s="561"/>
      <c r="AQ186" s="559">
        <f>O186/$E186</f>
        <v>351.24109676086243</v>
      </c>
      <c r="AR186" s="559">
        <f>P186/$F186</f>
        <v>369.89092809612964</v>
      </c>
      <c r="AS186" s="559">
        <f>AR186-AQ186</f>
        <v>18.649831335267208</v>
      </c>
      <c r="AT186" s="560">
        <f>AS186/AQ186</f>
        <v>5.3096951089310271E-2</v>
      </c>
      <c r="AU186" s="561"/>
      <c r="AV186" s="559">
        <f>T186/$E186</f>
        <v>196.23036762951654</v>
      </c>
      <c r="AW186" s="559">
        <f>U186/$F186</f>
        <v>131.51176622670459</v>
      </c>
      <c r="AX186" s="559">
        <f>AW186-AV186</f>
        <v>-64.718601402811942</v>
      </c>
      <c r="AY186" s="560">
        <f>AX186/AV186</f>
        <v>-0.32980930619770754</v>
      </c>
      <c r="AZ186" s="561"/>
      <c r="BA186" s="559">
        <f>Y186/$E186</f>
        <v>573.26267398747893</v>
      </c>
      <c r="BB186" s="559">
        <f>Z186/$F186</f>
        <v>506.17985082524882</v>
      </c>
      <c r="BC186" s="559">
        <f>BB186-BA186</f>
        <v>-67.082823162230113</v>
      </c>
      <c r="BD186" s="560">
        <f>BC186/BA186</f>
        <v>-0.11701934594069754</v>
      </c>
      <c r="BE186" s="562"/>
      <c r="BF186" s="559">
        <f>AD186/$E186</f>
        <v>0</v>
      </c>
      <c r="BG186" s="559">
        <f>AE186/$F186</f>
        <v>174.7342743652265</v>
      </c>
      <c r="BH186" s="562"/>
      <c r="BI186" s="559">
        <f>AG186/$E186</f>
        <v>573.26267398747893</v>
      </c>
      <c r="BJ186" s="559">
        <f>AH186/$F186</f>
        <v>680.91412519047526</v>
      </c>
      <c r="BK186" s="559">
        <f>BJ186-BI186</f>
        <v>107.65145120299633</v>
      </c>
      <c r="BL186" s="560">
        <f>BK186/BI186</f>
        <v>0.18778730255399051</v>
      </c>
    </row>
    <row r="187" spans="1:64">
      <c r="A187" s="397">
        <v>583</v>
      </c>
      <c r="B187" s="412">
        <v>19</v>
      </c>
      <c r="C187" s="412">
        <v>19</v>
      </c>
      <c r="D187" s="398" t="s">
        <v>210</v>
      </c>
      <c r="E187" s="400">
        <v>947</v>
      </c>
      <c r="F187" s="400">
        <v>912</v>
      </c>
      <c r="G187" s="552">
        <f>F187-E187</f>
        <v>-35</v>
      </c>
      <c r="H187" s="553">
        <f>G187/E187</f>
        <v>-3.6958817317845831E-2</v>
      </c>
      <c r="I187" s="553"/>
      <c r="J187" s="400">
        <v>631881.38624366792</v>
      </c>
      <c r="K187" s="437">
        <v>389567.83470623661</v>
      </c>
      <c r="L187" s="552">
        <f>K187-J187</f>
        <v>-242313.55153743131</v>
      </c>
      <c r="M187" s="553">
        <f>L187/J187</f>
        <v>-0.38347948968382756</v>
      </c>
      <c r="N187" s="553"/>
      <c r="O187" s="400">
        <v>37541.577134502841</v>
      </c>
      <c r="P187" s="400">
        <v>97747.273843880175</v>
      </c>
      <c r="Q187" s="552">
        <f>P187-O187</f>
        <v>60205.696709377335</v>
      </c>
      <c r="R187" s="553">
        <f>Q187/O187</f>
        <v>1.6037071776093519</v>
      </c>
      <c r="S187" s="553"/>
      <c r="T187" s="400">
        <v>191518.08710063214</v>
      </c>
      <c r="U187" s="400">
        <v>130820.12209057904</v>
      </c>
      <c r="V187" s="552">
        <f>U187-T187</f>
        <v>-60697.9650100531</v>
      </c>
      <c r="W187" s="553">
        <f>V187/T187</f>
        <v>-0.3169307188106974</v>
      </c>
      <c r="X187" s="554"/>
      <c r="Y187" s="437">
        <f>SUM(J187,O187,T187)</f>
        <v>860941.05047880288</v>
      </c>
      <c r="Z187" s="437">
        <f>SUM(K187,P187,U187)</f>
        <v>618135.23064069578</v>
      </c>
      <c r="AA187" s="552">
        <f>Z187-Y187</f>
        <v>-242805.8198381071</v>
      </c>
      <c r="AB187" s="553">
        <f>AA187/Y187</f>
        <v>-0.28202374564794341</v>
      </c>
      <c r="AC187" s="554"/>
      <c r="AD187" s="557">
        <v>0</v>
      </c>
      <c r="AE187" s="452">
        <v>125057.37840115574</v>
      </c>
      <c r="AF187" s="545"/>
      <c r="AG187" s="399">
        <v>860941.05047880288</v>
      </c>
      <c r="AH187" s="399">
        <f>SUM(Z187,AE187)</f>
        <v>743192.60904185148</v>
      </c>
      <c r="AI187" s="552">
        <f>AH187-AG187</f>
        <v>-117748.4414369514</v>
      </c>
      <c r="AJ187" s="553">
        <f>AI187/AG187</f>
        <v>-0.13676713564937681</v>
      </c>
      <c r="AL187" s="559">
        <f>J187/$E187</f>
        <v>667.24539202076869</v>
      </c>
      <c r="AM187" s="559">
        <f>K187/$F187</f>
        <v>427.15771349368049</v>
      </c>
      <c r="AN187" s="559">
        <f>AM187-AL187</f>
        <v>-240.0876785270882</v>
      </c>
      <c r="AO187" s="560">
        <f>AN187/AL187</f>
        <v>-0.35981916308178152</v>
      </c>
      <c r="AP187" s="561"/>
      <c r="AQ187" s="559">
        <f>O187/$E187</f>
        <v>39.642636889654533</v>
      </c>
      <c r="AR187" s="559">
        <f>P187/$F187</f>
        <v>107.17902833758791</v>
      </c>
      <c r="AS187" s="559">
        <f>AR187-AQ187</f>
        <v>67.536391447933369</v>
      </c>
      <c r="AT187" s="560">
        <f>AS187/AQ187</f>
        <v>1.7036301504342719</v>
      </c>
      <c r="AU187" s="561"/>
      <c r="AV187" s="559">
        <f>T187/$E187</f>
        <v>202.23662840615853</v>
      </c>
      <c r="AW187" s="559">
        <f>U187/$F187</f>
        <v>143.4431163273893</v>
      </c>
      <c r="AX187" s="559">
        <f>AW187-AV187</f>
        <v>-58.793512078769226</v>
      </c>
      <c r="AY187" s="560">
        <f>AX187/AV187</f>
        <v>-0.29071643718610785</v>
      </c>
      <c r="AZ187" s="561"/>
      <c r="BA187" s="559">
        <f>Y187/$E187</f>
        <v>909.12465731658176</v>
      </c>
      <c r="BB187" s="559">
        <f>Z187/$F187</f>
        <v>677.7798581586577</v>
      </c>
      <c r="BC187" s="559">
        <f>BB187-BA187</f>
        <v>-231.34479915792406</v>
      </c>
      <c r="BD187" s="560">
        <f>BC187/BA187</f>
        <v>-0.25446983237785348</v>
      </c>
      <c r="BE187" s="562"/>
      <c r="BF187" s="559">
        <f>AD187/$E187</f>
        <v>0</v>
      </c>
      <c r="BG187" s="559">
        <f>AE187/$F187</f>
        <v>137.1243184223199</v>
      </c>
      <c r="BH187" s="562"/>
      <c r="BI187" s="559">
        <f>AG187/$E187</f>
        <v>909.12465731658176</v>
      </c>
      <c r="BJ187" s="559">
        <f>AH187/$F187</f>
        <v>814.90417658097749</v>
      </c>
      <c r="BK187" s="559">
        <f>BJ187-BI187</f>
        <v>-94.220480735604269</v>
      </c>
      <c r="BL187" s="560">
        <f>BK187/BI187</f>
        <v>-0.10363868142539462</v>
      </c>
    </row>
    <row r="188" spans="1:64">
      <c r="A188" s="397">
        <v>584</v>
      </c>
      <c r="B188" s="412">
        <v>16</v>
      </c>
      <c r="C188" s="412">
        <v>16</v>
      </c>
      <c r="D188" s="398" t="s">
        <v>211</v>
      </c>
      <c r="E188" s="400">
        <v>2653</v>
      </c>
      <c r="F188" s="400">
        <v>2578</v>
      </c>
      <c r="G188" s="552">
        <f>F188-E188</f>
        <v>-75</v>
      </c>
      <c r="H188" s="553">
        <f>G188/E188</f>
        <v>-2.8269883151149641E-2</v>
      </c>
      <c r="I188" s="553"/>
      <c r="J188" s="400">
        <v>2813703.6948795007</v>
      </c>
      <c r="K188" s="437">
        <v>2562321.1135213133</v>
      </c>
      <c r="L188" s="552">
        <f>K188-J188</f>
        <v>-251382.58135818737</v>
      </c>
      <c r="M188" s="553">
        <f>L188/J188</f>
        <v>-8.9342236645480563E-2</v>
      </c>
      <c r="N188" s="553"/>
      <c r="O188" s="400">
        <v>1820969.3542463663</v>
      </c>
      <c r="P188" s="400">
        <v>1891268.0710448385</v>
      </c>
      <c r="Q188" s="552">
        <f>P188-O188</f>
        <v>70298.716798472218</v>
      </c>
      <c r="R188" s="553">
        <f>Q188/O188</f>
        <v>3.8605107018710005E-2</v>
      </c>
      <c r="S188" s="553"/>
      <c r="T188" s="400">
        <v>547646.60296014382</v>
      </c>
      <c r="U188" s="400">
        <v>384800.65599519282</v>
      </c>
      <c r="V188" s="552">
        <f>U188-T188</f>
        <v>-162845.946964951</v>
      </c>
      <c r="W188" s="553">
        <f>V188/T188</f>
        <v>-0.29735589718759281</v>
      </c>
      <c r="X188" s="554"/>
      <c r="Y188" s="437">
        <f>SUM(J188,O188,T188)</f>
        <v>5182319.6520860111</v>
      </c>
      <c r="Z188" s="437">
        <f>SUM(K188,P188,U188)</f>
        <v>4838389.8405613443</v>
      </c>
      <c r="AA188" s="552">
        <f>Z188-Y188</f>
        <v>-343929.81152466685</v>
      </c>
      <c r="AB188" s="553">
        <f>AA188/Y188</f>
        <v>-6.6365997200930407E-2</v>
      </c>
      <c r="AC188" s="554"/>
      <c r="AD188" s="557">
        <v>0</v>
      </c>
      <c r="AE188" s="452">
        <v>268210.20611354546</v>
      </c>
      <c r="AF188" s="545"/>
      <c r="AG188" s="399">
        <v>5182319.6520860111</v>
      </c>
      <c r="AH188" s="399">
        <f>SUM(Z188,AE188)</f>
        <v>5106600.0466748895</v>
      </c>
      <c r="AI188" s="552">
        <f>AH188-AG188</f>
        <v>-75719.605411121622</v>
      </c>
      <c r="AJ188" s="553">
        <f>AI188/AG188</f>
        <v>-1.4611141437530319E-2</v>
      </c>
      <c r="AL188" s="559">
        <f>J188/$E188</f>
        <v>1060.5743290160199</v>
      </c>
      <c r="AM188" s="559">
        <f>K188/$F188</f>
        <v>993.91819764209208</v>
      </c>
      <c r="AN188" s="559">
        <f>AM188-AL188</f>
        <v>-66.656131373927792</v>
      </c>
      <c r="AO188" s="560">
        <f>AN188/AL188</f>
        <v>-6.2849089922598869E-2</v>
      </c>
      <c r="AP188" s="561"/>
      <c r="AQ188" s="559">
        <f>O188/$E188</f>
        <v>686.38121155158922</v>
      </c>
      <c r="AR188" s="559">
        <f>P188/$F188</f>
        <v>733.61833632460764</v>
      </c>
      <c r="AS188" s="559">
        <f>AR188-AQ188</f>
        <v>47.237124773018422</v>
      </c>
      <c r="AT188" s="560">
        <f>AS188/AQ188</f>
        <v>6.8820538758975078E-2</v>
      </c>
      <c r="AU188" s="561"/>
      <c r="AV188" s="559">
        <f>T188/$E188</f>
        <v>206.42540631743077</v>
      </c>
      <c r="AW188" s="559">
        <f>U188/$F188</f>
        <v>149.26324902839133</v>
      </c>
      <c r="AX188" s="559">
        <f>AW188-AV188</f>
        <v>-57.162157289039442</v>
      </c>
      <c r="AY188" s="560">
        <f>AX188/AV188</f>
        <v>-0.27691435036411316</v>
      </c>
      <c r="AZ188" s="561"/>
      <c r="BA188" s="559">
        <f>Y188/$E188</f>
        <v>1953.38094688504</v>
      </c>
      <c r="BB188" s="559">
        <f>Z188/$F188</f>
        <v>1876.7997829950909</v>
      </c>
      <c r="BC188" s="559">
        <f>BB188-BA188</f>
        <v>-76.581163889949039</v>
      </c>
      <c r="BD188" s="560">
        <f>BC188/BA188</f>
        <v>-3.9204418376287145E-2</v>
      </c>
      <c r="BE188" s="562"/>
      <c r="BF188" s="559">
        <f>AD188/$E188</f>
        <v>0</v>
      </c>
      <c r="BG188" s="559">
        <f>AE188/$F188</f>
        <v>104.03809391526201</v>
      </c>
      <c r="BH188" s="562"/>
      <c r="BI188" s="559">
        <f>AG188/$E188</f>
        <v>1953.38094688504</v>
      </c>
      <c r="BJ188" s="559">
        <f>AH188/$F188</f>
        <v>1980.8378769103529</v>
      </c>
      <c r="BK188" s="559">
        <f>BJ188-BI188</f>
        <v>27.456930025312886</v>
      </c>
      <c r="BL188" s="560">
        <f>BK188/BI188</f>
        <v>1.4056106193263068E-2</v>
      </c>
    </row>
    <row r="189" spans="1:64">
      <c r="A189" s="397">
        <v>588</v>
      </c>
      <c r="B189" s="412">
        <v>10</v>
      </c>
      <c r="C189" s="412">
        <v>10</v>
      </c>
      <c r="D189" s="398" t="s">
        <v>212</v>
      </c>
      <c r="E189" s="400">
        <v>1600</v>
      </c>
      <c r="F189" s="400">
        <v>1577</v>
      </c>
      <c r="G189" s="552">
        <f>F189-E189</f>
        <v>-23</v>
      </c>
      <c r="H189" s="553">
        <f>G189/E189</f>
        <v>-1.4375000000000001E-2</v>
      </c>
      <c r="I189" s="553"/>
      <c r="J189" s="400">
        <v>-987357.84460379137</v>
      </c>
      <c r="K189" s="437"/>
      <c r="L189" s="552">
        <f>K189-J189</f>
        <v>987357.84460379137</v>
      </c>
      <c r="M189" s="553">
        <f>L189/J189</f>
        <v>-1</v>
      </c>
      <c r="N189" s="553"/>
      <c r="O189" s="400">
        <v>441902.08535899949</v>
      </c>
      <c r="P189" s="400"/>
      <c r="Q189" s="552">
        <f>P189-O189</f>
        <v>-441902.08535899949</v>
      </c>
      <c r="R189" s="553">
        <f>Q189/O189</f>
        <v>-1</v>
      </c>
      <c r="S189" s="553"/>
      <c r="T189" s="400">
        <v>380138.47448730201</v>
      </c>
      <c r="U189" s="400">
        <v>294858.77341862308</v>
      </c>
      <c r="V189" s="552">
        <f>U189-T189</f>
        <v>-85279.701068678929</v>
      </c>
      <c r="W189" s="553">
        <f>V189/T189</f>
        <v>-0.22433851554672762</v>
      </c>
      <c r="X189" s="554"/>
      <c r="Y189" s="437">
        <f>SUM(J189,O189,T189)</f>
        <v>-165317.28475748992</v>
      </c>
      <c r="Z189" s="437">
        <f>SUM(K189,P189,U189)</f>
        <v>294858.77341862308</v>
      </c>
      <c r="AA189" s="552">
        <f>Z189-Y189</f>
        <v>460176.058176113</v>
      </c>
      <c r="AB189" s="553">
        <f>AA189/Y189</f>
        <v>-2.7835931303321511</v>
      </c>
      <c r="AC189" s="554"/>
      <c r="AD189" s="557">
        <v>0</v>
      </c>
      <c r="AE189" s="452"/>
      <c r="AF189" s="545"/>
      <c r="AG189" s="399">
        <v>-168463.88050365297</v>
      </c>
      <c r="AH189" s="399">
        <f>SUM(Z189,AE189)</f>
        <v>294858.77341862308</v>
      </c>
      <c r="AI189" s="552">
        <f>AH189-AG189</f>
        <v>463322.65392227605</v>
      </c>
      <c r="AJ189" s="553">
        <f>AI189/AG189</f>
        <v>-2.7502788878962656</v>
      </c>
      <c r="AL189" s="559">
        <f>J189/$E189</f>
        <v>-617.09865287736966</v>
      </c>
      <c r="AM189" s="559">
        <f>K189/$F189</f>
        <v>0</v>
      </c>
      <c r="AN189" s="559">
        <f>AM189-AL189</f>
        <v>617.09865287736966</v>
      </c>
      <c r="AO189" s="560">
        <f>AN189/AL189</f>
        <v>-1</v>
      </c>
      <c r="AP189" s="561"/>
      <c r="AQ189" s="559">
        <f>O189/$E189</f>
        <v>276.18880334937467</v>
      </c>
      <c r="AR189" s="559">
        <f>P189/$F189</f>
        <v>0</v>
      </c>
      <c r="AS189" s="559">
        <f>AR189-AQ189</f>
        <v>-276.18880334937467</v>
      </c>
      <c r="AT189" s="560">
        <f>AS189/AQ189</f>
        <v>-1</v>
      </c>
      <c r="AU189" s="561"/>
      <c r="AV189" s="559">
        <f>T189/$E189</f>
        <v>237.58654655456377</v>
      </c>
      <c r="AW189" s="559">
        <f>U189/$F189</f>
        <v>186.97449170489733</v>
      </c>
      <c r="AX189" s="559">
        <f>AW189-AV189</f>
        <v>-50.612054849666436</v>
      </c>
      <c r="AY189" s="560">
        <f>AX189/AV189</f>
        <v>-0.21302576085907687</v>
      </c>
      <c r="AZ189" s="561"/>
      <c r="BA189" s="559">
        <f>Y189/$E189</f>
        <v>-103.3233029734312</v>
      </c>
      <c r="BB189" s="559">
        <f>Z189/$F189</f>
        <v>186.97449170489733</v>
      </c>
      <c r="BC189" s="559">
        <f>BB189-BA189</f>
        <v>290.2977946783285</v>
      </c>
      <c r="BD189" s="560">
        <f>BC189/BA189</f>
        <v>-2.8096062197409268</v>
      </c>
      <c r="BE189" s="562"/>
      <c r="BF189" s="559">
        <f>AD189/$E189</f>
        <v>0</v>
      </c>
      <c r="BG189" s="559">
        <f>AE189/$F189</f>
        <v>0</v>
      </c>
      <c r="BH189" s="562"/>
      <c r="BI189" s="559">
        <f>AG189/$E189</f>
        <v>-105.2899253147831</v>
      </c>
      <c r="BJ189" s="559">
        <f>AH189/$F189</f>
        <v>186.97449170489733</v>
      </c>
      <c r="BK189" s="559">
        <f>BJ189-BI189</f>
        <v>292.26441701968042</v>
      </c>
      <c r="BL189" s="560">
        <f>BK189/BI189</f>
        <v>-2.7758061005922796</v>
      </c>
    </row>
    <row r="190" spans="1:64">
      <c r="A190" s="397">
        <v>592</v>
      </c>
      <c r="B190" s="412">
        <v>13</v>
      </c>
      <c r="C190" s="412">
        <v>13</v>
      </c>
      <c r="D190" s="398" t="s">
        <v>213</v>
      </c>
      <c r="E190" s="400">
        <v>3651</v>
      </c>
      <c r="F190" s="400">
        <v>3596</v>
      </c>
      <c r="G190" s="552">
        <f>F190-E190</f>
        <v>-55</v>
      </c>
      <c r="H190" s="553">
        <f>G190/E190</f>
        <v>-1.5064365927143249E-2</v>
      </c>
      <c r="I190" s="553"/>
      <c r="J190" s="400">
        <v>1136634.2925108655</v>
      </c>
      <c r="K190" s="437">
        <v>890891.15002321173</v>
      </c>
      <c r="L190" s="552">
        <f>K190-J190</f>
        <v>-245743.14248765376</v>
      </c>
      <c r="M190" s="553">
        <f>L190/J190</f>
        <v>-0.21620247084468869</v>
      </c>
      <c r="N190" s="553"/>
      <c r="O190" s="400">
        <v>1425204.221694584</v>
      </c>
      <c r="P190" s="400">
        <v>1721113.910114601</v>
      </c>
      <c r="Q190" s="552">
        <f>P190-O190</f>
        <v>295909.68842001702</v>
      </c>
      <c r="R190" s="553">
        <f>Q190/O190</f>
        <v>0.20762616607195916</v>
      </c>
      <c r="S190" s="553"/>
      <c r="T190" s="400">
        <v>673755.39020160388</v>
      </c>
      <c r="U190" s="400">
        <v>395032.66715588805</v>
      </c>
      <c r="V190" s="552">
        <f>U190-T190</f>
        <v>-278722.72304571583</v>
      </c>
      <c r="W190" s="553">
        <f>V190/T190</f>
        <v>-0.4136853331330162</v>
      </c>
      <c r="X190" s="554"/>
      <c r="Y190" s="437">
        <f>SUM(J190,O190,T190)</f>
        <v>3235593.9044070533</v>
      </c>
      <c r="Z190" s="437">
        <f>SUM(K190,P190,U190)</f>
        <v>3007037.7272937009</v>
      </c>
      <c r="AA190" s="552">
        <f>Z190-Y190</f>
        <v>-228556.17711335234</v>
      </c>
      <c r="AB190" s="553">
        <f>AA190/Y190</f>
        <v>-7.063809114056202E-2</v>
      </c>
      <c r="AC190" s="554"/>
      <c r="AD190" s="557">
        <v>0</v>
      </c>
      <c r="AE190" s="452">
        <v>541163.58287817379</v>
      </c>
      <c r="AF190" s="545"/>
      <c r="AG190" s="399">
        <v>3235593.9044070533</v>
      </c>
      <c r="AH190" s="399">
        <f>SUM(Z190,AE190)</f>
        <v>3548201.3101718747</v>
      </c>
      <c r="AI190" s="552">
        <f>AH190-AG190</f>
        <v>312607.40576482145</v>
      </c>
      <c r="AJ190" s="553">
        <f>AI190/AG190</f>
        <v>9.6615154744553483E-2</v>
      </c>
      <c r="AL190" s="559">
        <f>J190/$E190</f>
        <v>311.3213619586046</v>
      </c>
      <c r="AM190" s="559">
        <f>K190/$F190</f>
        <v>247.74503615773406</v>
      </c>
      <c r="AN190" s="559">
        <f>AM190-AL190</f>
        <v>-63.576325800870535</v>
      </c>
      <c r="AO190" s="560">
        <f>AN190/AL190</f>
        <v>-0.20421446636650675</v>
      </c>
      <c r="AP190" s="561"/>
      <c r="AQ190" s="559">
        <f>O190/$E190</f>
        <v>390.35996211848368</v>
      </c>
      <c r="AR190" s="559">
        <f>P190/$F190</f>
        <v>478.61899613865432</v>
      </c>
      <c r="AS190" s="559">
        <f>AR190-AQ190</f>
        <v>88.259034020170645</v>
      </c>
      <c r="AT190" s="560">
        <f>AS190/AQ190</f>
        <v>0.22609653290565157</v>
      </c>
      <c r="AU190" s="561"/>
      <c r="AV190" s="559">
        <f>T190/$E190</f>
        <v>184.53995897058445</v>
      </c>
      <c r="AW190" s="559">
        <f>U190/$F190</f>
        <v>109.85335571632037</v>
      </c>
      <c r="AX190" s="559">
        <f>AW190-AV190</f>
        <v>-74.686603254264085</v>
      </c>
      <c r="AY190" s="560">
        <f>AX190/AV190</f>
        <v>-0.40471778400129094</v>
      </c>
      <c r="AZ190" s="561"/>
      <c r="BA190" s="559">
        <f>Y190/$E190</f>
        <v>886.22128304767273</v>
      </c>
      <c r="BB190" s="559">
        <f>Z190/$F190</f>
        <v>836.21738801270885</v>
      </c>
      <c r="BC190" s="559">
        <f>BB190-BA190</f>
        <v>-50.003895034963875</v>
      </c>
      <c r="BD190" s="560">
        <f>BC190/BA190</f>
        <v>-5.6423712668017705E-2</v>
      </c>
      <c r="BE190" s="562"/>
      <c r="BF190" s="559">
        <f>AD190/$E190</f>
        <v>0</v>
      </c>
      <c r="BG190" s="559">
        <f>AE190/$F190</f>
        <v>150.49042905399716</v>
      </c>
      <c r="BH190" s="562"/>
      <c r="BI190" s="559">
        <f>AG190/$E190</f>
        <v>886.22128304767273</v>
      </c>
      <c r="BJ190" s="559">
        <f>AH190/$F190</f>
        <v>986.70781706670596</v>
      </c>
      <c r="BK190" s="559">
        <f>BJ190-BI190</f>
        <v>100.48653401903323</v>
      </c>
      <c r="BL190" s="560">
        <f>BK190/BI190</f>
        <v>0.1133876334739613</v>
      </c>
    </row>
    <row r="191" spans="1:64">
      <c r="A191" s="397">
        <v>593</v>
      </c>
      <c r="B191" s="412">
        <v>10</v>
      </c>
      <c r="C191" s="412">
        <v>10</v>
      </c>
      <c r="D191" s="398" t="s">
        <v>214</v>
      </c>
      <c r="E191" s="400">
        <v>17077</v>
      </c>
      <c r="F191" s="400">
        <v>17050</v>
      </c>
      <c r="G191" s="552">
        <f>F191-E191</f>
        <v>-27</v>
      </c>
      <c r="H191" s="553">
        <f>G191/E191</f>
        <v>-1.5810739591263102E-3</v>
      </c>
      <c r="I191" s="553"/>
      <c r="J191" s="400">
        <v>-5374106.9367533233</v>
      </c>
      <c r="K191" s="437">
        <v>-5272695.2498056944</v>
      </c>
      <c r="L191" s="552">
        <f>K191-J191</f>
        <v>101411.68694762886</v>
      </c>
      <c r="M191" s="553">
        <f>L191/J191</f>
        <v>-1.8870425940741519E-2</v>
      </c>
      <c r="N191" s="553"/>
      <c r="O191" s="400">
        <v>6268444.1043851022</v>
      </c>
      <c r="P191" s="400">
        <v>6820851.7399078179</v>
      </c>
      <c r="Q191" s="552">
        <f>P191-O191</f>
        <v>552407.63552271575</v>
      </c>
      <c r="R191" s="553">
        <f>Q191/O191</f>
        <v>8.8125159341578552E-2</v>
      </c>
      <c r="S191" s="553"/>
      <c r="T191" s="400">
        <v>3322183.4441921045</v>
      </c>
      <c r="U191" s="400">
        <v>2168746.0143515416</v>
      </c>
      <c r="V191" s="552">
        <f>U191-T191</f>
        <v>-1153437.4298405629</v>
      </c>
      <c r="W191" s="553">
        <f>V191/T191</f>
        <v>-0.34719257657400621</v>
      </c>
      <c r="X191" s="554"/>
      <c r="Y191" s="437">
        <f>SUM(J191,O191,T191)</f>
        <v>4216520.6118238829</v>
      </c>
      <c r="Z191" s="437">
        <f>SUM(K191,P191,U191)</f>
        <v>3716902.5044536651</v>
      </c>
      <c r="AA191" s="552">
        <f>Z191-Y191</f>
        <v>-499618.1073702178</v>
      </c>
      <c r="AB191" s="553">
        <f>AA191/Y191</f>
        <v>-0.11849061189673749</v>
      </c>
      <c r="AC191" s="554"/>
      <c r="AD191" s="557">
        <v>0</v>
      </c>
      <c r="AE191" s="452">
        <v>2724175.147279493</v>
      </c>
      <c r="AF191" s="545"/>
      <c r="AG191" s="399">
        <v>4216520.6118238829</v>
      </c>
      <c r="AH191" s="399">
        <f>SUM(Z191,AE191)</f>
        <v>6441077.6517331582</v>
      </c>
      <c r="AI191" s="552">
        <f>AH191-AG191</f>
        <v>2224557.0399092752</v>
      </c>
      <c r="AJ191" s="553">
        <f>AI191/AG191</f>
        <v>0.52758120846633993</v>
      </c>
      <c r="AL191" s="559">
        <f>J191/$E191</f>
        <v>-314.6985381948424</v>
      </c>
      <c r="AM191" s="559">
        <f>K191/$F191</f>
        <v>-309.24898825839853</v>
      </c>
      <c r="AN191" s="559">
        <f>AM191-AL191</f>
        <v>5.4495499364438729</v>
      </c>
      <c r="AO191" s="560">
        <f>AN191/AL191</f>
        <v>-1.7316731014078747E-2</v>
      </c>
      <c r="AP191" s="561"/>
      <c r="AQ191" s="559">
        <f>O191/$E191</f>
        <v>367.06939769193082</v>
      </c>
      <c r="AR191" s="559">
        <f>P191/$F191</f>
        <v>400.04995541981339</v>
      </c>
      <c r="AS191" s="559">
        <f>AR191-AQ191</f>
        <v>32.980557727882569</v>
      </c>
      <c r="AT191" s="560">
        <f>AS191/AQ191</f>
        <v>8.9848290092442024E-2</v>
      </c>
      <c r="AU191" s="561"/>
      <c r="AV191" s="559">
        <f>T191/$E191</f>
        <v>194.54139744639599</v>
      </c>
      <c r="AW191" s="559">
        <f>U191/$F191</f>
        <v>127.19917972736314</v>
      </c>
      <c r="AX191" s="559">
        <f>AW191-AV191</f>
        <v>-67.342217719032845</v>
      </c>
      <c r="AY191" s="560">
        <f>AX191/AV191</f>
        <v>-0.34615880528764242</v>
      </c>
      <c r="AZ191" s="561"/>
      <c r="BA191" s="559">
        <f>Y191/$E191</f>
        <v>246.91225694348438</v>
      </c>
      <c r="BB191" s="559">
        <f>Z191/$F191</f>
        <v>218.000146888778</v>
      </c>
      <c r="BC191" s="559">
        <f>BB191-BA191</f>
        <v>-28.912110054706375</v>
      </c>
      <c r="BD191" s="560">
        <f>BC191/BA191</f>
        <v>-0.1170946732762807</v>
      </c>
      <c r="BE191" s="562"/>
      <c r="BF191" s="559">
        <f>AD191/$E191</f>
        <v>0</v>
      </c>
      <c r="BG191" s="559">
        <f>AE191/$F191</f>
        <v>159.77566846214035</v>
      </c>
      <c r="BH191" s="562"/>
      <c r="BI191" s="559">
        <f>AG191/$E191</f>
        <v>246.91225694348438</v>
      </c>
      <c r="BJ191" s="559">
        <f>AH191/$F191</f>
        <v>377.77581535091838</v>
      </c>
      <c r="BK191" s="559">
        <f>BJ191-BI191</f>
        <v>130.863558407434</v>
      </c>
      <c r="BL191" s="560">
        <f>BK191/BI191</f>
        <v>0.53000025202226919</v>
      </c>
    </row>
    <row r="192" spans="1:64">
      <c r="A192" s="397">
        <v>595</v>
      </c>
      <c r="B192" s="412">
        <v>11</v>
      </c>
      <c r="C192" s="412">
        <v>11</v>
      </c>
      <c r="D192" s="398" t="s">
        <v>215</v>
      </c>
      <c r="E192" s="400">
        <v>4140</v>
      </c>
      <c r="F192" s="400">
        <v>4073</v>
      </c>
      <c r="G192" s="552">
        <f>F192-E192</f>
        <v>-67</v>
      </c>
      <c r="H192" s="553">
        <f>G192/E192</f>
        <v>-1.6183574879227051E-2</v>
      </c>
      <c r="I192" s="553"/>
      <c r="J192" s="400">
        <v>2338605.1409419039</v>
      </c>
      <c r="K192" s="437">
        <v>1911445.1728475224</v>
      </c>
      <c r="L192" s="552">
        <f>K192-J192</f>
        <v>-427159.9680943815</v>
      </c>
      <c r="M192" s="553">
        <f>L192/J192</f>
        <v>-0.18265587491282825</v>
      </c>
      <c r="N192" s="553"/>
      <c r="O192" s="400">
        <v>2280686.9865767313</v>
      </c>
      <c r="P192" s="400">
        <v>2445107.7073877403</v>
      </c>
      <c r="Q192" s="552">
        <f>P192-O192</f>
        <v>164420.72081100894</v>
      </c>
      <c r="R192" s="553">
        <f>Q192/O192</f>
        <v>7.2092629009911341E-2</v>
      </c>
      <c r="S192" s="553"/>
      <c r="T192" s="400">
        <v>965502.29387445038</v>
      </c>
      <c r="U192" s="400">
        <v>741706.25903257914</v>
      </c>
      <c r="V192" s="552">
        <f>U192-T192</f>
        <v>-223796.03484187124</v>
      </c>
      <c r="W192" s="553">
        <f>V192/T192</f>
        <v>-0.23179233882894604</v>
      </c>
      <c r="X192" s="554"/>
      <c r="Y192" s="437">
        <f>SUM(J192,O192,T192)</f>
        <v>5584794.4213930853</v>
      </c>
      <c r="Z192" s="437">
        <f>SUM(K192,P192,U192)</f>
        <v>5098259.1392678414</v>
      </c>
      <c r="AA192" s="552">
        <f>Z192-Y192</f>
        <v>-486535.28212524392</v>
      </c>
      <c r="AB192" s="553">
        <f>AA192/Y192</f>
        <v>-8.7117849899993507E-2</v>
      </c>
      <c r="AC192" s="554"/>
      <c r="AD192" s="557">
        <v>0</v>
      </c>
      <c r="AE192" s="452">
        <v>420367.69633776986</v>
      </c>
      <c r="AF192" s="545"/>
      <c r="AG192" s="399">
        <v>5584794.4213930853</v>
      </c>
      <c r="AH192" s="399">
        <f>SUM(Z192,AE192)</f>
        <v>5518626.8356056111</v>
      </c>
      <c r="AI192" s="552">
        <f>AH192-AG192</f>
        <v>-66167.585787474178</v>
      </c>
      <c r="AJ192" s="553">
        <f>AI192/AG192</f>
        <v>-1.1847810464430519E-2</v>
      </c>
      <c r="AL192" s="559">
        <f>J192/$E192</f>
        <v>564.8804688265468</v>
      </c>
      <c r="AM192" s="559">
        <f>K192/$F192</f>
        <v>469.29662971949972</v>
      </c>
      <c r="AN192" s="559">
        <f>AM192-AL192</f>
        <v>-95.583839107047083</v>
      </c>
      <c r="AO192" s="560">
        <f>AN192/AL192</f>
        <v>-0.16921073462781952</v>
      </c>
      <c r="AP192" s="561"/>
      <c r="AQ192" s="559">
        <f>O192/$E192</f>
        <v>550.89057646780952</v>
      </c>
      <c r="AR192" s="559">
        <f>P192/$F192</f>
        <v>600.32106736747858</v>
      </c>
      <c r="AS192" s="559">
        <f>AR192-AQ192</f>
        <v>49.430490899669053</v>
      </c>
      <c r="AT192" s="560">
        <f>AS192/AQ192</f>
        <v>8.9728329020631645E-2</v>
      </c>
      <c r="AU192" s="561"/>
      <c r="AV192" s="559">
        <f>T192/$E192</f>
        <v>233.21311446242763</v>
      </c>
      <c r="AW192" s="559">
        <f>U192/$F192</f>
        <v>182.10318169226102</v>
      </c>
      <c r="AX192" s="559">
        <f>AW192-AV192</f>
        <v>-51.109932770166608</v>
      </c>
      <c r="AY192" s="560">
        <f>AX192/AV192</f>
        <v>-0.21915548312100089</v>
      </c>
      <c r="AZ192" s="561"/>
      <c r="BA192" s="559">
        <f>Y192/$E192</f>
        <v>1348.9841597567838</v>
      </c>
      <c r="BB192" s="559">
        <f>Z192/$F192</f>
        <v>1251.7208787792392</v>
      </c>
      <c r="BC192" s="559">
        <f>BB192-BA192</f>
        <v>-97.263280977544582</v>
      </c>
      <c r="BD192" s="560">
        <f>BC192/BA192</f>
        <v>-7.2101129041486106E-2</v>
      </c>
      <c r="BE192" s="562"/>
      <c r="BF192" s="559">
        <f>AD192/$E192</f>
        <v>0</v>
      </c>
      <c r="BG192" s="559">
        <f>AE192/$F192</f>
        <v>103.20837130807018</v>
      </c>
      <c r="BH192" s="562"/>
      <c r="BI192" s="559">
        <f>AG192/$E192</f>
        <v>1348.9841597567838</v>
      </c>
      <c r="BJ192" s="559">
        <f>AH192/$F192</f>
        <v>1354.9292500873094</v>
      </c>
      <c r="BK192" s="559">
        <f>BJ192-BI192</f>
        <v>5.9450903305255451</v>
      </c>
      <c r="BL192" s="560">
        <f>BK192/BI192</f>
        <v>4.4070868345833063E-3</v>
      </c>
    </row>
    <row r="193" spans="1:64">
      <c r="A193" s="397">
        <v>598</v>
      </c>
      <c r="B193" s="412">
        <v>15</v>
      </c>
      <c r="C193" s="412">
        <v>15</v>
      </c>
      <c r="D193" s="398" t="s">
        <v>216</v>
      </c>
      <c r="E193" s="400">
        <v>19207</v>
      </c>
      <c r="F193" s="400">
        <v>19475</v>
      </c>
      <c r="G193" s="552">
        <f>F193-E193</f>
        <v>268</v>
      </c>
      <c r="H193" s="553">
        <f>G193/E193</f>
        <v>1.3953246212318426E-2</v>
      </c>
      <c r="I193" s="553"/>
      <c r="J193" s="400">
        <v>-2139742.4023477379</v>
      </c>
      <c r="K193" s="437">
        <v>-1130267.6505451989</v>
      </c>
      <c r="L193" s="552">
        <f>K193-J193</f>
        <v>1009474.751802539</v>
      </c>
      <c r="M193" s="553">
        <f>L193/J193</f>
        <v>-0.47177396246152686</v>
      </c>
      <c r="N193" s="553"/>
      <c r="O193" s="400">
        <v>1509816.7851735575</v>
      </c>
      <c r="P193" s="400">
        <v>1502561.509120015</v>
      </c>
      <c r="Q193" s="552">
        <f>P193-O193</f>
        <v>-7255.2760535425041</v>
      </c>
      <c r="R193" s="553">
        <f>Q193/O193</f>
        <v>-4.8054016386554418E-3</v>
      </c>
      <c r="S193" s="553"/>
      <c r="T193" s="400">
        <v>3076435.0527252527</v>
      </c>
      <c r="U193" s="400">
        <v>1730684.605277091</v>
      </c>
      <c r="V193" s="552">
        <f>U193-T193</f>
        <v>-1345750.4474481617</v>
      </c>
      <c r="W193" s="553">
        <f>V193/T193</f>
        <v>-0.43743827657145951</v>
      </c>
      <c r="X193" s="554"/>
      <c r="Y193" s="437">
        <f>SUM(J193,O193,T193)</f>
        <v>2446509.4355510725</v>
      </c>
      <c r="Z193" s="437">
        <f>SUM(K193,P193,U193)</f>
        <v>2102978.4638519073</v>
      </c>
      <c r="AA193" s="552">
        <f>Z193-Y193</f>
        <v>-343530.97169916518</v>
      </c>
      <c r="AB193" s="553">
        <f>AA193/Y193</f>
        <v>-0.14041677775985578</v>
      </c>
      <c r="AC193" s="554"/>
      <c r="AD193" s="557">
        <v>0</v>
      </c>
      <c r="AE193" s="452">
        <v>3419900.7516503842</v>
      </c>
      <c r="AF193" s="545"/>
      <c r="AG193" s="399">
        <v>2446509.4355510725</v>
      </c>
      <c r="AH193" s="399">
        <f>SUM(Z193,AE193)</f>
        <v>5522879.2155022919</v>
      </c>
      <c r="AI193" s="552">
        <f>AH193-AG193</f>
        <v>3076369.7799512194</v>
      </c>
      <c r="AJ193" s="553">
        <f>AI193/AG193</f>
        <v>1.2574526528479428</v>
      </c>
      <c r="AL193" s="559">
        <f>J193/$E193</f>
        <v>-111.40430063767053</v>
      </c>
      <c r="AM193" s="559">
        <f>K193/$F193</f>
        <v>-58.03684983544025</v>
      </c>
      <c r="AN193" s="559">
        <f>AM193-AL193</f>
        <v>53.36745080223028</v>
      </c>
      <c r="AO193" s="560">
        <f>AN193/AL193</f>
        <v>-0.47904300369697284</v>
      </c>
      <c r="AP193" s="561"/>
      <c r="AQ193" s="559">
        <f>O193/$E193</f>
        <v>78.607631862006428</v>
      </c>
      <c r="AR193" s="559">
        <f>P193/$F193</f>
        <v>77.153350917587417</v>
      </c>
      <c r="AS193" s="559">
        <f>AR193-AQ193</f>
        <v>-1.4542809444190112</v>
      </c>
      <c r="AT193" s="560">
        <f>AS193/AQ193</f>
        <v>-1.850050573934045E-2</v>
      </c>
      <c r="AU193" s="561"/>
      <c r="AV193" s="559">
        <f>T193/$E193</f>
        <v>160.17259607045622</v>
      </c>
      <c r="AW193" s="559">
        <f>U193/$F193</f>
        <v>88.866988717694014</v>
      </c>
      <c r="AX193" s="559">
        <f>AW193-AV193</f>
        <v>-71.305607352762209</v>
      </c>
      <c r="AY193" s="560">
        <f>AX193/AV193</f>
        <v>-0.44517981915830673</v>
      </c>
      <c r="AZ193" s="561"/>
      <c r="BA193" s="559">
        <f>Y193/$E193</f>
        <v>127.37592729479213</v>
      </c>
      <c r="BB193" s="559">
        <f>Z193/$F193</f>
        <v>107.98348979984119</v>
      </c>
      <c r="BC193" s="559">
        <f>BB193-BA193</f>
        <v>-19.39243749495094</v>
      </c>
      <c r="BD193" s="560">
        <f>BC193/BA193</f>
        <v>-0.15224570220454689</v>
      </c>
      <c r="BE193" s="562"/>
      <c r="BF193" s="559">
        <f>AD193/$E193</f>
        <v>0</v>
      </c>
      <c r="BG193" s="559">
        <f>AE193/$F193</f>
        <v>175.60465990502615</v>
      </c>
      <c r="BH193" s="562"/>
      <c r="BI193" s="559">
        <f>AG193/$E193</f>
        <v>127.37592729479213</v>
      </c>
      <c r="BJ193" s="559">
        <f>AH193/$F193</f>
        <v>283.58814970486736</v>
      </c>
      <c r="BK193" s="559">
        <f>BJ193-BI193</f>
        <v>156.21222241007524</v>
      </c>
      <c r="BL193" s="560">
        <f>BK193/BI193</f>
        <v>1.226387322374862</v>
      </c>
    </row>
    <row r="194" spans="1:64">
      <c r="A194" s="397">
        <v>599</v>
      </c>
      <c r="B194" s="412">
        <v>15</v>
      </c>
      <c r="C194" s="412">
        <v>15</v>
      </c>
      <c r="D194" s="398" t="s">
        <v>217</v>
      </c>
      <c r="E194" s="400">
        <v>11206</v>
      </c>
      <c r="F194" s="400">
        <v>11225</v>
      </c>
      <c r="G194" s="552">
        <f>F194-E194</f>
        <v>19</v>
      </c>
      <c r="H194" s="553">
        <f>G194/E194</f>
        <v>1.6955202570051759E-3</v>
      </c>
      <c r="I194" s="553"/>
      <c r="J194" s="400">
        <v>9532728.8272897489</v>
      </c>
      <c r="K194" s="437">
        <v>9259056.5933080576</v>
      </c>
      <c r="L194" s="552">
        <f>K194-J194</f>
        <v>-273672.2339816913</v>
      </c>
      <c r="M194" s="553">
        <f>L194/J194</f>
        <v>-2.870869810103463E-2</v>
      </c>
      <c r="N194" s="553"/>
      <c r="O194" s="400">
        <v>4793569.6578630488</v>
      </c>
      <c r="P194" s="400">
        <v>4916559.0293114837</v>
      </c>
      <c r="Q194" s="552">
        <f>P194-O194</f>
        <v>122989.37144843489</v>
      </c>
      <c r="R194" s="553">
        <f>Q194/O194</f>
        <v>2.5657157447726123E-2</v>
      </c>
      <c r="S194" s="553"/>
      <c r="T194" s="400">
        <v>2040595.8378582234</v>
      </c>
      <c r="U194" s="400">
        <v>1179677.4086964517</v>
      </c>
      <c r="V194" s="552">
        <f>U194-T194</f>
        <v>-860918.42916177167</v>
      </c>
      <c r="W194" s="553">
        <f>V194/T194</f>
        <v>-0.42189561165888578</v>
      </c>
      <c r="X194" s="554"/>
      <c r="Y194" s="437">
        <f>SUM(J194,O194,T194)</f>
        <v>16366894.323011022</v>
      </c>
      <c r="Z194" s="437">
        <f>SUM(K194,P194,U194)</f>
        <v>15355293.031315994</v>
      </c>
      <c r="AA194" s="552">
        <f>Z194-Y194</f>
        <v>-1011601.2916950285</v>
      </c>
      <c r="AB194" s="553">
        <f>AA194/Y194</f>
        <v>-6.1807773162729382E-2</v>
      </c>
      <c r="AC194" s="554"/>
      <c r="AD194" s="557">
        <v>0</v>
      </c>
      <c r="AE194" s="452">
        <v>741172.84653159371</v>
      </c>
      <c r="AF194" s="545"/>
      <c r="AG194" s="399">
        <v>16366894.323011022</v>
      </c>
      <c r="AH194" s="399">
        <f>SUM(Z194,AE194)</f>
        <v>16096465.877847588</v>
      </c>
      <c r="AI194" s="552">
        <f>AH194-AG194</f>
        <v>-270428.44516343437</v>
      </c>
      <c r="AJ194" s="553">
        <f>AI194/AG194</f>
        <v>-1.6522893092993565E-2</v>
      </c>
      <c r="AL194" s="559">
        <f>J194/$E194</f>
        <v>850.6807805898402</v>
      </c>
      <c r="AM194" s="559">
        <f>K194/$F194</f>
        <v>824.86027557310092</v>
      </c>
      <c r="AN194" s="559">
        <f>AM194-AL194</f>
        <v>-25.820505016739276</v>
      </c>
      <c r="AO194" s="560">
        <f>AN194/AL194</f>
        <v>-3.0352754647678771E-2</v>
      </c>
      <c r="AP194" s="561"/>
      <c r="AQ194" s="559">
        <f>O194/$E194</f>
        <v>427.76812938274577</v>
      </c>
      <c r="AR194" s="559">
        <f>P194/$F194</f>
        <v>438.00080439300524</v>
      </c>
      <c r="AS194" s="559">
        <f>AR194-AQ194</f>
        <v>10.23267501025947</v>
      </c>
      <c r="AT194" s="560">
        <f>AS194/AQ194</f>
        <v>2.3921078517525035E-2</v>
      </c>
      <c r="AU194" s="561"/>
      <c r="AV194" s="559">
        <f>T194/$E194</f>
        <v>182.09850418152985</v>
      </c>
      <c r="AW194" s="559">
        <f>U194/$F194</f>
        <v>105.09375578587543</v>
      </c>
      <c r="AX194" s="559">
        <f>AW194-AV194</f>
        <v>-77.004748395654417</v>
      </c>
      <c r="AY194" s="560">
        <f>AX194/AV194</f>
        <v>-0.42287414024494202</v>
      </c>
      <c r="AZ194" s="561"/>
      <c r="BA194" s="559">
        <f>Y194/$E194</f>
        <v>1460.5474141541158</v>
      </c>
      <c r="BB194" s="559">
        <f>Z194/$F194</f>
        <v>1367.9548357519816</v>
      </c>
      <c r="BC194" s="559">
        <f>BB194-BA194</f>
        <v>-92.592578402134222</v>
      </c>
      <c r="BD194" s="560">
        <f>BC194/BA194</f>
        <v>-6.3395804548912735E-2</v>
      </c>
      <c r="BE194" s="562"/>
      <c r="BF194" s="559">
        <f>AD194/$E194</f>
        <v>0</v>
      </c>
      <c r="BG194" s="559">
        <f>AE194/$F194</f>
        <v>66.028761383660907</v>
      </c>
      <c r="BH194" s="562"/>
      <c r="BI194" s="559">
        <f>AG194/$E194</f>
        <v>1460.5474141541158</v>
      </c>
      <c r="BJ194" s="559">
        <f>AH194/$F194</f>
        <v>1433.9835971356426</v>
      </c>
      <c r="BK194" s="559">
        <f>BJ194-BI194</f>
        <v>-26.563817018473173</v>
      </c>
      <c r="BL194" s="560">
        <f>BK194/BI194</f>
        <v>-1.818757594655546E-2</v>
      </c>
    </row>
    <row r="195" spans="1:64">
      <c r="A195" s="397">
        <v>601</v>
      </c>
      <c r="B195" s="412">
        <v>13</v>
      </c>
      <c r="C195" s="412">
        <v>13</v>
      </c>
      <c r="D195" s="398" t="s">
        <v>218</v>
      </c>
      <c r="E195" s="400">
        <v>3786</v>
      </c>
      <c r="F195" s="400">
        <v>3739</v>
      </c>
      <c r="G195" s="552">
        <f>F195-E195</f>
        <v>-47</v>
      </c>
      <c r="H195" s="553">
        <f>G195/E195</f>
        <v>-1.2414157422081353E-2</v>
      </c>
      <c r="I195" s="553"/>
      <c r="J195" s="400">
        <v>2577651.3826056318</v>
      </c>
      <c r="K195" s="437">
        <v>2459749.911161385</v>
      </c>
      <c r="L195" s="552">
        <f>K195-J195</f>
        <v>-117901.47144424682</v>
      </c>
      <c r="M195" s="553">
        <f>L195/J195</f>
        <v>-4.5739882530222348E-2</v>
      </c>
      <c r="N195" s="553"/>
      <c r="O195" s="400">
        <v>1539874.3496339608</v>
      </c>
      <c r="P195" s="400">
        <v>1394922.3494171344</v>
      </c>
      <c r="Q195" s="552">
        <f>P195-O195</f>
        <v>-144952.00021682633</v>
      </c>
      <c r="R195" s="553">
        <f>Q195/O195</f>
        <v>-9.4132355832332981E-2</v>
      </c>
      <c r="S195" s="553"/>
      <c r="T195" s="400">
        <v>857854.44757574226</v>
      </c>
      <c r="U195" s="400">
        <v>642657.24724067468</v>
      </c>
      <c r="V195" s="552">
        <f>U195-T195</f>
        <v>-215197.20033506758</v>
      </c>
      <c r="W195" s="553">
        <f>V195/T195</f>
        <v>-0.25085514325093855</v>
      </c>
      <c r="X195" s="554"/>
      <c r="Y195" s="437">
        <f>SUM(J195,O195,T195)</f>
        <v>4975380.1798153352</v>
      </c>
      <c r="Z195" s="437">
        <f>SUM(K195,P195,U195)</f>
        <v>4497329.5078191943</v>
      </c>
      <c r="AA195" s="552">
        <f>Z195-Y195</f>
        <v>-478050.67199614085</v>
      </c>
      <c r="AB195" s="553">
        <f>AA195/Y195</f>
        <v>-9.6083244841378951E-2</v>
      </c>
      <c r="AC195" s="554"/>
      <c r="AD195" s="557">
        <v>0</v>
      </c>
      <c r="AE195" s="452">
        <v>556272.09140242124</v>
      </c>
      <c r="AF195" s="545"/>
      <c r="AG195" s="399">
        <v>4975380.1798153352</v>
      </c>
      <c r="AH195" s="399">
        <f>SUM(Z195,AE195)</f>
        <v>5053601.5992216151</v>
      </c>
      <c r="AI195" s="552">
        <f>AH195-AG195</f>
        <v>78221.419406279922</v>
      </c>
      <c r="AJ195" s="553">
        <f>AI195/AG195</f>
        <v>1.5721696951645447E-2</v>
      </c>
      <c r="AL195" s="559">
        <f>J195/$E195</f>
        <v>680.83766048748862</v>
      </c>
      <c r="AM195" s="559">
        <f>K195/$F195</f>
        <v>657.86304123064588</v>
      </c>
      <c r="AN195" s="559">
        <f>AM195-AL195</f>
        <v>-22.974619256842743</v>
      </c>
      <c r="AO195" s="560">
        <f>AN195/AL195</f>
        <v>-3.3744636335764119E-2</v>
      </c>
      <c r="AP195" s="561"/>
      <c r="AQ195" s="559">
        <f>O195/$E195</f>
        <v>406.7285656719389</v>
      </c>
      <c r="AR195" s="559">
        <f>P195/$F195</f>
        <v>373.07364252932183</v>
      </c>
      <c r="AS195" s="559">
        <f>AR195-AQ195</f>
        <v>-33.654923142617065</v>
      </c>
      <c r="AT195" s="560">
        <f>AS195/AQ195</f>
        <v>-8.274541299310316E-2</v>
      </c>
      <c r="AU195" s="561"/>
      <c r="AV195" s="559">
        <f>T195/$E195</f>
        <v>226.58596079655103</v>
      </c>
      <c r="AW195" s="559">
        <f>U195/$F195</f>
        <v>171.87944563805152</v>
      </c>
      <c r="AX195" s="559">
        <f>AW195-AV195</f>
        <v>-54.706515158499514</v>
      </c>
      <c r="AY195" s="560">
        <f>AX195/AV195</f>
        <v>-0.24143823812464654</v>
      </c>
      <c r="AZ195" s="561"/>
      <c r="BA195" s="559">
        <f>Y195/$E195</f>
        <v>1314.1521869559786</v>
      </c>
      <c r="BB195" s="559">
        <f>Z195/$F195</f>
        <v>1202.8161293980193</v>
      </c>
      <c r="BC195" s="559">
        <f>BB195-BA195</f>
        <v>-111.33605755795929</v>
      </c>
      <c r="BD195" s="560">
        <f>BC195/BA195</f>
        <v>-8.472082507875385E-2</v>
      </c>
      <c r="BE195" s="562"/>
      <c r="BF195" s="559">
        <f>AD195/$E195</f>
        <v>0</v>
      </c>
      <c r="BG195" s="559">
        <f>AE195/$F195</f>
        <v>148.77563289714396</v>
      </c>
      <c r="BH195" s="562"/>
      <c r="BI195" s="559">
        <f>AG195/$E195</f>
        <v>1314.1521869559786</v>
      </c>
      <c r="BJ195" s="559">
        <f>AH195/$F195</f>
        <v>1351.5917622951631</v>
      </c>
      <c r="BK195" s="559">
        <f>BJ195-BI195</f>
        <v>37.439575339184557</v>
      </c>
      <c r="BL195" s="560">
        <f>BK195/BI195</f>
        <v>2.8489527857429732E-2</v>
      </c>
    </row>
    <row r="196" spans="1:64">
      <c r="A196" s="397">
        <v>604</v>
      </c>
      <c r="B196" s="412">
        <v>6</v>
      </c>
      <c r="C196" s="412">
        <v>6</v>
      </c>
      <c r="D196" s="398" t="s">
        <v>219</v>
      </c>
      <c r="E196" s="400">
        <v>20405</v>
      </c>
      <c r="F196" s="400">
        <v>20763</v>
      </c>
      <c r="G196" s="552">
        <f>F196-E196</f>
        <v>358</v>
      </c>
      <c r="H196" s="553">
        <f>G196/E196</f>
        <v>1.7544719431511886E-2</v>
      </c>
      <c r="I196" s="553"/>
      <c r="J196" s="400">
        <v>16452036.679893414</v>
      </c>
      <c r="K196" s="437">
        <v>15366073.464088222</v>
      </c>
      <c r="L196" s="552">
        <f>K196-J196</f>
        <v>-1085963.2158051915</v>
      </c>
      <c r="M196" s="553">
        <f>L196/J196</f>
        <v>-6.6007828509912311E-2</v>
      </c>
      <c r="N196" s="553"/>
      <c r="O196" s="400">
        <v>-403690.54200171522</v>
      </c>
      <c r="P196" s="400">
        <v>-488609.27033656603</v>
      </c>
      <c r="Q196" s="552">
        <f>P196-O196</f>
        <v>-84918.728334850806</v>
      </c>
      <c r="R196" s="553">
        <f>Q196/O196</f>
        <v>0.21035600168826843</v>
      </c>
      <c r="S196" s="553"/>
      <c r="T196" s="400">
        <v>2119660.5445921016</v>
      </c>
      <c r="U196" s="400">
        <v>933585.56476083258</v>
      </c>
      <c r="V196" s="552">
        <f>U196-T196</f>
        <v>-1186074.979831269</v>
      </c>
      <c r="W196" s="553">
        <f>V196/T196</f>
        <v>-0.55955892695050014</v>
      </c>
      <c r="X196" s="554"/>
      <c r="Y196" s="437">
        <f>SUM(J196,O196,T196)</f>
        <v>18168006.6824838</v>
      </c>
      <c r="Z196" s="437">
        <f>SUM(K196,P196,U196)</f>
        <v>15811049.758512488</v>
      </c>
      <c r="AA196" s="552">
        <f>Z196-Y196</f>
        <v>-2356956.9239713121</v>
      </c>
      <c r="AB196" s="553">
        <f>AA196/Y196</f>
        <v>-0.12973117883337798</v>
      </c>
      <c r="AC196" s="554"/>
      <c r="AD196" s="557">
        <v>0</v>
      </c>
      <c r="AE196" s="452">
        <v>2452935.1398529285</v>
      </c>
      <c r="AF196" s="545"/>
      <c r="AG196" s="399">
        <v>18168006.6824838</v>
      </c>
      <c r="AH196" s="399">
        <f>SUM(Z196,AE196)</f>
        <v>18263984.898365416</v>
      </c>
      <c r="AI196" s="552">
        <f>AH196-AG196</f>
        <v>95978.215881615877</v>
      </c>
      <c r="AJ196" s="553">
        <f>AI196/AG196</f>
        <v>5.2828148711630933E-3</v>
      </c>
      <c r="AL196" s="559">
        <f>J196/$E196</f>
        <v>806.27476990411242</v>
      </c>
      <c r="AM196" s="559">
        <f>K196/$F196</f>
        <v>740.07000260502923</v>
      </c>
      <c r="AN196" s="559">
        <f>AM196-AL196</f>
        <v>-66.204767299083187</v>
      </c>
      <c r="AO196" s="560">
        <f>AN196/AL196</f>
        <v>-8.2111917388853303E-2</v>
      </c>
      <c r="AP196" s="561"/>
      <c r="AQ196" s="559">
        <f>O196/$E196</f>
        <v>-19.783903063058819</v>
      </c>
      <c r="AR196" s="559">
        <f>P196/$F196</f>
        <v>-23.532691342126189</v>
      </c>
      <c r="AS196" s="559">
        <f>AR196-AQ196</f>
        <v>-3.7487882790673694</v>
      </c>
      <c r="AT196" s="560">
        <f>AS196/AQ196</f>
        <v>0.18948678969556998</v>
      </c>
      <c r="AU196" s="561"/>
      <c r="AV196" s="559">
        <f>T196/$E196</f>
        <v>103.87946800255338</v>
      </c>
      <c r="AW196" s="559">
        <f>U196/$F196</f>
        <v>44.963905252652921</v>
      </c>
      <c r="AX196" s="559">
        <f>AW196-AV196</f>
        <v>-58.915562749900459</v>
      </c>
      <c r="AY196" s="560">
        <f>AX196/AV196</f>
        <v>-0.56715310429248922</v>
      </c>
      <c r="AZ196" s="561"/>
      <c r="BA196" s="559">
        <f>Y196/$E196</f>
        <v>890.370334843607</v>
      </c>
      <c r="BB196" s="559">
        <f>Z196/$F196</f>
        <v>761.50121651555594</v>
      </c>
      <c r="BC196" s="559">
        <f>BB196-BA196</f>
        <v>-128.86911832805106</v>
      </c>
      <c r="BD196" s="560">
        <f>BC196/BA196</f>
        <v>-0.14473653634325861</v>
      </c>
      <c r="BE196" s="562"/>
      <c r="BF196" s="559">
        <f>AD196/$E196</f>
        <v>0</v>
      </c>
      <c r="BG196" s="559">
        <f>AE196/$F196</f>
        <v>118.13972642936611</v>
      </c>
      <c r="BH196" s="562"/>
      <c r="BI196" s="559">
        <f>AG196/$E196</f>
        <v>890.370334843607</v>
      </c>
      <c r="BJ196" s="559">
        <f>AH196/$F196</f>
        <v>879.64094294492202</v>
      </c>
      <c r="BK196" s="559">
        <f>BJ196-BI196</f>
        <v>-10.72939189868498</v>
      </c>
      <c r="BL196" s="560">
        <f>BK196/BI196</f>
        <v>-1.2050482230598564E-2</v>
      </c>
    </row>
    <row r="197" spans="1:64">
      <c r="A197" s="397">
        <v>607</v>
      </c>
      <c r="B197" s="412">
        <v>12</v>
      </c>
      <c r="C197" s="412">
        <v>12</v>
      </c>
      <c r="D197" s="398" t="s">
        <v>220</v>
      </c>
      <c r="E197" s="400">
        <v>4084</v>
      </c>
      <c r="F197" s="400">
        <v>4064</v>
      </c>
      <c r="G197" s="552">
        <f>F197-E197</f>
        <v>-20</v>
      </c>
      <c r="H197" s="553">
        <f>G197/E197</f>
        <v>-4.8971596474045058E-3</v>
      </c>
      <c r="I197" s="553"/>
      <c r="J197" s="400">
        <v>-147685.69085301342</v>
      </c>
      <c r="K197" s="437">
        <v>-224387.84992799326</v>
      </c>
      <c r="L197" s="552">
        <f>K197-J197</f>
        <v>-76702.159074979834</v>
      </c>
      <c r="M197" s="553">
        <f>L197/J197</f>
        <v>0.51936080355488812</v>
      </c>
      <c r="N197" s="553"/>
      <c r="O197" s="400">
        <v>2534276.3673792565</v>
      </c>
      <c r="P197" s="400">
        <v>2461786.1767609389</v>
      </c>
      <c r="Q197" s="552">
        <f>P197-O197</f>
        <v>-72490.190618317574</v>
      </c>
      <c r="R197" s="553">
        <f>Q197/O197</f>
        <v>-2.8603901118046199E-2</v>
      </c>
      <c r="S197" s="553"/>
      <c r="T197" s="400">
        <v>932883.37604997109</v>
      </c>
      <c r="U197" s="400">
        <v>711675.68918198172</v>
      </c>
      <c r="V197" s="552">
        <f>U197-T197</f>
        <v>-221207.68686798937</v>
      </c>
      <c r="W197" s="553">
        <f>V197/T197</f>
        <v>-0.23712255202212981</v>
      </c>
      <c r="X197" s="554"/>
      <c r="Y197" s="437">
        <f>SUM(J197,O197,T197)</f>
        <v>3319474.0525762141</v>
      </c>
      <c r="Z197" s="437">
        <f>SUM(K197,P197,U197)</f>
        <v>2949074.0160149271</v>
      </c>
      <c r="AA197" s="552">
        <f>Z197-Y197</f>
        <v>-370400.03656128701</v>
      </c>
      <c r="AB197" s="553">
        <f>AA197/Y197</f>
        <v>-0.11158395296803807</v>
      </c>
      <c r="AC197" s="554"/>
      <c r="AD197" s="557">
        <v>0</v>
      </c>
      <c r="AE197" s="452">
        <v>574261.69508870947</v>
      </c>
      <c r="AF197" s="545"/>
      <c r="AG197" s="399">
        <v>3319474.0525762141</v>
      </c>
      <c r="AH197" s="399">
        <f>SUM(Z197,AE197)</f>
        <v>3523335.7111036368</v>
      </c>
      <c r="AI197" s="552">
        <f>AH197-AG197</f>
        <v>203861.6585274227</v>
      </c>
      <c r="AJ197" s="553">
        <f>AI197/AG197</f>
        <v>6.1413843066255476E-2</v>
      </c>
      <c r="AL197" s="559">
        <f>J197/$E197</f>
        <v>-36.162020287221701</v>
      </c>
      <c r="AM197" s="559">
        <f>K197/$F197</f>
        <v>-55.213545749998339</v>
      </c>
      <c r="AN197" s="559">
        <f>AM197-AL197</f>
        <v>-19.051525462776638</v>
      </c>
      <c r="AO197" s="560">
        <f>AN197/AL197</f>
        <v>0.52683797286372114</v>
      </c>
      <c r="AP197" s="561"/>
      <c r="AQ197" s="559">
        <f>O197/$E197</f>
        <v>620.5377980850285</v>
      </c>
      <c r="AR197" s="559">
        <f>P197/$F197</f>
        <v>605.75447262818375</v>
      </c>
      <c r="AS197" s="559">
        <f>AR197-AQ197</f>
        <v>-14.78332545684475</v>
      </c>
      <c r="AT197" s="560">
        <f>AS197/AQ197</f>
        <v>-2.3823408505438185E-2</v>
      </c>
      <c r="AU197" s="561"/>
      <c r="AV197" s="559">
        <f>T197/$E197</f>
        <v>228.42394124632006</v>
      </c>
      <c r="AW197" s="559">
        <f>U197/$F197</f>
        <v>175.1170495034404</v>
      </c>
      <c r="AX197" s="559">
        <f>AW197-AV197</f>
        <v>-53.306891742879657</v>
      </c>
      <c r="AY197" s="560">
        <f>AX197/AV197</f>
        <v>-0.23336823387263239</v>
      </c>
      <c r="AZ197" s="561"/>
      <c r="BA197" s="559">
        <f>Y197/$E197</f>
        <v>812.79971904412685</v>
      </c>
      <c r="BB197" s="559">
        <f>Z197/$F197</f>
        <v>725.65797638162576</v>
      </c>
      <c r="BC197" s="559">
        <f>BB197-BA197</f>
        <v>-87.141742662501088</v>
      </c>
      <c r="BD197" s="560">
        <f>BC197/BA197</f>
        <v>-0.10721182675232958</v>
      </c>
      <c r="BE197" s="562"/>
      <c r="BF197" s="559">
        <f>AD197/$E197</f>
        <v>0</v>
      </c>
      <c r="BG197" s="559">
        <f>AE197/$F197</f>
        <v>141.3045509568675</v>
      </c>
      <c r="BH197" s="562"/>
      <c r="BI197" s="559">
        <f>AG197/$E197</f>
        <v>812.79971904412685</v>
      </c>
      <c r="BJ197" s="559">
        <f>AH197/$F197</f>
        <v>866.96252733849326</v>
      </c>
      <c r="BK197" s="559">
        <f>BJ197-BI197</f>
        <v>54.162808294366414</v>
      </c>
      <c r="BL197" s="560">
        <f>BK197/BI197</f>
        <v>6.6637336388431889E-2</v>
      </c>
    </row>
    <row r="198" spans="1:64">
      <c r="A198" s="397">
        <v>608</v>
      </c>
      <c r="B198" s="412">
        <v>4</v>
      </c>
      <c r="C198" s="412">
        <v>4</v>
      </c>
      <c r="D198" s="398" t="s">
        <v>221</v>
      </c>
      <c r="E198" s="400">
        <v>1980</v>
      </c>
      <c r="F198" s="400">
        <v>1943</v>
      </c>
      <c r="G198" s="552">
        <f>F198-E198</f>
        <v>-37</v>
      </c>
      <c r="H198" s="553">
        <f>G198/E198</f>
        <v>-1.8686868686868686E-2</v>
      </c>
      <c r="I198" s="553"/>
      <c r="J198" s="400">
        <v>-82774.187090068823</v>
      </c>
      <c r="K198" s="437">
        <v>-195511.96868379245</v>
      </c>
      <c r="L198" s="552">
        <f>K198-J198</f>
        <v>-112737.78159372363</v>
      </c>
      <c r="M198" s="553">
        <f>L198/J198</f>
        <v>1.3619920117252329</v>
      </c>
      <c r="N198" s="553"/>
      <c r="O198" s="400">
        <v>903365.75059115712</v>
      </c>
      <c r="P198" s="400">
        <v>1006889.3311280058</v>
      </c>
      <c r="Q198" s="552">
        <f>P198-O198</f>
        <v>103523.58053684863</v>
      </c>
      <c r="R198" s="553">
        <f>Q198/O198</f>
        <v>0.1145976371908094</v>
      </c>
      <c r="S198" s="553"/>
      <c r="T198" s="400">
        <v>413284.45775106637</v>
      </c>
      <c r="U198" s="400">
        <v>275303.81752427155</v>
      </c>
      <c r="V198" s="552">
        <f>U198-T198</f>
        <v>-137980.64022679481</v>
      </c>
      <c r="W198" s="553">
        <f>V198/T198</f>
        <v>-0.33386360807670318</v>
      </c>
      <c r="X198" s="554"/>
      <c r="Y198" s="437">
        <f>SUM(J198,O198,T198)</f>
        <v>1233876.0212521546</v>
      </c>
      <c r="Z198" s="437">
        <f>SUM(K198,P198,U198)</f>
        <v>1086681.1799684849</v>
      </c>
      <c r="AA198" s="552">
        <f>Z198-Y198</f>
        <v>-147194.8412836697</v>
      </c>
      <c r="AB198" s="553">
        <f>AA198/Y198</f>
        <v>-0.11929467689492362</v>
      </c>
      <c r="AC198" s="554"/>
      <c r="AD198" s="557">
        <v>0</v>
      </c>
      <c r="AE198" s="452">
        <v>252018.88638457726</v>
      </c>
      <c r="AF198" s="545"/>
      <c r="AG198" s="399">
        <v>1233876.0212521546</v>
      </c>
      <c r="AH198" s="399">
        <f>SUM(Z198,AE198)</f>
        <v>1338700.0663530622</v>
      </c>
      <c r="AI198" s="552">
        <f>AH198-AG198</f>
        <v>104824.04510090756</v>
      </c>
      <c r="AJ198" s="553">
        <f>AI198/AG198</f>
        <v>8.4955087298422952E-2</v>
      </c>
      <c r="AL198" s="559">
        <f>J198/$E198</f>
        <v>-41.805144994984254</v>
      </c>
      <c r="AM198" s="559">
        <f>K198/$F198</f>
        <v>-100.62376154595597</v>
      </c>
      <c r="AN198" s="559">
        <f>AM198-AL198</f>
        <v>-58.818616550971718</v>
      </c>
      <c r="AO198" s="560">
        <f>AN198/AL198</f>
        <v>1.4069707582171698</v>
      </c>
      <c r="AP198" s="561"/>
      <c r="AQ198" s="559">
        <f>O198/$E198</f>
        <v>456.24532858139247</v>
      </c>
      <c r="AR198" s="559">
        <f>P198/$F198</f>
        <v>518.21375765723405</v>
      </c>
      <c r="AS198" s="559">
        <f>AR198-AQ198</f>
        <v>61.968429075841584</v>
      </c>
      <c r="AT198" s="560">
        <f>AS198/AQ198</f>
        <v>0.13582260506320262</v>
      </c>
      <c r="AU198" s="561"/>
      <c r="AV198" s="559">
        <f>T198/$E198</f>
        <v>208.72952411670019</v>
      </c>
      <c r="AW198" s="559">
        <f>U198/$F198</f>
        <v>141.69007592602756</v>
      </c>
      <c r="AX198" s="559">
        <f>AW198-AV198</f>
        <v>-67.03944819067263</v>
      </c>
      <c r="AY198" s="560">
        <f>AX198/AV198</f>
        <v>-0.32117856098397957</v>
      </c>
      <c r="AZ198" s="561"/>
      <c r="BA198" s="559">
        <f>Y198/$E198</f>
        <v>623.16970770310843</v>
      </c>
      <c r="BB198" s="559">
        <f>Z198/$F198</f>
        <v>559.28007203730567</v>
      </c>
      <c r="BC198" s="559">
        <f>BB198-BA198</f>
        <v>-63.889635665802757</v>
      </c>
      <c r="BD198" s="560">
        <f>BC198/BA198</f>
        <v>-0.10252365427274775</v>
      </c>
      <c r="BE198" s="562"/>
      <c r="BF198" s="559">
        <f>AD198/$E198</f>
        <v>0</v>
      </c>
      <c r="BG198" s="559">
        <f>AE198/$F198</f>
        <v>129.70606607543863</v>
      </c>
      <c r="BH198" s="562"/>
      <c r="BI198" s="559">
        <f>AG198/$E198</f>
        <v>623.16970770310843</v>
      </c>
      <c r="BJ198" s="559">
        <f>AH198/$F198</f>
        <v>688.98613811274424</v>
      </c>
      <c r="BK198" s="559">
        <f>BJ198-BI198</f>
        <v>65.816430409635814</v>
      </c>
      <c r="BL198" s="560">
        <f>BK198/BI198</f>
        <v>0.10561558046879935</v>
      </c>
    </row>
    <row r="199" spans="1:64">
      <c r="A199" s="397">
        <v>609</v>
      </c>
      <c r="B199" s="412">
        <v>4</v>
      </c>
      <c r="C199" s="412">
        <v>4</v>
      </c>
      <c r="D199" s="398" t="s">
        <v>222</v>
      </c>
      <c r="E199" s="400">
        <v>83205</v>
      </c>
      <c r="F199" s="400">
        <v>83106</v>
      </c>
      <c r="G199" s="552">
        <f>F199-E199</f>
        <v>-99</v>
      </c>
      <c r="H199" s="553">
        <f>G199/E199</f>
        <v>-1.1898323418063819E-3</v>
      </c>
      <c r="I199" s="553"/>
      <c r="J199" s="400">
        <v>-17335908.210549518</v>
      </c>
      <c r="K199" s="437">
        <v>-18179680.363323625</v>
      </c>
      <c r="L199" s="552">
        <f>K199-J199</f>
        <v>-843772.15277410671</v>
      </c>
      <c r="M199" s="553">
        <f>L199/J199</f>
        <v>4.8671932414861382E-2</v>
      </c>
      <c r="N199" s="553"/>
      <c r="O199" s="400">
        <v>22686581.203463353</v>
      </c>
      <c r="P199" s="400">
        <v>21560428.374902017</v>
      </c>
      <c r="Q199" s="552">
        <f>P199-O199</f>
        <v>-1126152.8285613358</v>
      </c>
      <c r="R199" s="553">
        <f>Q199/O199</f>
        <v>-4.9639600540138516E-2</v>
      </c>
      <c r="S199" s="553"/>
      <c r="T199" s="400">
        <v>13542361.845734052</v>
      </c>
      <c r="U199" s="400">
        <v>8302878.5981981605</v>
      </c>
      <c r="V199" s="552">
        <f>U199-T199</f>
        <v>-5239483.2475358918</v>
      </c>
      <c r="W199" s="553">
        <f>V199/T199</f>
        <v>-0.38689582417164325</v>
      </c>
      <c r="X199" s="554"/>
      <c r="Y199" s="437">
        <f>SUM(J199,O199,T199)</f>
        <v>18893034.838647887</v>
      </c>
      <c r="Z199" s="437">
        <f>SUM(K199,P199,U199)</f>
        <v>11683626.609776553</v>
      </c>
      <c r="AA199" s="552">
        <f>Z199-Y199</f>
        <v>-7209408.2288713343</v>
      </c>
      <c r="AB199" s="553">
        <f>AA199/Y199</f>
        <v>-0.38159079737277868</v>
      </c>
      <c r="AC199" s="554"/>
      <c r="AD199" s="557">
        <v>0</v>
      </c>
      <c r="AE199" s="452">
        <v>13744739.727040224</v>
      </c>
      <c r="AF199" s="545"/>
      <c r="AG199" s="399">
        <v>18893034.838647887</v>
      </c>
      <c r="AH199" s="399">
        <f>SUM(Z199,AE199)</f>
        <v>25428366.336816777</v>
      </c>
      <c r="AI199" s="552">
        <f>AH199-AG199</f>
        <v>6535331.4981688894</v>
      </c>
      <c r="AJ199" s="553">
        <f>AI199/AG199</f>
        <v>0.34591221336236111</v>
      </c>
      <c r="AL199" s="559">
        <f>J199/$E199</f>
        <v>-208.35176023735977</v>
      </c>
      <c r="AM199" s="559">
        <f>K199/$F199</f>
        <v>-218.7529223320052</v>
      </c>
      <c r="AN199" s="559">
        <f>AM199-AL199</f>
        <v>-10.401162094645429</v>
      </c>
      <c r="AO199" s="560">
        <f>AN199/AL199</f>
        <v>4.9921162570434503E-2</v>
      </c>
      <c r="AP199" s="561"/>
      <c r="AQ199" s="559">
        <f>O199/$E199</f>
        <v>272.6588690999742</v>
      </c>
      <c r="AR199" s="559">
        <f>P199/$F199</f>
        <v>259.43287337739775</v>
      </c>
      <c r="AS199" s="559">
        <f>AR199-AQ199</f>
        <v>-13.225995722576442</v>
      </c>
      <c r="AT199" s="560">
        <f>AS199/AQ199</f>
        <v>-4.8507483971581153E-2</v>
      </c>
      <c r="AU199" s="561"/>
      <c r="AV199" s="559">
        <f>T199/$E199</f>
        <v>162.75899099494083</v>
      </c>
      <c r="AW199" s="559">
        <f>U199/$F199</f>
        <v>99.907089719131719</v>
      </c>
      <c r="AX199" s="559">
        <f>AW199-AV199</f>
        <v>-62.851901275809112</v>
      </c>
      <c r="AY199" s="560">
        <f>AX199/AV199</f>
        <v>-0.38616546398817864</v>
      </c>
      <c r="AZ199" s="561"/>
      <c r="BA199" s="559">
        <f>Y199/$E199</f>
        <v>227.06609985755529</v>
      </c>
      <c r="BB199" s="559">
        <f>Z199/$F199</f>
        <v>140.58704076452426</v>
      </c>
      <c r="BC199" s="559">
        <f>BB199-BA199</f>
        <v>-86.479059093031026</v>
      </c>
      <c r="BD199" s="560">
        <f>BC199/BA199</f>
        <v>-0.3808541175775762</v>
      </c>
      <c r="BE199" s="562"/>
      <c r="BF199" s="559">
        <f>AD199/$E199</f>
        <v>0</v>
      </c>
      <c r="BG199" s="559">
        <f>AE199/$F199</f>
        <v>165.3880553394487</v>
      </c>
      <c r="BH199" s="562"/>
      <c r="BI199" s="559">
        <f>AG199/$E199</f>
        <v>227.06609985755529</v>
      </c>
      <c r="BJ199" s="559">
        <f>AH199/$F199</f>
        <v>305.97509610397293</v>
      </c>
      <c r="BK199" s="559">
        <f>BJ199-BI199</f>
        <v>78.908996246417644</v>
      </c>
      <c r="BL199" s="560">
        <f>BK199/BI199</f>
        <v>0.34751553092213849</v>
      </c>
    </row>
    <row r="200" spans="1:64">
      <c r="A200" s="397">
        <v>611</v>
      </c>
      <c r="B200" s="412">
        <v>1</v>
      </c>
      <c r="C200" s="413">
        <v>35</v>
      </c>
      <c r="D200" s="398" t="s">
        <v>223</v>
      </c>
      <c r="E200" s="400">
        <v>5011</v>
      </c>
      <c r="F200" s="400">
        <v>4973</v>
      </c>
      <c r="G200" s="552">
        <f>F200-E200</f>
        <v>-38</v>
      </c>
      <c r="H200" s="553">
        <f>G200/E200</f>
        <v>-7.5833167032528436E-3</v>
      </c>
      <c r="I200" s="553"/>
      <c r="J200" s="400">
        <v>3179278.222573305</v>
      </c>
      <c r="K200" s="437">
        <v>2712734.7146714991</v>
      </c>
      <c r="L200" s="552">
        <f>K200-J200</f>
        <v>-466543.50790180592</v>
      </c>
      <c r="M200" s="553">
        <f>L200/J200</f>
        <v>-0.14674510226543999</v>
      </c>
      <c r="N200" s="553"/>
      <c r="O200" s="400">
        <v>1127579.3538515638</v>
      </c>
      <c r="P200" s="400">
        <v>1131113.6802843525</v>
      </c>
      <c r="Q200" s="552">
        <f>P200-O200</f>
        <v>3534.3264327887446</v>
      </c>
      <c r="R200" s="553">
        <f>Q200/O200</f>
        <v>3.1344369872650297E-3</v>
      </c>
      <c r="S200" s="553"/>
      <c r="T200" s="400">
        <v>719641.43990759377</v>
      </c>
      <c r="U200" s="400">
        <v>399029.7061257516</v>
      </c>
      <c r="V200" s="552">
        <f>U200-T200</f>
        <v>-320611.73378184217</v>
      </c>
      <c r="W200" s="553">
        <f>V200/T200</f>
        <v>-0.44551594169314457</v>
      </c>
      <c r="X200" s="554"/>
      <c r="Y200" s="437">
        <f>SUM(J200,O200,T200)</f>
        <v>5026499.0163324624</v>
      </c>
      <c r="Z200" s="437">
        <f>SUM(K200,P200,U200)</f>
        <v>4242878.1010816032</v>
      </c>
      <c r="AA200" s="552">
        <f>Z200-Y200</f>
        <v>-783620.91525085922</v>
      </c>
      <c r="AB200" s="553">
        <f>AA200/Y200</f>
        <v>-0.15589795456134811</v>
      </c>
      <c r="AC200" s="554"/>
      <c r="AD200" s="557">
        <v>0</v>
      </c>
      <c r="AE200" s="452">
        <v>450369.32897588203</v>
      </c>
      <c r="AF200" s="545"/>
      <c r="AG200" s="399">
        <v>5026499.0163324624</v>
      </c>
      <c r="AH200" s="399">
        <f>SUM(Z200,AE200)</f>
        <v>4693247.4300574856</v>
      </c>
      <c r="AI200" s="552">
        <f>AH200-AG200</f>
        <v>-333251.58627497684</v>
      </c>
      <c r="AJ200" s="553">
        <f>AI200/AG200</f>
        <v>-6.6298945885028882E-2</v>
      </c>
      <c r="AL200" s="559">
        <f>J200/$E200</f>
        <v>634.45983288231992</v>
      </c>
      <c r="AM200" s="559">
        <f>K200/$F200</f>
        <v>545.49260299044829</v>
      </c>
      <c r="AN200" s="559">
        <f>AM200-AL200</f>
        <v>-88.967229891871625</v>
      </c>
      <c r="AO200" s="560">
        <f>AN200/AL200</f>
        <v>-0.14022515734006022</v>
      </c>
      <c r="AP200" s="561"/>
      <c r="AQ200" s="559">
        <f>O200/$E200</f>
        <v>225.02082495541086</v>
      </c>
      <c r="AR200" s="559">
        <f>P200/$F200</f>
        <v>227.45097130190078</v>
      </c>
      <c r="AS200" s="559">
        <f>AR200-AQ200</f>
        <v>2.43014634648992</v>
      </c>
      <c r="AT200" s="560">
        <f>AS200/AQ200</f>
        <v>1.079965086329884E-2</v>
      </c>
      <c r="AU200" s="561"/>
      <c r="AV200" s="559">
        <f>T200/$E200</f>
        <v>143.61234083168904</v>
      </c>
      <c r="AW200" s="559">
        <f>U200/$F200</f>
        <v>80.239233083802858</v>
      </c>
      <c r="AX200" s="559">
        <f>AW200-AV200</f>
        <v>-63.373107747886181</v>
      </c>
      <c r="AY200" s="560">
        <f>AX200/AV200</f>
        <v>-0.44127898327455206</v>
      </c>
      <c r="AZ200" s="561"/>
      <c r="BA200" s="559">
        <f>Y200/$E200</f>
        <v>1003.0929986694198</v>
      </c>
      <c r="BB200" s="559">
        <f>Z200/$F200</f>
        <v>853.18280737615191</v>
      </c>
      <c r="BC200" s="559">
        <f>BB200-BA200</f>
        <v>-149.91019129326787</v>
      </c>
      <c r="BD200" s="560">
        <f>BC200/BA200</f>
        <v>-0.14944794898590694</v>
      </c>
      <c r="BE200" s="562"/>
      <c r="BF200" s="559">
        <f>AD200/$E200</f>
        <v>0</v>
      </c>
      <c r="BG200" s="559">
        <f>AE200/$F200</f>
        <v>90.5629054847943</v>
      </c>
      <c r="BH200" s="562"/>
      <c r="BI200" s="559">
        <f>AG200/$E200</f>
        <v>1003.0929986694198</v>
      </c>
      <c r="BJ200" s="559">
        <f>AH200/$F200</f>
        <v>943.74571286094624</v>
      </c>
      <c r="BK200" s="559">
        <f>BJ200-BI200</f>
        <v>-59.347285808473544</v>
      </c>
      <c r="BL200" s="560">
        <f>BK200/BI200</f>
        <v>-5.9164290735950087E-2</v>
      </c>
    </row>
    <row r="201" spans="1:64">
      <c r="A201" s="397">
        <v>614</v>
      </c>
      <c r="B201" s="412">
        <v>19</v>
      </c>
      <c r="C201" s="412">
        <v>19</v>
      </c>
      <c r="D201" s="398" t="s">
        <v>224</v>
      </c>
      <c r="E201" s="400">
        <v>2999</v>
      </c>
      <c r="F201" s="400">
        <v>2923</v>
      </c>
      <c r="G201" s="552">
        <f>F201-E201</f>
        <v>-76</v>
      </c>
      <c r="H201" s="553">
        <f>G201/E201</f>
        <v>-2.5341780593531177E-2</v>
      </c>
      <c r="I201" s="553"/>
      <c r="J201" s="400">
        <v>855634.25284885406</v>
      </c>
      <c r="K201" s="437">
        <v>786028.57065899111</v>
      </c>
      <c r="L201" s="552">
        <f>K201-J201</f>
        <v>-69605.682189862942</v>
      </c>
      <c r="M201" s="553">
        <f>L201/J201</f>
        <v>-8.1349808002787655E-2</v>
      </c>
      <c r="N201" s="553"/>
      <c r="O201" s="400">
        <v>1516639.8992714647</v>
      </c>
      <c r="P201" s="400">
        <v>1469944.0738123546</v>
      </c>
      <c r="Q201" s="552">
        <f>P201-O201</f>
        <v>-46695.825459110085</v>
      </c>
      <c r="R201" s="553">
        <f>Q201/O201</f>
        <v>-3.0788999736549829E-2</v>
      </c>
      <c r="S201" s="553"/>
      <c r="T201" s="400">
        <v>769000.93389053084</v>
      </c>
      <c r="U201" s="400">
        <v>604003.98509200918</v>
      </c>
      <c r="V201" s="552">
        <f>U201-T201</f>
        <v>-164996.94879852165</v>
      </c>
      <c r="W201" s="553">
        <f>V201/T201</f>
        <v>-0.21456014099198659</v>
      </c>
      <c r="X201" s="554"/>
      <c r="Y201" s="437">
        <f>SUM(J201,O201,T201)</f>
        <v>3141275.0860108496</v>
      </c>
      <c r="Z201" s="437">
        <f>SUM(K201,P201,U201)</f>
        <v>2859976.6295633549</v>
      </c>
      <c r="AA201" s="552">
        <f>Z201-Y201</f>
        <v>-281298.45644749468</v>
      </c>
      <c r="AB201" s="553">
        <f>AA201/Y201</f>
        <v>-8.9549131720494959E-2</v>
      </c>
      <c r="AC201" s="554"/>
      <c r="AD201" s="557">
        <v>0</v>
      </c>
      <c r="AE201" s="452">
        <v>474184.15569974325</v>
      </c>
      <c r="AF201" s="545"/>
      <c r="AG201" s="399">
        <v>3141275.0860108496</v>
      </c>
      <c r="AH201" s="399">
        <f>SUM(Z201,AE201)</f>
        <v>3334160.7852630983</v>
      </c>
      <c r="AI201" s="552">
        <f>AH201-AG201</f>
        <v>192885.69925224874</v>
      </c>
      <c r="AJ201" s="553">
        <f>AI201/AG201</f>
        <v>6.1403631955454452E-2</v>
      </c>
      <c r="AL201" s="559">
        <f>J201/$E201</f>
        <v>285.30651978954785</v>
      </c>
      <c r="AM201" s="559">
        <f>K201/$F201</f>
        <v>268.91158763564528</v>
      </c>
      <c r="AN201" s="559">
        <f>AM201-AL201</f>
        <v>-16.394932153902573</v>
      </c>
      <c r="AO201" s="560">
        <f>AN201/AL201</f>
        <v>-5.746427444418744E-2</v>
      </c>
      <c r="AP201" s="561"/>
      <c r="AQ201" s="559">
        <f>O201/$E201</f>
        <v>505.71520482543002</v>
      </c>
      <c r="AR201" s="559">
        <f>P201/$F201</f>
        <v>502.88883811575596</v>
      </c>
      <c r="AS201" s="559">
        <f>AR201-AQ201</f>
        <v>-2.8263667096740619</v>
      </c>
      <c r="AT201" s="560">
        <f>AS201/AQ201</f>
        <v>-5.5888505678798155E-3</v>
      </c>
      <c r="AU201" s="561"/>
      <c r="AV201" s="559">
        <f>T201/$E201</f>
        <v>256.41911766940007</v>
      </c>
      <c r="AW201" s="559">
        <f>U201/$F201</f>
        <v>206.63838012042737</v>
      </c>
      <c r="AX201" s="559">
        <f>AW201-AV201</f>
        <v>-49.780737548972695</v>
      </c>
      <c r="AY201" s="560">
        <f>AX201/AV201</f>
        <v>-0.1941381672374162</v>
      </c>
      <c r="AZ201" s="561"/>
      <c r="BA201" s="559">
        <f>Y201/$E201</f>
        <v>1047.440842284378</v>
      </c>
      <c r="BB201" s="559">
        <f>Z201/$F201</f>
        <v>978.43880587182855</v>
      </c>
      <c r="BC201" s="559">
        <f>BB201-BA201</f>
        <v>-69.002036412549501</v>
      </c>
      <c r="BD201" s="560">
        <f>BC201/BA201</f>
        <v>-6.5876786188766537E-2</v>
      </c>
      <c r="BE201" s="562"/>
      <c r="BF201" s="559">
        <f>AD201/$E201</f>
        <v>0</v>
      </c>
      <c r="BG201" s="559">
        <f>AE201/$F201</f>
        <v>162.22516445423992</v>
      </c>
      <c r="BH201" s="562"/>
      <c r="BI201" s="559">
        <f>AG201/$E201</f>
        <v>1047.440842284378</v>
      </c>
      <c r="BJ201" s="559">
        <f>AH201/$F201</f>
        <v>1140.6639703260685</v>
      </c>
      <c r="BK201" s="559">
        <f>BJ201-BI201</f>
        <v>93.223128041690416</v>
      </c>
      <c r="BL201" s="560">
        <f>BK201/BI201</f>
        <v>8.9000852628945443E-2</v>
      </c>
    </row>
    <row r="202" spans="1:64">
      <c r="A202" s="397">
        <v>615</v>
      </c>
      <c r="B202" s="412">
        <v>17</v>
      </c>
      <c r="C202" s="412">
        <v>17</v>
      </c>
      <c r="D202" s="398" t="s">
        <v>225</v>
      </c>
      <c r="E202" s="400">
        <v>7603</v>
      </c>
      <c r="F202" s="400">
        <v>7479</v>
      </c>
      <c r="G202" s="552">
        <f>F202-E202</f>
        <v>-124</v>
      </c>
      <c r="H202" s="553">
        <f>G202/E202</f>
        <v>-1.6309351571747996E-2</v>
      </c>
      <c r="I202" s="553"/>
      <c r="J202" s="400">
        <v>10027457.405657804</v>
      </c>
      <c r="K202" s="437">
        <v>9756359.3498463072</v>
      </c>
      <c r="L202" s="552">
        <f>K202-J202</f>
        <v>-271098.05581149645</v>
      </c>
      <c r="M202" s="553">
        <f>L202/J202</f>
        <v>-2.7035572911886366E-2</v>
      </c>
      <c r="N202" s="553"/>
      <c r="O202" s="400">
        <v>3665159.1393682896</v>
      </c>
      <c r="P202" s="400">
        <v>3977799.7576365513</v>
      </c>
      <c r="Q202" s="552">
        <f>P202-O202</f>
        <v>312640.61826826166</v>
      </c>
      <c r="R202" s="553">
        <f>Q202/O202</f>
        <v>8.5300694016289563E-2</v>
      </c>
      <c r="S202" s="553"/>
      <c r="T202" s="400">
        <v>1557067.0265398102</v>
      </c>
      <c r="U202" s="400">
        <v>1112623.2746747392</v>
      </c>
      <c r="V202" s="552">
        <f>U202-T202</f>
        <v>-444443.75186507101</v>
      </c>
      <c r="W202" s="553">
        <f>V202/T202</f>
        <v>-0.28543649328490078</v>
      </c>
      <c r="X202" s="554"/>
      <c r="Y202" s="437">
        <f>SUM(J202,O202,T202)</f>
        <v>15249683.571565904</v>
      </c>
      <c r="Z202" s="437">
        <f>SUM(K202,P202,U202)</f>
        <v>14846782.382157598</v>
      </c>
      <c r="AA202" s="552">
        <f>Z202-Y202</f>
        <v>-402901.18940830603</v>
      </c>
      <c r="AB202" s="553">
        <f>AA202/Y202</f>
        <v>-2.6420298330618697E-2</v>
      </c>
      <c r="AC202" s="554"/>
      <c r="AD202" s="557">
        <v>0</v>
      </c>
      <c r="AE202" s="452">
        <v>1264207.6853279113</v>
      </c>
      <c r="AF202" s="545"/>
      <c r="AG202" s="399">
        <v>15249683.571565904</v>
      </c>
      <c r="AH202" s="399">
        <f>SUM(Z202,AE202)</f>
        <v>16110990.067485509</v>
      </c>
      <c r="AI202" s="552">
        <f>AH202-AG202</f>
        <v>861306.49591960572</v>
      </c>
      <c r="AJ202" s="553">
        <f>AI202/AG202</f>
        <v>5.6480286418898004E-2</v>
      </c>
      <c r="AL202" s="559">
        <f>J202/$E202</f>
        <v>1318.8816790290416</v>
      </c>
      <c r="AM202" s="559">
        <f>K202/$F202</f>
        <v>1304.5005147541526</v>
      </c>
      <c r="AN202" s="559">
        <f>AM202-AL202</f>
        <v>-14.381164274888988</v>
      </c>
      <c r="AO202" s="560">
        <f>AN202/AL202</f>
        <v>-1.0904059479752858E-2</v>
      </c>
      <c r="AP202" s="561"/>
      <c r="AQ202" s="559">
        <f>O202/$E202</f>
        <v>482.06749169647372</v>
      </c>
      <c r="AR202" s="559">
        <f>P202/$F202</f>
        <v>531.86251606318376</v>
      </c>
      <c r="AS202" s="559">
        <f>AR202-AQ202</f>
        <v>49.795024366710038</v>
      </c>
      <c r="AT202" s="560">
        <f>AS202/AQ202</f>
        <v>0.10329471541728165</v>
      </c>
      <c r="AU202" s="561"/>
      <c r="AV202" s="559">
        <f>T202/$E202</f>
        <v>204.79639965011313</v>
      </c>
      <c r="AW202" s="559">
        <f>U202/$F202</f>
        <v>148.76631564042509</v>
      </c>
      <c r="AX202" s="559">
        <f>AW202-AV202</f>
        <v>-56.030084009688039</v>
      </c>
      <c r="AY202" s="560">
        <f>AX202/AV202</f>
        <v>-0.27358920423119404</v>
      </c>
      <c r="AZ202" s="561"/>
      <c r="BA202" s="559">
        <f>Y202/$E202</f>
        <v>2005.7455703756286</v>
      </c>
      <c r="BB202" s="559">
        <f>Z202/$F202</f>
        <v>1985.1293464577614</v>
      </c>
      <c r="BC202" s="559">
        <f>BB202-BA202</f>
        <v>-20.616223917867273</v>
      </c>
      <c r="BD202" s="560">
        <f>BC202/BA202</f>
        <v>-1.0278583795653775E-2</v>
      </c>
      <c r="BE202" s="562"/>
      <c r="BF202" s="559">
        <f>AD202/$E202</f>
        <v>0</v>
      </c>
      <c r="BG202" s="559">
        <f>AE202/$F202</f>
        <v>169.03432080865241</v>
      </c>
      <c r="BH202" s="562"/>
      <c r="BI202" s="559">
        <f>AG202/$E202</f>
        <v>2005.7455703756286</v>
      </c>
      <c r="BJ202" s="559">
        <f>AH202/$F202</f>
        <v>2154.163667266414</v>
      </c>
      <c r="BK202" s="559">
        <f>BJ202-BI202</f>
        <v>148.41809689078536</v>
      </c>
      <c r="BL202" s="560">
        <f>BK202/BI202</f>
        <v>7.3996472475315087E-2</v>
      </c>
    </row>
    <row r="203" spans="1:64">
      <c r="A203" s="397">
        <v>616</v>
      </c>
      <c r="B203" s="412">
        <v>1</v>
      </c>
      <c r="C203" s="413">
        <v>34</v>
      </c>
      <c r="D203" s="398" t="s">
        <v>226</v>
      </c>
      <c r="E203" s="400">
        <v>1807</v>
      </c>
      <c r="F203" s="400">
        <v>1781</v>
      </c>
      <c r="G203" s="552">
        <f>F203-E203</f>
        <v>-26</v>
      </c>
      <c r="H203" s="553">
        <f>G203/E203</f>
        <v>-1.4388489208633094E-2</v>
      </c>
      <c r="I203" s="553"/>
      <c r="J203" s="400">
        <v>-90090.854950302222</v>
      </c>
      <c r="K203" s="437">
        <v>-153451.28331954576</v>
      </c>
      <c r="L203" s="552">
        <f>K203-J203</f>
        <v>-63360.428369243542</v>
      </c>
      <c r="M203" s="553">
        <f>L203/J203</f>
        <v>0.70329478396220935</v>
      </c>
      <c r="N203" s="553"/>
      <c r="O203" s="400">
        <v>779712.87489525776</v>
      </c>
      <c r="P203" s="400">
        <v>823345.94266835332</v>
      </c>
      <c r="Q203" s="552">
        <f>P203-O203</f>
        <v>43633.067773095565</v>
      </c>
      <c r="R203" s="553">
        <f>Q203/O203</f>
        <v>5.5960430022342501E-2</v>
      </c>
      <c r="S203" s="553"/>
      <c r="T203" s="400">
        <v>380148.71369228436</v>
      </c>
      <c r="U203" s="400">
        <v>253592.95207585779</v>
      </c>
      <c r="V203" s="552">
        <f>U203-T203</f>
        <v>-126555.76161642658</v>
      </c>
      <c r="W203" s="553">
        <f>V203/T203</f>
        <v>-0.33291119253626766</v>
      </c>
      <c r="X203" s="554"/>
      <c r="Y203" s="437">
        <f>SUM(J203,O203,T203)</f>
        <v>1069770.73363724</v>
      </c>
      <c r="Z203" s="437">
        <f>SUM(K203,P203,U203)</f>
        <v>923487.61142466532</v>
      </c>
      <c r="AA203" s="552">
        <f>Z203-Y203</f>
        <v>-146283.1222125747</v>
      </c>
      <c r="AB203" s="553">
        <f>AA203/Y203</f>
        <v>-0.13674249782026604</v>
      </c>
      <c r="AC203" s="554"/>
      <c r="AD203" s="557">
        <v>0</v>
      </c>
      <c r="AE203" s="452">
        <v>217427.26416426318</v>
      </c>
      <c r="AF203" s="545"/>
      <c r="AG203" s="399">
        <v>1069770.73363724</v>
      </c>
      <c r="AH203" s="399">
        <f>SUM(Z203,AE203)</f>
        <v>1140914.8755889286</v>
      </c>
      <c r="AI203" s="552">
        <f>AH203-AG203</f>
        <v>71144.141951688565</v>
      </c>
      <c r="AJ203" s="553">
        <f>AI203/AG203</f>
        <v>6.6504101967528303E-2</v>
      </c>
      <c r="AL203" s="559">
        <f>J203/$E203</f>
        <v>-49.856588240344337</v>
      </c>
      <c r="AM203" s="559">
        <f>K203/$F203</f>
        <v>-86.160181538206487</v>
      </c>
      <c r="AN203" s="559">
        <f>AM203-AL203</f>
        <v>-36.30359329786215</v>
      </c>
      <c r="AO203" s="560">
        <f>AN203/AL203</f>
        <v>0.72816040124632919</v>
      </c>
      <c r="AP203" s="561"/>
      <c r="AQ203" s="559">
        <f>O203/$E203</f>
        <v>431.49578024087316</v>
      </c>
      <c r="AR203" s="559">
        <f>P203/$F203</f>
        <v>462.29418454146736</v>
      </c>
      <c r="AS203" s="559">
        <f>AR203-AQ203</f>
        <v>30.7984043005942</v>
      </c>
      <c r="AT203" s="560">
        <f>AS203/AQ203</f>
        <v>7.1375910752595681E-2</v>
      </c>
      <c r="AU203" s="561"/>
      <c r="AV203" s="559">
        <f>T203/$E203</f>
        <v>210.37560248604558</v>
      </c>
      <c r="AW203" s="559">
        <f>U203/$F203</f>
        <v>142.387957369937</v>
      </c>
      <c r="AX203" s="559">
        <f>AW203-AV203</f>
        <v>-67.987645116108581</v>
      </c>
      <c r="AY203" s="560">
        <f>AX203/AV203</f>
        <v>-0.32317266979957082</v>
      </c>
      <c r="AZ203" s="561"/>
      <c r="BA203" s="559">
        <f>Y203/$E203</f>
        <v>592.01479448657449</v>
      </c>
      <c r="BB203" s="559">
        <f>Z203/$F203</f>
        <v>518.52196037319777</v>
      </c>
      <c r="BC203" s="559">
        <f>BB203-BA203</f>
        <v>-73.492834113376716</v>
      </c>
      <c r="BD203" s="560">
        <f>BC203/BA203</f>
        <v>-0.12414019851837227</v>
      </c>
      <c r="BE203" s="562"/>
      <c r="BF203" s="559">
        <f>AD203/$E203</f>
        <v>0</v>
      </c>
      <c r="BG203" s="559">
        <f>AE203/$F203</f>
        <v>122.08156325899111</v>
      </c>
      <c r="BH203" s="562"/>
      <c r="BI203" s="559">
        <f>AG203/$E203</f>
        <v>592.01479448657449</v>
      </c>
      <c r="BJ203" s="559">
        <f>AH203/$F203</f>
        <v>640.60352363218897</v>
      </c>
      <c r="BK203" s="559">
        <f>BJ203-BI203</f>
        <v>48.588729145614479</v>
      </c>
      <c r="BL203" s="560">
        <f>BK203/BI203</f>
        <v>8.2073504915959258E-2</v>
      </c>
    </row>
    <row r="204" spans="1:64">
      <c r="A204" s="397">
        <v>619</v>
      </c>
      <c r="B204" s="412">
        <v>6</v>
      </c>
      <c r="C204" s="412">
        <v>6</v>
      </c>
      <c r="D204" s="398" t="s">
        <v>227</v>
      </c>
      <c r="E204" s="400">
        <v>2675</v>
      </c>
      <c r="F204" s="400">
        <v>2650</v>
      </c>
      <c r="G204" s="552">
        <f>F204-E204</f>
        <v>-25</v>
      </c>
      <c r="H204" s="553">
        <f>G204/E204</f>
        <v>-9.3457943925233638E-3</v>
      </c>
      <c r="I204" s="553"/>
      <c r="J204" s="400">
        <v>1095628.0857051713</v>
      </c>
      <c r="K204" s="437">
        <v>915279.17409013445</v>
      </c>
      <c r="L204" s="552">
        <f>K204-J204</f>
        <v>-180348.91161503689</v>
      </c>
      <c r="M204" s="553">
        <f>L204/J204</f>
        <v>-0.16460778430936279</v>
      </c>
      <c r="N204" s="553"/>
      <c r="O204" s="400">
        <v>1560511.2675316883</v>
      </c>
      <c r="P204" s="400">
        <v>1666752.5873783091</v>
      </c>
      <c r="Q204" s="552">
        <f>P204-O204</f>
        <v>106241.31984662078</v>
      </c>
      <c r="R204" s="553">
        <f>Q204/O204</f>
        <v>6.8081097558921277E-2</v>
      </c>
      <c r="S204" s="553"/>
      <c r="T204" s="400">
        <v>688811.51824984758</v>
      </c>
      <c r="U204" s="400">
        <v>538352.62980728957</v>
      </c>
      <c r="V204" s="552">
        <f>U204-T204</f>
        <v>-150458.888442558</v>
      </c>
      <c r="W204" s="553">
        <f>V204/T204</f>
        <v>-0.2184325965176197</v>
      </c>
      <c r="X204" s="554"/>
      <c r="Y204" s="437">
        <f>SUM(J204,O204,T204)</f>
        <v>3344950.8714867071</v>
      </c>
      <c r="Z204" s="437">
        <f>SUM(K204,P204,U204)</f>
        <v>3120384.3912757332</v>
      </c>
      <c r="AA204" s="552">
        <f>Z204-Y204</f>
        <v>-224566.48021097388</v>
      </c>
      <c r="AB204" s="553">
        <f>AA204/Y204</f>
        <v>-6.7135957698285231E-2</v>
      </c>
      <c r="AC204" s="554"/>
      <c r="AD204" s="557">
        <v>0</v>
      </c>
      <c r="AE204" s="452">
        <v>379395.14468535688</v>
      </c>
      <c r="AF204" s="545"/>
      <c r="AG204" s="399">
        <v>3344950.8714867071</v>
      </c>
      <c r="AH204" s="399">
        <f>SUM(Z204,AE204)</f>
        <v>3499779.5359610901</v>
      </c>
      <c r="AI204" s="552">
        <f>AH204-AG204</f>
        <v>154828.664474383</v>
      </c>
      <c r="AJ204" s="553">
        <f>AI204/AG204</f>
        <v>4.6287276083540017E-2</v>
      </c>
      <c r="AL204" s="559">
        <f>J204/$E204</f>
        <v>409.58059278697993</v>
      </c>
      <c r="AM204" s="559">
        <f>K204/$F204</f>
        <v>345.38836758118282</v>
      </c>
      <c r="AN204" s="559">
        <f>AM204-AL204</f>
        <v>-64.192225205797115</v>
      </c>
      <c r="AO204" s="560">
        <f>AN204/AL204</f>
        <v>-0.15672672567077184</v>
      </c>
      <c r="AP204" s="561"/>
      <c r="AQ204" s="559">
        <f>O204/$E204</f>
        <v>583.36869814268721</v>
      </c>
      <c r="AR204" s="559">
        <f>P204/$F204</f>
        <v>628.96324052011664</v>
      </c>
      <c r="AS204" s="559">
        <f>AR204-AQ204</f>
        <v>45.594542377429434</v>
      </c>
      <c r="AT204" s="560">
        <f>AS204/AQ204</f>
        <v>7.8157334328345096E-2</v>
      </c>
      <c r="AU204" s="561"/>
      <c r="AV204" s="559">
        <f>T204/$E204</f>
        <v>257.49963299059721</v>
      </c>
      <c r="AW204" s="559">
        <f>U204/$F204</f>
        <v>203.15193577633568</v>
      </c>
      <c r="AX204" s="559">
        <f>AW204-AV204</f>
        <v>-54.34769721426153</v>
      </c>
      <c r="AY204" s="560">
        <f>AX204/AV204</f>
        <v>-0.21105931912627648</v>
      </c>
      <c r="AZ204" s="561"/>
      <c r="BA204" s="559">
        <f>Y204/$E204</f>
        <v>1250.4489239202644</v>
      </c>
      <c r="BB204" s="559">
        <f>Z204/$F204</f>
        <v>1177.5035438776351</v>
      </c>
      <c r="BC204" s="559">
        <f>BB204-BA204</f>
        <v>-72.945380042629267</v>
      </c>
      <c r="BD204" s="560">
        <f>BC204/BA204</f>
        <v>-5.8335353525627624E-2</v>
      </c>
      <c r="BE204" s="562"/>
      <c r="BF204" s="559">
        <f>AD204/$E204</f>
        <v>0</v>
      </c>
      <c r="BG204" s="559">
        <f>AE204/$F204</f>
        <v>143.16797912654977</v>
      </c>
      <c r="BH204" s="562"/>
      <c r="BI204" s="559">
        <f>AG204/$E204</f>
        <v>1250.4489239202644</v>
      </c>
      <c r="BJ204" s="559">
        <f>AH204/$F204</f>
        <v>1320.671523004185</v>
      </c>
      <c r="BK204" s="559">
        <f>BJ204-BI204</f>
        <v>70.222599083920613</v>
      </c>
      <c r="BL204" s="560">
        <f>BK204/BI204</f>
        <v>5.6157910763573418E-2</v>
      </c>
    </row>
    <row r="205" spans="1:64">
      <c r="A205" s="397">
        <v>620</v>
      </c>
      <c r="B205" s="412">
        <v>18</v>
      </c>
      <c r="C205" s="412">
        <v>18</v>
      </c>
      <c r="D205" s="398" t="s">
        <v>228</v>
      </c>
      <c r="E205" s="400">
        <v>2380</v>
      </c>
      <c r="F205" s="400">
        <v>2359</v>
      </c>
      <c r="G205" s="552">
        <f>F205-E205</f>
        <v>-21</v>
      </c>
      <c r="H205" s="553">
        <f>G205/E205</f>
        <v>-8.8235294117647058E-3</v>
      </c>
      <c r="I205" s="553"/>
      <c r="J205" s="400">
        <v>2287524.8755971836</v>
      </c>
      <c r="K205" s="437">
        <v>2439325.1573811108</v>
      </c>
      <c r="L205" s="552">
        <f>K205-J205</f>
        <v>151800.28178392723</v>
      </c>
      <c r="M205" s="553">
        <f>L205/J205</f>
        <v>6.6360057284316126E-2</v>
      </c>
      <c r="N205" s="553"/>
      <c r="O205" s="400">
        <v>795721.41825120139</v>
      </c>
      <c r="P205" s="400">
        <v>957260.36457264819</v>
      </c>
      <c r="Q205" s="552">
        <f>P205-O205</f>
        <v>161538.9463214468</v>
      </c>
      <c r="R205" s="553">
        <f>Q205/O205</f>
        <v>0.20300942341915265</v>
      </c>
      <c r="S205" s="553"/>
      <c r="T205" s="400">
        <v>591004.61593204807</v>
      </c>
      <c r="U205" s="400">
        <v>473708.22518068325</v>
      </c>
      <c r="V205" s="552">
        <f>U205-T205</f>
        <v>-117296.39075136482</v>
      </c>
      <c r="W205" s="553">
        <f>V205/T205</f>
        <v>-0.19846950021935394</v>
      </c>
      <c r="X205" s="554"/>
      <c r="Y205" s="437">
        <f>SUM(J205,O205,T205)</f>
        <v>3674250.9097804334</v>
      </c>
      <c r="Z205" s="437">
        <f>SUM(K205,P205,U205)</f>
        <v>3870293.747134442</v>
      </c>
      <c r="AA205" s="552">
        <f>Z205-Y205</f>
        <v>196042.83735400857</v>
      </c>
      <c r="AB205" s="553">
        <f>AA205/Y205</f>
        <v>5.3355865499594785E-2</v>
      </c>
      <c r="AC205" s="554"/>
      <c r="AD205" s="557">
        <v>0</v>
      </c>
      <c r="AE205" s="452">
        <v>468499.70861810964</v>
      </c>
      <c r="AF205" s="545"/>
      <c r="AG205" s="399">
        <v>3674250.9097804334</v>
      </c>
      <c r="AH205" s="399">
        <f>SUM(Z205,AE205)</f>
        <v>4338793.4557525516</v>
      </c>
      <c r="AI205" s="552">
        <f>AH205-AG205</f>
        <v>664542.54597211815</v>
      </c>
      <c r="AJ205" s="553">
        <f>AI205/AG205</f>
        <v>0.18086477006869137</v>
      </c>
      <c r="AL205" s="559">
        <f>J205/$E205</f>
        <v>961.14490571310239</v>
      </c>
      <c r="AM205" s="559">
        <f>K205/$F205</f>
        <v>1034.0505118190381</v>
      </c>
      <c r="AN205" s="559">
        <f>AM205-AL205</f>
        <v>72.905606105935703</v>
      </c>
      <c r="AO205" s="560">
        <f>AN205/AL205</f>
        <v>7.5852876785363427E-2</v>
      </c>
      <c r="AP205" s="561"/>
      <c r="AQ205" s="559">
        <f>O205/$E205</f>
        <v>334.33673035764764</v>
      </c>
      <c r="AR205" s="559">
        <f>P205/$F205</f>
        <v>405.79074377814675</v>
      </c>
      <c r="AS205" s="559">
        <f>AR205-AQ205</f>
        <v>71.454013420499109</v>
      </c>
      <c r="AT205" s="560">
        <f>AS205/AQ205</f>
        <v>0.21371870612021335</v>
      </c>
      <c r="AU205" s="561"/>
      <c r="AV205" s="559">
        <f>T205/$E205</f>
        <v>248.32126719833951</v>
      </c>
      <c r="AW205" s="559">
        <f>U205/$F205</f>
        <v>200.80891275145538</v>
      </c>
      <c r="AX205" s="559">
        <f>AW205-AV205</f>
        <v>-47.512354446884132</v>
      </c>
      <c r="AY205" s="560">
        <f>AX205/AV205</f>
        <v>-0.19133421387115826</v>
      </c>
      <c r="AZ205" s="561"/>
      <c r="BA205" s="559">
        <f>Y205/$E205</f>
        <v>1543.8029032690897</v>
      </c>
      <c r="BB205" s="559">
        <f>Z205/$F205</f>
        <v>1640.6501683486401</v>
      </c>
      <c r="BC205" s="559">
        <f>BB205-BA205</f>
        <v>96.847265079550425</v>
      </c>
      <c r="BD205" s="560">
        <f>BC205/BA205</f>
        <v>6.2732920682083762E-2</v>
      </c>
      <c r="BE205" s="562"/>
      <c r="BF205" s="559">
        <f>AD205/$E205</f>
        <v>0</v>
      </c>
      <c r="BG205" s="559">
        <f>AE205/$F205</f>
        <v>198.60097864269167</v>
      </c>
      <c r="BH205" s="562"/>
      <c r="BI205" s="559">
        <f>AG205/$E205</f>
        <v>1543.8029032690897</v>
      </c>
      <c r="BJ205" s="559">
        <f>AH205/$F205</f>
        <v>1839.2511469913318</v>
      </c>
      <c r="BK205" s="559">
        <f>BJ205-BI205</f>
        <v>295.44824372224207</v>
      </c>
      <c r="BL205" s="560">
        <f>BK205/BI205</f>
        <v>0.19137691935713669</v>
      </c>
    </row>
    <row r="206" spans="1:64">
      <c r="A206" s="397">
        <v>623</v>
      </c>
      <c r="B206" s="412">
        <v>10</v>
      </c>
      <c r="C206" s="412">
        <v>10</v>
      </c>
      <c r="D206" s="398" t="s">
        <v>229</v>
      </c>
      <c r="E206" s="400">
        <v>2107</v>
      </c>
      <c r="F206" s="400">
        <v>2108</v>
      </c>
      <c r="G206" s="552">
        <f>F206-E206</f>
        <v>1</v>
      </c>
      <c r="H206" s="553">
        <f>G206/E206</f>
        <v>4.7460844803037496E-4</v>
      </c>
      <c r="I206" s="553"/>
      <c r="J206" s="400">
        <v>1417190.0045791981</v>
      </c>
      <c r="K206" s="437">
        <v>1308115.1152253128</v>
      </c>
      <c r="L206" s="552">
        <f>K206-J206</f>
        <v>-109074.88935388532</v>
      </c>
      <c r="M206" s="553">
        <f>L206/J206</f>
        <v>-7.696560729432507E-2</v>
      </c>
      <c r="N206" s="553"/>
      <c r="O206" s="400">
        <v>-71486.339083328654</v>
      </c>
      <c r="P206" s="400">
        <v>-48702.697074826778</v>
      </c>
      <c r="Q206" s="552">
        <f>P206-O206</f>
        <v>22783.642008501876</v>
      </c>
      <c r="R206" s="553">
        <f>Q206/O206</f>
        <v>-0.31871322969755006</v>
      </c>
      <c r="S206" s="553"/>
      <c r="T206" s="400">
        <v>474537.06906927645</v>
      </c>
      <c r="U206" s="400">
        <v>397022.13454298698</v>
      </c>
      <c r="V206" s="552">
        <f>U206-T206</f>
        <v>-77514.934526289464</v>
      </c>
      <c r="W206" s="553">
        <f>V206/T206</f>
        <v>-0.1633485339265946</v>
      </c>
      <c r="X206" s="554"/>
      <c r="Y206" s="437">
        <f>SUM(J206,O206,T206)</f>
        <v>1820240.7345651458</v>
      </c>
      <c r="Z206" s="437">
        <f>SUM(K206,P206,U206)</f>
        <v>1656434.5526934729</v>
      </c>
      <c r="AA206" s="552">
        <f>Z206-Y206</f>
        <v>-163806.18187167286</v>
      </c>
      <c r="AB206" s="553">
        <f>AA206/Y206</f>
        <v>-8.99914933014649E-2</v>
      </c>
      <c r="AC206" s="554"/>
      <c r="AD206" s="557">
        <v>0</v>
      </c>
      <c r="AE206" s="452">
        <v>208174.31100062039</v>
      </c>
      <c r="AF206" s="545"/>
      <c r="AG206" s="399">
        <v>1820240.7345651458</v>
      </c>
      <c r="AH206" s="399">
        <f>SUM(Z206,AE206)</f>
        <v>1864608.8636940934</v>
      </c>
      <c r="AI206" s="552">
        <f>AH206-AG206</f>
        <v>44368.129128947621</v>
      </c>
      <c r="AJ206" s="553">
        <f>AI206/AG206</f>
        <v>2.4374868821704036E-2</v>
      </c>
      <c r="AL206" s="559">
        <f>J206/$E206</f>
        <v>672.61034863749319</v>
      </c>
      <c r="AM206" s="559">
        <f>K206/$F206</f>
        <v>620.54796737443678</v>
      </c>
      <c r="AN206" s="559">
        <f>AM206-AL206</f>
        <v>-52.062381263056409</v>
      </c>
      <c r="AO206" s="560">
        <f>AN206/AL206</f>
        <v>-7.7403479397126704E-2</v>
      </c>
      <c r="AP206" s="561"/>
      <c r="AQ206" s="559">
        <f>O206/$E206</f>
        <v>-33.928020447711745</v>
      </c>
      <c r="AR206" s="559">
        <f>P206/$F206</f>
        <v>-23.103746240430159</v>
      </c>
      <c r="AS206" s="559">
        <f>AR206-AQ206</f>
        <v>10.824274207281587</v>
      </c>
      <c r="AT206" s="560">
        <f>AS206/AQ206</f>
        <v>-0.31903642076505595</v>
      </c>
      <c r="AU206" s="561"/>
      <c r="AV206" s="559">
        <f>T206/$E206</f>
        <v>225.21930188385213</v>
      </c>
      <c r="AW206" s="559">
        <f>U206/$F206</f>
        <v>188.34067103557257</v>
      </c>
      <c r="AX206" s="559">
        <f>AW206-AV206</f>
        <v>-36.878630848279556</v>
      </c>
      <c r="AY206" s="560">
        <f>AX206/AV206</f>
        <v>-0.16374542741144912</v>
      </c>
      <c r="AZ206" s="561"/>
      <c r="BA206" s="559">
        <f>Y206/$E206</f>
        <v>863.90163007363356</v>
      </c>
      <c r="BB206" s="559">
        <f>Z206/$F206</f>
        <v>785.78489216957917</v>
      </c>
      <c r="BC206" s="559">
        <f>BB206-BA206</f>
        <v>-78.116737904054389</v>
      </c>
      <c r="BD206" s="560">
        <f>BC206/BA206</f>
        <v>-9.0423186141454795E-2</v>
      </c>
      <c r="BE206" s="562"/>
      <c r="BF206" s="559">
        <f>AD206/$E206</f>
        <v>0</v>
      </c>
      <c r="BG206" s="559">
        <f>AE206/$F206</f>
        <v>98.754416983216501</v>
      </c>
      <c r="BH206" s="562"/>
      <c r="BI206" s="559">
        <f>AG206/$E206</f>
        <v>863.90163007363356</v>
      </c>
      <c r="BJ206" s="559">
        <f>AH206/$F206</f>
        <v>884.53930915279579</v>
      </c>
      <c r="BK206" s="559">
        <f>BJ206-BI206</f>
        <v>20.63767907916224</v>
      </c>
      <c r="BL206" s="560">
        <f>BK206/BI206</f>
        <v>2.3888922489245925E-2</v>
      </c>
    </row>
    <row r="207" spans="1:64">
      <c r="A207" s="397">
        <v>624</v>
      </c>
      <c r="B207" s="412">
        <v>8</v>
      </c>
      <c r="C207" s="412">
        <v>8</v>
      </c>
      <c r="D207" s="398" t="s">
        <v>230</v>
      </c>
      <c r="E207" s="400">
        <v>5117</v>
      </c>
      <c r="F207" s="400">
        <v>5065</v>
      </c>
      <c r="G207" s="552">
        <f>F207-E207</f>
        <v>-52</v>
      </c>
      <c r="H207" s="553">
        <f>G207/E207</f>
        <v>-1.0162204416650382E-2</v>
      </c>
      <c r="I207" s="553"/>
      <c r="J207" s="400">
        <v>3035078.780480288</v>
      </c>
      <c r="K207" s="437">
        <v>2937530.4083571229</v>
      </c>
      <c r="L207" s="552">
        <f>K207-J207</f>
        <v>-97548.372123165056</v>
      </c>
      <c r="M207" s="553">
        <f>L207/J207</f>
        <v>-3.2140309750947699E-2</v>
      </c>
      <c r="N207" s="553"/>
      <c r="O207" s="400">
        <v>1080031.7538383401</v>
      </c>
      <c r="P207" s="400">
        <v>938213.90814115712</v>
      </c>
      <c r="Q207" s="552">
        <f>P207-O207</f>
        <v>-141817.84569718293</v>
      </c>
      <c r="R207" s="553">
        <f>Q207/O207</f>
        <v>-0.13130895938306858</v>
      </c>
      <c r="S207" s="553"/>
      <c r="T207" s="400">
        <v>714644.12615671521</v>
      </c>
      <c r="U207" s="400">
        <v>430280.65829648782</v>
      </c>
      <c r="V207" s="552">
        <f>U207-T207</f>
        <v>-284363.46786022739</v>
      </c>
      <c r="W207" s="553">
        <f>V207/T207</f>
        <v>-0.39790919347438808</v>
      </c>
      <c r="X207" s="554"/>
      <c r="Y207" s="437">
        <f>SUM(J207,O207,T207)</f>
        <v>4829754.6604753435</v>
      </c>
      <c r="Z207" s="437">
        <f>SUM(K207,P207,U207)</f>
        <v>4306024.9747947678</v>
      </c>
      <c r="AA207" s="552">
        <f>Z207-Y207</f>
        <v>-523729.68568057567</v>
      </c>
      <c r="AB207" s="553">
        <f>AA207/Y207</f>
        <v>-0.10843815524762707</v>
      </c>
      <c r="AC207" s="554"/>
      <c r="AD207" s="557">
        <v>0</v>
      </c>
      <c r="AE207" s="452">
        <v>601801.18066098937</v>
      </c>
      <c r="AF207" s="545"/>
      <c r="AG207" s="399">
        <v>4829754.6604753435</v>
      </c>
      <c r="AH207" s="399">
        <f>SUM(Z207,AE207)</f>
        <v>4907826.1554557569</v>
      </c>
      <c r="AI207" s="552">
        <f>AH207-AG207</f>
        <v>78071.494980413467</v>
      </c>
      <c r="AJ207" s="553">
        <f>AI207/AG207</f>
        <v>1.6164691680783987E-2</v>
      </c>
      <c r="AL207" s="559">
        <f>J207/$E207</f>
        <v>593.13636515151222</v>
      </c>
      <c r="AM207" s="559">
        <f>K207/$F207</f>
        <v>579.96651695106084</v>
      </c>
      <c r="AN207" s="559">
        <f>AM207-AL207</f>
        <v>-13.169848200451383</v>
      </c>
      <c r="AO207" s="560">
        <f>AN207/AL207</f>
        <v>-2.2203744322921836E-2</v>
      </c>
      <c r="AP207" s="561"/>
      <c r="AQ207" s="559">
        <f>O207/$E207</f>
        <v>211.06737421112763</v>
      </c>
      <c r="AR207" s="559">
        <f>P207/$F207</f>
        <v>185.23473013645747</v>
      </c>
      <c r="AS207" s="559">
        <f>AR207-AQ207</f>
        <v>-25.832644074670156</v>
      </c>
      <c r="AT207" s="560">
        <f>AS207/AQ207</f>
        <v>-0.12239051237179906</v>
      </c>
      <c r="AU207" s="561"/>
      <c r="AV207" s="559">
        <f>T207/$E207</f>
        <v>139.66076336851967</v>
      </c>
      <c r="AW207" s="559">
        <f>U207/$F207</f>
        <v>84.951758794963041</v>
      </c>
      <c r="AX207" s="559">
        <f>AW207-AV207</f>
        <v>-54.709004573556626</v>
      </c>
      <c r="AY207" s="560">
        <f>AX207/AV207</f>
        <v>-0.39172780710926824</v>
      </c>
      <c r="AZ207" s="561"/>
      <c r="BA207" s="559">
        <f>Y207/$E207</f>
        <v>943.86450273115952</v>
      </c>
      <c r="BB207" s="559">
        <f>Z207/$F207</f>
        <v>850.15300588248135</v>
      </c>
      <c r="BC207" s="559">
        <f>BB207-BA207</f>
        <v>-93.711496848678166</v>
      </c>
      <c r="BD207" s="560">
        <f>BC207/BA207</f>
        <v>-9.9284904324206766E-2</v>
      </c>
      <c r="BE207" s="562"/>
      <c r="BF207" s="559">
        <f>AD207/$E207</f>
        <v>0</v>
      </c>
      <c r="BG207" s="559">
        <f>AE207/$F207</f>
        <v>118.81563290444015</v>
      </c>
      <c r="BH207" s="562"/>
      <c r="BI207" s="559">
        <f>AG207/$E207</f>
        <v>943.86450273115952</v>
      </c>
      <c r="BJ207" s="559">
        <f>AH207/$F207</f>
        <v>968.96863878692136</v>
      </c>
      <c r="BK207" s="559">
        <f>BJ207-BI207</f>
        <v>25.104136055761842</v>
      </c>
      <c r="BL207" s="560">
        <f>BK207/BI207</f>
        <v>2.6597182098829539E-2</v>
      </c>
    </row>
    <row r="208" spans="1:64">
      <c r="A208" s="397">
        <v>625</v>
      </c>
      <c r="B208" s="412">
        <v>17</v>
      </c>
      <c r="C208" s="412">
        <v>17</v>
      </c>
      <c r="D208" s="398" t="s">
        <v>231</v>
      </c>
      <c r="E208" s="400">
        <v>2991</v>
      </c>
      <c r="F208" s="400">
        <v>2980</v>
      </c>
      <c r="G208" s="552">
        <f>F208-E208</f>
        <v>-11</v>
      </c>
      <c r="H208" s="553">
        <f>G208/E208</f>
        <v>-3.6776997659645604E-3</v>
      </c>
      <c r="I208" s="553"/>
      <c r="J208" s="400">
        <v>2987253.5644520526</v>
      </c>
      <c r="K208" s="437">
        <v>2824340.6783060818</v>
      </c>
      <c r="L208" s="552">
        <f>K208-J208</f>
        <v>-162912.88614597078</v>
      </c>
      <c r="M208" s="553">
        <f>L208/J208</f>
        <v>-5.453600862163626E-2</v>
      </c>
      <c r="N208" s="553"/>
      <c r="O208" s="400">
        <v>581409.5257253584</v>
      </c>
      <c r="P208" s="400">
        <v>639346.58866207162</v>
      </c>
      <c r="Q208" s="552">
        <f>P208-O208</f>
        <v>57937.062936713221</v>
      </c>
      <c r="R208" s="553">
        <f>Q208/O208</f>
        <v>9.9649318377492607E-2</v>
      </c>
      <c r="S208" s="553"/>
      <c r="T208" s="400">
        <v>557257.40818761988</v>
      </c>
      <c r="U208" s="400">
        <v>389430.70773148828</v>
      </c>
      <c r="V208" s="552">
        <f>U208-T208</f>
        <v>-167826.7004561316</v>
      </c>
      <c r="W208" s="553">
        <f>V208/T208</f>
        <v>-0.3011654901133714</v>
      </c>
      <c r="X208" s="554"/>
      <c r="Y208" s="437">
        <f>SUM(J208,O208,T208)</f>
        <v>4125920.4983650311</v>
      </c>
      <c r="Z208" s="437">
        <f>SUM(K208,P208,U208)</f>
        <v>3853117.9746996416</v>
      </c>
      <c r="AA208" s="552">
        <f>Z208-Y208</f>
        <v>-272802.52366538951</v>
      </c>
      <c r="AB208" s="553">
        <f>AA208/Y208</f>
        <v>-6.6119190559656288E-2</v>
      </c>
      <c r="AC208" s="554"/>
      <c r="AD208" s="557">
        <v>0</v>
      </c>
      <c r="AE208" s="452">
        <v>336609.83067553083</v>
      </c>
      <c r="AF208" s="545"/>
      <c r="AG208" s="399">
        <v>4125920.4983650311</v>
      </c>
      <c r="AH208" s="399">
        <f>SUM(Z208,AE208)</f>
        <v>4189727.8053751723</v>
      </c>
      <c r="AI208" s="552">
        <f>AH208-AG208</f>
        <v>63807.307010141201</v>
      </c>
      <c r="AJ208" s="553">
        <f>AI208/AG208</f>
        <v>1.5464987033905761E-2</v>
      </c>
      <c r="AL208" s="559">
        <f>J208/$E208</f>
        <v>998.74743044201023</v>
      </c>
      <c r="AM208" s="559">
        <f>K208/$F208</f>
        <v>947.76532829063149</v>
      </c>
      <c r="AN208" s="559">
        <f>AM208-AL208</f>
        <v>-50.98210215137874</v>
      </c>
      <c r="AO208" s="560">
        <f>AN208/AL208</f>
        <v>-5.1046040868226179E-2</v>
      </c>
      <c r="AP208" s="561"/>
      <c r="AQ208" s="559">
        <f>O208/$E208</f>
        <v>194.3863342445197</v>
      </c>
      <c r="AR208" s="559">
        <f>P208/$F208</f>
        <v>214.54583512150055</v>
      </c>
      <c r="AS208" s="559">
        <f>AR208-AQ208</f>
        <v>20.159500876980843</v>
      </c>
      <c r="AT208" s="560">
        <f>AS208/AQ208</f>
        <v>0.10370842659969136</v>
      </c>
      <c r="AU208" s="561"/>
      <c r="AV208" s="559">
        <f>T208/$E208</f>
        <v>186.31140360669337</v>
      </c>
      <c r="AW208" s="559">
        <f>U208/$F208</f>
        <v>130.68144554747929</v>
      </c>
      <c r="AX208" s="559">
        <f>AW208-AV208</f>
        <v>-55.62995805921409</v>
      </c>
      <c r="AY208" s="560">
        <f>AX208/AV208</f>
        <v>-0.29858589964063553</v>
      </c>
      <c r="AZ208" s="561"/>
      <c r="BA208" s="559">
        <f>Y208/$E208</f>
        <v>1379.4451682932233</v>
      </c>
      <c r="BB208" s="559">
        <f>Z208/$F208</f>
        <v>1292.9926089596113</v>
      </c>
      <c r="BC208" s="559">
        <f>BB208-BA208</f>
        <v>-86.452559333612044</v>
      </c>
      <c r="BD208" s="560">
        <f>BC208/BA208</f>
        <v>-6.2671979518097928E-2</v>
      </c>
      <c r="BE208" s="562"/>
      <c r="BF208" s="559">
        <f>AD208/$E208</f>
        <v>0</v>
      </c>
      <c r="BG208" s="559">
        <f>AE208/$F208</f>
        <v>112.9563190186345</v>
      </c>
      <c r="BH208" s="562"/>
      <c r="BI208" s="559">
        <f>AG208/$E208</f>
        <v>1379.4451682932233</v>
      </c>
      <c r="BJ208" s="559">
        <f>AH208/$F208</f>
        <v>1405.9489279782458</v>
      </c>
      <c r="BK208" s="559">
        <f>BJ208-BI208</f>
        <v>26.503759685022487</v>
      </c>
      <c r="BL208" s="560">
        <f>BK208/BI208</f>
        <v>1.9213347724299459E-2</v>
      </c>
    </row>
    <row r="209" spans="1:64">
      <c r="A209" s="397">
        <v>626</v>
      </c>
      <c r="B209" s="412">
        <v>17</v>
      </c>
      <c r="C209" s="412">
        <v>17</v>
      </c>
      <c r="D209" s="398" t="s">
        <v>232</v>
      </c>
      <c r="E209" s="400">
        <v>4835</v>
      </c>
      <c r="F209" s="400">
        <v>4756</v>
      </c>
      <c r="G209" s="552">
        <f>F209-E209</f>
        <v>-79</v>
      </c>
      <c r="H209" s="553">
        <f>G209/E209</f>
        <v>-1.6339193381592555E-2</v>
      </c>
      <c r="I209" s="553"/>
      <c r="J209" s="400">
        <v>228751.15208917297</v>
      </c>
      <c r="K209" s="437">
        <v>308575.96235342394</v>
      </c>
      <c r="L209" s="552">
        <f>K209-J209</f>
        <v>79824.810264250962</v>
      </c>
      <c r="M209" s="553">
        <f>L209/J209</f>
        <v>0.34895916167072782</v>
      </c>
      <c r="N209" s="553"/>
      <c r="O209" s="400">
        <v>1603048.7071316787</v>
      </c>
      <c r="P209" s="400">
        <v>2282675.8316454887</v>
      </c>
      <c r="Q209" s="552">
        <f>P209-O209</f>
        <v>679627.12451381003</v>
      </c>
      <c r="R209" s="553">
        <f>Q209/O209</f>
        <v>0.42395912331937874</v>
      </c>
      <c r="S209" s="553"/>
      <c r="T209" s="400">
        <v>957942.40238802379</v>
      </c>
      <c r="U209" s="400">
        <v>685861.36446665041</v>
      </c>
      <c r="V209" s="552">
        <f>U209-T209</f>
        <v>-272081.03792137338</v>
      </c>
      <c r="W209" s="553">
        <f>V209/T209</f>
        <v>-0.2840265106159946</v>
      </c>
      <c r="X209" s="554"/>
      <c r="Y209" s="437">
        <f>SUM(J209,O209,T209)</f>
        <v>2789742.2616088754</v>
      </c>
      <c r="Z209" s="437">
        <f>SUM(K209,P209,U209)</f>
        <v>3277113.1584655633</v>
      </c>
      <c r="AA209" s="552">
        <f>Z209-Y209</f>
        <v>487370.89685668796</v>
      </c>
      <c r="AB209" s="553">
        <f>AA209/Y209</f>
        <v>0.17470104803718167</v>
      </c>
      <c r="AC209" s="554"/>
      <c r="AD209" s="557">
        <v>0</v>
      </c>
      <c r="AE209" s="452">
        <v>733445.45745792706</v>
      </c>
      <c r="AF209" s="545"/>
      <c r="AG209" s="399">
        <v>2789742.2616088754</v>
      </c>
      <c r="AH209" s="399">
        <f>SUM(Z209,AE209)</f>
        <v>4010558.6159234904</v>
      </c>
      <c r="AI209" s="552">
        <f>AH209-AG209</f>
        <v>1220816.354314615</v>
      </c>
      <c r="AJ209" s="553">
        <f>AI209/AG209</f>
        <v>0.43760901181263845</v>
      </c>
      <c r="AL209" s="559">
        <f>J209/$E209</f>
        <v>47.311510256292237</v>
      </c>
      <c r="AM209" s="559">
        <f>K209/$F209</f>
        <v>64.881405036464244</v>
      </c>
      <c r="AN209" s="559">
        <f>AM209-AL209</f>
        <v>17.569894780172007</v>
      </c>
      <c r="AO209" s="560">
        <f>AN209/AL209</f>
        <v>0.37136617886416512</v>
      </c>
      <c r="AP209" s="561"/>
      <c r="AQ209" s="559">
        <f>O209/$E209</f>
        <v>331.55092184729654</v>
      </c>
      <c r="AR209" s="559">
        <f>P209/$F209</f>
        <v>479.95707141410611</v>
      </c>
      <c r="AS209" s="559">
        <f>AR209-AQ209</f>
        <v>148.40614956680957</v>
      </c>
      <c r="AT209" s="560">
        <f>AS209/AQ209</f>
        <v>0.44761193466131116</v>
      </c>
      <c r="AU209" s="561"/>
      <c r="AV209" s="559">
        <f>T209/$E209</f>
        <v>198.12666026639582</v>
      </c>
      <c r="AW209" s="559">
        <f>U209/$F209</f>
        <v>144.20970657414853</v>
      </c>
      <c r="AX209" s="559">
        <f>AW209-AV209</f>
        <v>-53.91695369224729</v>
      </c>
      <c r="AY209" s="560">
        <f>AX209/AV209</f>
        <v>-0.27213376342059165</v>
      </c>
      <c r="AZ209" s="561"/>
      <c r="BA209" s="559">
        <f>Y209/$E209</f>
        <v>576.98909236998452</v>
      </c>
      <c r="BB209" s="559">
        <f>Z209/$F209</f>
        <v>689.04818302471892</v>
      </c>
      <c r="BC209" s="559">
        <f>BB209-BA209</f>
        <v>112.0590906547344</v>
      </c>
      <c r="BD209" s="560">
        <f>BC209/BA209</f>
        <v>0.19421353390659662</v>
      </c>
      <c r="BE209" s="562"/>
      <c r="BF209" s="559">
        <f>AD209/$E209</f>
        <v>0</v>
      </c>
      <c r="BG209" s="559">
        <f>AE209/$F209</f>
        <v>154.21477238392075</v>
      </c>
      <c r="BH209" s="562"/>
      <c r="BI209" s="559">
        <f>AG209/$E209</f>
        <v>576.98909236998452</v>
      </c>
      <c r="BJ209" s="559">
        <f>AH209/$F209</f>
        <v>843.26295540863964</v>
      </c>
      <c r="BK209" s="559">
        <f>BJ209-BI209</f>
        <v>266.27386303865512</v>
      </c>
      <c r="BL209" s="560">
        <f>BK209/BI209</f>
        <v>0.46148855595334459</v>
      </c>
    </row>
    <row r="210" spans="1:64">
      <c r="A210" s="397">
        <v>630</v>
      </c>
      <c r="B210" s="412">
        <v>17</v>
      </c>
      <c r="C210" s="412">
        <v>17</v>
      </c>
      <c r="D210" s="398" t="s">
        <v>233</v>
      </c>
      <c r="E210" s="400">
        <v>1635</v>
      </c>
      <c r="F210" s="400">
        <v>1646</v>
      </c>
      <c r="G210" s="552">
        <f>F210-E210</f>
        <v>11</v>
      </c>
      <c r="H210" s="553">
        <f>G210/E210</f>
        <v>6.7278287461773698E-3</v>
      </c>
      <c r="I210" s="553"/>
      <c r="J210" s="400">
        <v>1875064.4383255248</v>
      </c>
      <c r="K210" s="437">
        <v>1926062.6099407088</v>
      </c>
      <c r="L210" s="552">
        <f>K210-J210</f>
        <v>50998.171615184052</v>
      </c>
      <c r="M210" s="553">
        <f>L210/J210</f>
        <v>2.7198090141758849E-2</v>
      </c>
      <c r="N210" s="553"/>
      <c r="O210" s="400">
        <v>558549.9367131202</v>
      </c>
      <c r="P210" s="400">
        <v>785755.55072267761</v>
      </c>
      <c r="Q210" s="552">
        <f>P210-O210</f>
        <v>227205.61400955741</v>
      </c>
      <c r="R210" s="553">
        <f>Q210/O210</f>
        <v>0.40677762018305214</v>
      </c>
      <c r="S210" s="553"/>
      <c r="T210" s="400">
        <v>295039.95447022474</v>
      </c>
      <c r="U210" s="400">
        <v>192885.78793238977</v>
      </c>
      <c r="V210" s="552">
        <f>U210-T210</f>
        <v>-102154.16653783497</v>
      </c>
      <c r="W210" s="553">
        <f>V210/T210</f>
        <v>-0.34623841615371559</v>
      </c>
      <c r="X210" s="554"/>
      <c r="Y210" s="437">
        <f>SUM(J210,O210,T210)</f>
        <v>2728654.3295088699</v>
      </c>
      <c r="Z210" s="437">
        <f>SUM(K210,P210,U210)</f>
        <v>2904703.9485957762</v>
      </c>
      <c r="AA210" s="552">
        <f>Z210-Y210</f>
        <v>176049.61908690631</v>
      </c>
      <c r="AB210" s="553">
        <f>AA210/Y210</f>
        <v>6.4518842560242304E-2</v>
      </c>
      <c r="AC210" s="554"/>
      <c r="AD210" s="557">
        <v>0</v>
      </c>
      <c r="AE210" s="452">
        <v>151249.76345324301</v>
      </c>
      <c r="AF210" s="545"/>
      <c r="AG210" s="399">
        <v>2728654.3295088699</v>
      </c>
      <c r="AH210" s="399">
        <f>SUM(Z210,AE210)</f>
        <v>3055953.7120490191</v>
      </c>
      <c r="AI210" s="552">
        <f>AH210-AG210</f>
        <v>327299.38254014915</v>
      </c>
      <c r="AJ210" s="553">
        <f>AI210/AG210</f>
        <v>0.11994900893110184</v>
      </c>
      <c r="AL210" s="559">
        <f>J210/$E210</f>
        <v>1146.8284026455808</v>
      </c>
      <c r="AM210" s="559">
        <f>K210/$F210</f>
        <v>1170.1473936456312</v>
      </c>
      <c r="AN210" s="559">
        <f>AM210-AL210</f>
        <v>23.318991000050346</v>
      </c>
      <c r="AO210" s="560">
        <f>AN210/AL210</f>
        <v>2.03334613498031E-2</v>
      </c>
      <c r="AP210" s="561"/>
      <c r="AQ210" s="559">
        <f>O210/$E210</f>
        <v>341.62075639946192</v>
      </c>
      <c r="AR210" s="559">
        <f>P210/$F210</f>
        <v>477.37275256541773</v>
      </c>
      <c r="AS210" s="559">
        <f>AR210-AQ210</f>
        <v>135.7519961659558</v>
      </c>
      <c r="AT210" s="560">
        <f>AS210/AQ210</f>
        <v>0.39737631166421017</v>
      </c>
      <c r="AU210" s="561"/>
      <c r="AV210" s="559">
        <f>T210/$E210</f>
        <v>180.45257154142186</v>
      </c>
      <c r="AW210" s="559">
        <f>U210/$F210</f>
        <v>117.18456131979937</v>
      </c>
      <c r="AX210" s="559">
        <f>AW210-AV210</f>
        <v>-63.26801022162249</v>
      </c>
      <c r="AY210" s="560">
        <f>AX210/AV210</f>
        <v>-0.35060741823288277</v>
      </c>
      <c r="AZ210" s="561"/>
      <c r="BA210" s="559">
        <f>Y210/$E210</f>
        <v>1668.9017305864647</v>
      </c>
      <c r="BB210" s="559">
        <f>Z210/$F210</f>
        <v>1764.7047075308483</v>
      </c>
      <c r="BC210" s="559">
        <f>BB210-BA210</f>
        <v>95.802976944383545</v>
      </c>
      <c r="BD210" s="560">
        <f>BC210/BA210</f>
        <v>5.740480412271947E-2</v>
      </c>
      <c r="BE210" s="562"/>
      <c r="BF210" s="559">
        <f>AD210/$E210</f>
        <v>0</v>
      </c>
      <c r="BG210" s="559">
        <f>AE210/$F210</f>
        <v>91.889285208531604</v>
      </c>
      <c r="BH210" s="562"/>
      <c r="BI210" s="559">
        <f>AG210/$E210</f>
        <v>1668.9017305864647</v>
      </c>
      <c r="BJ210" s="559">
        <f>AH210/$F210</f>
        <v>1856.5939927393797</v>
      </c>
      <c r="BK210" s="559">
        <f>BJ210-BI210</f>
        <v>187.69226215291496</v>
      </c>
      <c r="BL210" s="560">
        <f>BK210/BI210</f>
        <v>0.11246453803302037</v>
      </c>
    </row>
    <row r="211" spans="1:64">
      <c r="A211" s="397">
        <v>631</v>
      </c>
      <c r="B211" s="412">
        <v>2</v>
      </c>
      <c r="C211" s="412">
        <v>2</v>
      </c>
      <c r="D211" s="398" t="s">
        <v>234</v>
      </c>
      <c r="E211" s="400">
        <v>1963</v>
      </c>
      <c r="F211" s="400">
        <v>1930</v>
      </c>
      <c r="G211" s="552">
        <f>F211-E211</f>
        <v>-33</v>
      </c>
      <c r="H211" s="553">
        <f>G211/E211</f>
        <v>-1.6811003565970453E-2</v>
      </c>
      <c r="I211" s="553"/>
      <c r="J211" s="400">
        <v>548526.60717185878</v>
      </c>
      <c r="K211" s="437">
        <v>611007.49179064762</v>
      </c>
      <c r="L211" s="552">
        <f>K211-J211</f>
        <v>62480.884618788841</v>
      </c>
      <c r="M211" s="553">
        <f>L211/J211</f>
        <v>0.11390675274793546</v>
      </c>
      <c r="N211" s="553"/>
      <c r="O211" s="400">
        <v>593093.59426144965</v>
      </c>
      <c r="P211" s="400">
        <v>679550.70300285053</v>
      </c>
      <c r="Q211" s="552">
        <f>P211-O211</f>
        <v>86457.10874140088</v>
      </c>
      <c r="R211" s="553">
        <f>Q211/O211</f>
        <v>0.14577312852124408</v>
      </c>
      <c r="S211" s="553"/>
      <c r="T211" s="400">
        <v>333250.12285065651</v>
      </c>
      <c r="U211" s="400">
        <v>190737.84798615909</v>
      </c>
      <c r="V211" s="552">
        <f>U211-T211</f>
        <v>-142512.27486449742</v>
      </c>
      <c r="W211" s="553">
        <f>V211/T211</f>
        <v>-0.42764357787907914</v>
      </c>
      <c r="X211" s="554"/>
      <c r="Y211" s="437">
        <f>SUM(J211,O211,T211)</f>
        <v>1474870.3242839649</v>
      </c>
      <c r="Z211" s="437">
        <f>SUM(K211,P211,U211)</f>
        <v>1481296.0427796573</v>
      </c>
      <c r="AA211" s="552">
        <f>Z211-Y211</f>
        <v>6425.7184956923593</v>
      </c>
      <c r="AB211" s="553">
        <f>AA211/Y211</f>
        <v>4.3568023506147784E-3</v>
      </c>
      <c r="AC211" s="554"/>
      <c r="AD211" s="557">
        <v>0</v>
      </c>
      <c r="AE211" s="452">
        <v>249393.09040319064</v>
      </c>
      <c r="AF211" s="545"/>
      <c r="AG211" s="399">
        <v>1474870.3242839649</v>
      </c>
      <c r="AH211" s="399">
        <f>SUM(Z211,AE211)</f>
        <v>1730689.1331828479</v>
      </c>
      <c r="AI211" s="552">
        <f>AH211-AG211</f>
        <v>255818.80889888294</v>
      </c>
      <c r="AJ211" s="553">
        <f>AI211/AG211</f>
        <v>0.17345172974653245</v>
      </c>
      <c r="AL211" s="559">
        <f>J211/$E211</f>
        <v>279.43281058169066</v>
      </c>
      <c r="AM211" s="559">
        <f>K211/$F211</f>
        <v>316.58419263764125</v>
      </c>
      <c r="AN211" s="559">
        <f>AM211-AL211</f>
        <v>37.151382055950592</v>
      </c>
      <c r="AO211" s="560">
        <f>AN211/AL211</f>
        <v>0.13295282675865147</v>
      </c>
      <c r="AP211" s="561"/>
      <c r="AQ211" s="559">
        <f>O211/$E211</f>
        <v>302.1363190328322</v>
      </c>
      <c r="AR211" s="559">
        <f>P211/$F211</f>
        <v>352.09880984603654</v>
      </c>
      <c r="AS211" s="559">
        <f>AR211-AQ211</f>
        <v>49.96249081320434</v>
      </c>
      <c r="AT211" s="560">
        <f>AS211/AQ211</f>
        <v>0.16536406802445711</v>
      </c>
      <c r="AU211" s="561"/>
      <c r="AV211" s="559">
        <f>T211/$E211</f>
        <v>169.76572738189327</v>
      </c>
      <c r="AW211" s="559">
        <f>U211/$F211</f>
        <v>98.827900510963261</v>
      </c>
      <c r="AX211" s="559">
        <f>AW211-AV211</f>
        <v>-70.93782687093001</v>
      </c>
      <c r="AY211" s="560">
        <f>AX211/AV211</f>
        <v>-0.41785717273400635</v>
      </c>
      <c r="AZ211" s="561"/>
      <c r="BA211" s="559">
        <f>Y211/$E211</f>
        <v>751.33485699641619</v>
      </c>
      <c r="BB211" s="559">
        <f>Z211/$F211</f>
        <v>767.51090299464113</v>
      </c>
      <c r="BC211" s="559">
        <f>BB211-BA211</f>
        <v>16.176045998224936</v>
      </c>
      <c r="BD211" s="560">
        <f>BC211/BA211</f>
        <v>2.1529742494433603E-2</v>
      </c>
      <c r="BE211" s="562"/>
      <c r="BF211" s="559">
        <f>AD211/$E211</f>
        <v>0</v>
      </c>
      <c r="BG211" s="559">
        <f>AE211/$F211</f>
        <v>129.21921782548739</v>
      </c>
      <c r="BH211" s="562"/>
      <c r="BI211" s="559">
        <f>AG211/$E211</f>
        <v>751.33485699641619</v>
      </c>
      <c r="BJ211" s="559">
        <f>AH211/$F211</f>
        <v>896.73012082012838</v>
      </c>
      <c r="BK211" s="559">
        <f>BJ211-BI211</f>
        <v>145.39526382371218</v>
      </c>
      <c r="BL211" s="560">
        <f>BK211/BI211</f>
        <v>0.19351593030696526</v>
      </c>
    </row>
    <row r="212" spans="1:64">
      <c r="A212" s="397">
        <v>635</v>
      </c>
      <c r="B212" s="412">
        <v>6</v>
      </c>
      <c r="C212" s="412">
        <v>6</v>
      </c>
      <c r="D212" s="398" t="s">
        <v>235</v>
      </c>
      <c r="E212" s="400">
        <v>6347</v>
      </c>
      <c r="F212" s="400">
        <v>6337</v>
      </c>
      <c r="G212" s="552">
        <f>F212-E212</f>
        <v>-10</v>
      </c>
      <c r="H212" s="553">
        <f>G212/E212</f>
        <v>-1.5755475027572081E-3</v>
      </c>
      <c r="I212" s="553"/>
      <c r="J212" s="400">
        <v>640905.57954303036</v>
      </c>
      <c r="K212" s="437">
        <v>609010.93532763084</v>
      </c>
      <c r="L212" s="552">
        <f>K212-J212</f>
        <v>-31894.644215399516</v>
      </c>
      <c r="M212" s="553">
        <f>L212/J212</f>
        <v>-4.9764965750712598E-2</v>
      </c>
      <c r="N212" s="553"/>
      <c r="O212" s="400">
        <v>2319522.1496603829</v>
      </c>
      <c r="P212" s="400">
        <v>2207730.3500640588</v>
      </c>
      <c r="Q212" s="552">
        <f>P212-O212</f>
        <v>-111791.7995963241</v>
      </c>
      <c r="R212" s="553">
        <f>Q212/O212</f>
        <v>-4.8196047454296696E-2</v>
      </c>
      <c r="S212" s="553"/>
      <c r="T212" s="400">
        <v>1238742.9642665072</v>
      </c>
      <c r="U212" s="400">
        <v>821984.06107010157</v>
      </c>
      <c r="V212" s="552">
        <f>U212-T212</f>
        <v>-416758.90319640562</v>
      </c>
      <c r="W212" s="553">
        <f>V212/T212</f>
        <v>-0.3364369487605362</v>
      </c>
      <c r="X212" s="554"/>
      <c r="Y212" s="437">
        <f>SUM(J212,O212,T212)</f>
        <v>4199170.6934699202</v>
      </c>
      <c r="Z212" s="437">
        <f>SUM(K212,P212,U212)</f>
        <v>3638725.3464617915</v>
      </c>
      <c r="AA212" s="552">
        <f>Z212-Y212</f>
        <v>-560445.34700812865</v>
      </c>
      <c r="AB212" s="553">
        <f>AA212/Y212</f>
        <v>-0.13346572166729742</v>
      </c>
      <c r="AC212" s="554"/>
      <c r="AD212" s="557">
        <v>0</v>
      </c>
      <c r="AE212" s="452">
        <v>815834.17937836435</v>
      </c>
      <c r="AF212" s="545"/>
      <c r="AG212" s="399">
        <v>4199170.6934699202</v>
      </c>
      <c r="AH212" s="399">
        <f>SUM(Z212,AE212)</f>
        <v>4454559.5258401558</v>
      </c>
      <c r="AI212" s="552">
        <f>AH212-AG212</f>
        <v>255388.83237023558</v>
      </c>
      <c r="AJ212" s="553">
        <f>AI212/AG212</f>
        <v>6.0818873776050039E-2</v>
      </c>
      <c r="AL212" s="559">
        <f>J212/$E212</f>
        <v>100.97771853521827</v>
      </c>
      <c r="AM212" s="559">
        <f>K212/$F212</f>
        <v>96.103982219919658</v>
      </c>
      <c r="AN212" s="559">
        <f>AM212-AL212</f>
        <v>-4.8737363152986148</v>
      </c>
      <c r="AO212" s="560">
        <f>AN212/AL212</f>
        <v>-4.8265462777303578E-2</v>
      </c>
      <c r="AP212" s="561"/>
      <c r="AQ212" s="559">
        <f>O212/$E212</f>
        <v>365.45173304874476</v>
      </c>
      <c r="AR212" s="559">
        <f>P212/$F212</f>
        <v>348.38730472842968</v>
      </c>
      <c r="AS212" s="559">
        <f>AR212-AQ212</f>
        <v>-17.064428320315074</v>
      </c>
      <c r="AT212" s="560">
        <f>AS212/AQ212</f>
        <v>-4.669406867483368E-2</v>
      </c>
      <c r="AU212" s="561"/>
      <c r="AV212" s="559">
        <f>T212/$E212</f>
        <v>195.1698383908157</v>
      </c>
      <c r="AW212" s="559">
        <f>U212/$F212</f>
        <v>129.71186067068038</v>
      </c>
      <c r="AX212" s="559">
        <f>AW212-AV212</f>
        <v>-65.457977720135318</v>
      </c>
      <c r="AY212" s="560">
        <f>AX212/AV212</f>
        <v>-0.33538982385720745</v>
      </c>
      <c r="AZ212" s="561"/>
      <c r="BA212" s="559">
        <f>Y212/$E212</f>
        <v>661.59928997477869</v>
      </c>
      <c r="BB212" s="559">
        <f>Z212/$F212</f>
        <v>574.20314761902978</v>
      </c>
      <c r="BC212" s="559">
        <f>BB212-BA212</f>
        <v>-87.396142355748907</v>
      </c>
      <c r="BD212" s="560">
        <f>BC212/BA212</f>
        <v>-0.13209830131329284</v>
      </c>
      <c r="BE212" s="562"/>
      <c r="BF212" s="559">
        <f>AD212/$E212</f>
        <v>0</v>
      </c>
      <c r="BG212" s="559">
        <f>AE212/$F212</f>
        <v>128.74138857162131</v>
      </c>
      <c r="BH212" s="562"/>
      <c r="BI212" s="559">
        <f>AG212/$E212</f>
        <v>661.59928997477869</v>
      </c>
      <c r="BJ212" s="559">
        <f>AH212/$F212</f>
        <v>702.94453619065109</v>
      </c>
      <c r="BK212" s="559">
        <f>BJ212-BI212</f>
        <v>41.345246215872407</v>
      </c>
      <c r="BL212" s="560">
        <f>BK212/BI212</f>
        <v>6.2492881782640002E-2</v>
      </c>
    </row>
    <row r="213" spans="1:64">
      <c r="A213" s="397">
        <v>636</v>
      </c>
      <c r="B213" s="412">
        <v>2</v>
      </c>
      <c r="C213" s="412">
        <v>2</v>
      </c>
      <c r="D213" s="398" t="s">
        <v>236</v>
      </c>
      <c r="E213" s="400">
        <v>8154</v>
      </c>
      <c r="F213" s="400">
        <v>8130</v>
      </c>
      <c r="G213" s="552">
        <f>F213-E213</f>
        <v>-24</v>
      </c>
      <c r="H213" s="553">
        <f>G213/E213</f>
        <v>-2.9433406916850625E-3</v>
      </c>
      <c r="I213" s="553"/>
      <c r="J213" s="400">
        <v>4601948.360474918</v>
      </c>
      <c r="K213" s="437">
        <v>4232877.8752446305</v>
      </c>
      <c r="L213" s="552">
        <f>K213-J213</f>
        <v>-369070.48523028754</v>
      </c>
      <c r="M213" s="553">
        <f>L213/J213</f>
        <v>-8.0198745470537985E-2</v>
      </c>
      <c r="N213" s="553"/>
      <c r="O213" s="400">
        <v>3741617.3530154377</v>
      </c>
      <c r="P213" s="400">
        <v>3575897.6765855784</v>
      </c>
      <c r="Q213" s="552">
        <f>P213-O213</f>
        <v>-165719.67642985936</v>
      </c>
      <c r="R213" s="553">
        <f>Q213/O213</f>
        <v>-4.4290920421432955E-2</v>
      </c>
      <c r="S213" s="553"/>
      <c r="T213" s="400">
        <v>1738482.5819979981</v>
      </c>
      <c r="U213" s="400">
        <v>1199514.161604349</v>
      </c>
      <c r="V213" s="552">
        <f>U213-T213</f>
        <v>-538968.42039364902</v>
      </c>
      <c r="W213" s="553">
        <f>V213/T213</f>
        <v>-0.31002232980339961</v>
      </c>
      <c r="X213" s="554"/>
      <c r="Y213" s="437">
        <f>SUM(J213,O213,T213)</f>
        <v>10082048.295488354</v>
      </c>
      <c r="Z213" s="437">
        <f>SUM(K213,P213,U213)</f>
        <v>9008289.7134345584</v>
      </c>
      <c r="AA213" s="552">
        <f>Z213-Y213</f>
        <v>-1073758.5820537955</v>
      </c>
      <c r="AB213" s="553">
        <f>AA213/Y213</f>
        <v>-0.1065020272253898</v>
      </c>
      <c r="AC213" s="554"/>
      <c r="AD213" s="557">
        <v>0</v>
      </c>
      <c r="AE213" s="452">
        <v>841803.36482660379</v>
      </c>
      <c r="AF213" s="545"/>
      <c r="AG213" s="399">
        <v>10082048.295488354</v>
      </c>
      <c r="AH213" s="399">
        <f>SUM(Z213,AE213)</f>
        <v>9850093.0782611631</v>
      </c>
      <c r="AI213" s="552">
        <f>AH213-AG213</f>
        <v>-231955.21722719073</v>
      </c>
      <c r="AJ213" s="553">
        <f>AI213/AG213</f>
        <v>-2.3006755217686178E-2</v>
      </c>
      <c r="AL213" s="559">
        <f>J213/$E213</f>
        <v>564.37924460079932</v>
      </c>
      <c r="AM213" s="559">
        <f>K213/$F213</f>
        <v>520.64918514694102</v>
      </c>
      <c r="AN213" s="559">
        <f>AM213-AL213</f>
        <v>-43.730059453858303</v>
      </c>
      <c r="AO213" s="560">
        <f>AN213/AL213</f>
        <v>-7.7483465014362374E-2</v>
      </c>
      <c r="AP213" s="561"/>
      <c r="AQ213" s="559">
        <f>O213/$E213</f>
        <v>458.86894199355379</v>
      </c>
      <c r="AR213" s="559">
        <f>P213/$F213</f>
        <v>439.83981261815234</v>
      </c>
      <c r="AS213" s="559">
        <f>AR213-AQ213</f>
        <v>-19.029129375401453</v>
      </c>
      <c r="AT213" s="560">
        <f>AS213/AQ213</f>
        <v>-4.1469639005702802E-2</v>
      </c>
      <c r="AU213" s="561"/>
      <c r="AV213" s="559">
        <f>T213/$E213</f>
        <v>213.2061052241842</v>
      </c>
      <c r="AW213" s="559">
        <f>U213/$F213</f>
        <v>147.54171729450789</v>
      </c>
      <c r="AX213" s="559">
        <f>AW213-AV213</f>
        <v>-65.664387929676309</v>
      </c>
      <c r="AY213" s="560">
        <f>AX213/AV213</f>
        <v>-0.30798549535263459</v>
      </c>
      <c r="AZ213" s="561"/>
      <c r="BA213" s="559">
        <f>Y213/$E213</f>
        <v>1236.4542918185373</v>
      </c>
      <c r="BB213" s="559">
        <f>Z213/$F213</f>
        <v>1108.0307150596013</v>
      </c>
      <c r="BC213" s="559">
        <f>BB213-BA213</f>
        <v>-128.42357675893595</v>
      </c>
      <c r="BD213" s="560">
        <f>BC213/BA213</f>
        <v>-0.10386439483343511</v>
      </c>
      <c r="BE213" s="562"/>
      <c r="BF213" s="559">
        <f>AD213/$E213</f>
        <v>0</v>
      </c>
      <c r="BG213" s="559">
        <f>AE213/$F213</f>
        <v>103.54284930216529</v>
      </c>
      <c r="BH213" s="562"/>
      <c r="BI213" s="559">
        <f>AG213/$E213</f>
        <v>1236.4542918185373</v>
      </c>
      <c r="BJ213" s="559">
        <f>AH213/$F213</f>
        <v>1211.5735643617668</v>
      </c>
      <c r="BK213" s="559">
        <f>BJ213-BI213</f>
        <v>-24.880727456770501</v>
      </c>
      <c r="BL213" s="560">
        <f>BK213/BI213</f>
        <v>-2.0122642317959627E-2</v>
      </c>
    </row>
    <row r="214" spans="1:64">
      <c r="A214" s="397">
        <v>638</v>
      </c>
      <c r="B214" s="412">
        <v>1</v>
      </c>
      <c r="C214" s="413">
        <v>34</v>
      </c>
      <c r="D214" s="398" t="s">
        <v>237</v>
      </c>
      <c r="E214" s="400">
        <v>51232</v>
      </c>
      <c r="F214" s="400">
        <v>51289</v>
      </c>
      <c r="G214" s="552">
        <f>F214-E214</f>
        <v>57</v>
      </c>
      <c r="H214" s="553">
        <f>G214/E214</f>
        <v>1.1125858838226109E-3</v>
      </c>
      <c r="I214" s="553"/>
      <c r="J214" s="400">
        <v>43948594.709349841</v>
      </c>
      <c r="K214" s="437">
        <v>40384325.582540907</v>
      </c>
      <c r="L214" s="552">
        <f>K214-J214</f>
        <v>-3564269.1268089339</v>
      </c>
      <c r="M214" s="553">
        <f>L214/J214</f>
        <v>-8.1100866828186749E-2</v>
      </c>
      <c r="N214" s="553"/>
      <c r="O214" s="400">
        <v>-3446951.8996120552</v>
      </c>
      <c r="P214" s="400">
        <v>-1348238.963000674</v>
      </c>
      <c r="Q214" s="552">
        <f>P214-O214</f>
        <v>2098712.9366113814</v>
      </c>
      <c r="R214" s="553">
        <f>Q214/O214</f>
        <v>-0.6088605230747739</v>
      </c>
      <c r="S214" s="553"/>
      <c r="T214" s="400">
        <v>7324920.5436812136</v>
      </c>
      <c r="U214" s="400">
        <v>4765052.2260088604</v>
      </c>
      <c r="V214" s="552">
        <f>U214-T214</f>
        <v>-2559868.3176723532</v>
      </c>
      <c r="W214" s="553">
        <f>V214/T214</f>
        <v>-0.34947386833849059</v>
      </c>
      <c r="X214" s="554"/>
      <c r="Y214" s="437">
        <f>SUM(J214,O214,T214)</f>
        <v>47826563.353418998</v>
      </c>
      <c r="Z214" s="437">
        <f>SUM(K214,P214,U214)</f>
        <v>43801138.845549092</v>
      </c>
      <c r="AA214" s="552">
        <f>Z214-Y214</f>
        <v>-4025424.5078699067</v>
      </c>
      <c r="AB214" s="553">
        <f>AA214/Y214</f>
        <v>-8.4167128591775331E-2</v>
      </c>
      <c r="AC214" s="554"/>
      <c r="AD214" s="557">
        <v>0</v>
      </c>
      <c r="AE214" s="452">
        <v>6148505.9366031718</v>
      </c>
      <c r="AF214" s="545"/>
      <c r="AG214" s="399">
        <v>47826563.353418998</v>
      </c>
      <c r="AH214" s="399">
        <f>SUM(Z214,AE214)</f>
        <v>49949644.782152265</v>
      </c>
      <c r="AI214" s="552">
        <f>AH214-AG214</f>
        <v>2123081.4287332669</v>
      </c>
      <c r="AJ214" s="553">
        <f>AI214/AG214</f>
        <v>4.4391260418285797E-2</v>
      </c>
      <c r="AL214" s="559">
        <f>J214/$E214</f>
        <v>857.83484363971422</v>
      </c>
      <c r="AM214" s="559">
        <f>K214/$F214</f>
        <v>787.3876578319115</v>
      </c>
      <c r="AN214" s="559">
        <f>AM214-AL214</f>
        <v>-70.447185807802725</v>
      </c>
      <c r="AO214" s="560">
        <f>AN214/AL214</f>
        <v>-8.2122084839666584E-2</v>
      </c>
      <c r="AP214" s="561"/>
      <c r="AQ214" s="559">
        <f>O214/$E214</f>
        <v>-67.28122852147203</v>
      </c>
      <c r="AR214" s="559">
        <f>P214/$F214</f>
        <v>-26.287097876750845</v>
      </c>
      <c r="AS214" s="559">
        <f>AR214-AQ214</f>
        <v>40.994130644721182</v>
      </c>
      <c r="AT214" s="560">
        <f>AS214/AQ214</f>
        <v>-0.60929521570252509</v>
      </c>
      <c r="AU214" s="561"/>
      <c r="AV214" s="559">
        <f>T214/$E214</f>
        <v>142.97549468459584</v>
      </c>
      <c r="AW214" s="559">
        <f>U214/$F214</f>
        <v>92.905929653704703</v>
      </c>
      <c r="AX214" s="559">
        <f>AW214-AV214</f>
        <v>-50.069565030891141</v>
      </c>
      <c r="AY214" s="560">
        <f>AX214/AV214</f>
        <v>-0.35019683017250386</v>
      </c>
      <c r="AZ214" s="561"/>
      <c r="BA214" s="559">
        <f>Y214/$E214</f>
        <v>933.52910980283809</v>
      </c>
      <c r="BB214" s="559">
        <f>Z214/$F214</f>
        <v>854.00648960886531</v>
      </c>
      <c r="BC214" s="559">
        <f>BB214-BA214</f>
        <v>-79.522620193972784</v>
      </c>
      <c r="BD214" s="560">
        <f>BC214/BA214</f>
        <v>-8.5184938915046804E-2</v>
      </c>
      <c r="BE214" s="562"/>
      <c r="BF214" s="559">
        <f>AD214/$E214</f>
        <v>0</v>
      </c>
      <c r="BG214" s="559">
        <f>AE214/$F214</f>
        <v>119.8796220749707</v>
      </c>
      <c r="BH214" s="562"/>
      <c r="BI214" s="559">
        <f>AG214/$E214</f>
        <v>933.52910980283809</v>
      </c>
      <c r="BJ214" s="559">
        <f>AH214/$F214</f>
        <v>973.88611168383602</v>
      </c>
      <c r="BK214" s="559">
        <f>BJ214-BI214</f>
        <v>40.357001880997927</v>
      </c>
      <c r="BL214" s="560">
        <f>BK214/BI214</f>
        <v>4.3230576804960424E-2</v>
      </c>
    </row>
    <row r="215" spans="1:64">
      <c r="A215" s="397">
        <v>678</v>
      </c>
      <c r="B215" s="412">
        <v>17</v>
      </c>
      <c r="C215" s="412">
        <v>17</v>
      </c>
      <c r="D215" s="398" t="s">
        <v>238</v>
      </c>
      <c r="E215" s="400">
        <v>24073</v>
      </c>
      <c r="F215" s="400">
        <v>23797</v>
      </c>
      <c r="G215" s="552">
        <f>F215-E215</f>
        <v>-276</v>
      </c>
      <c r="H215" s="553">
        <f>G215/E215</f>
        <v>-1.1465126905661946E-2</v>
      </c>
      <c r="I215" s="553"/>
      <c r="J215" s="400">
        <v>12222745.320015851</v>
      </c>
      <c r="K215" s="437">
        <v>10519551.901061548</v>
      </c>
      <c r="L215" s="552">
        <f>K215-J215</f>
        <v>-1703193.4189543035</v>
      </c>
      <c r="M215" s="553">
        <f>L215/J215</f>
        <v>-0.1393462249569391</v>
      </c>
      <c r="N215" s="553"/>
      <c r="O215" s="400">
        <v>7861808.3314749151</v>
      </c>
      <c r="P215" s="400">
        <v>2208056.9381600153</v>
      </c>
      <c r="Q215" s="552">
        <f>P215-O215</f>
        <v>-5653751.3933148999</v>
      </c>
      <c r="R215" s="553">
        <f>Q215/O215</f>
        <v>-0.71914134190730483</v>
      </c>
      <c r="S215" s="553"/>
      <c r="T215" s="400">
        <v>3455085.4561190233</v>
      </c>
      <c r="U215" s="400">
        <v>1954998.3000127459</v>
      </c>
      <c r="V215" s="552">
        <f>U215-T215</f>
        <v>-1500087.1561062774</v>
      </c>
      <c r="W215" s="553">
        <f>V215/T215</f>
        <v>-0.43416788822099722</v>
      </c>
      <c r="X215" s="554"/>
      <c r="Y215" s="437">
        <f>SUM(J215,O215,T215)</f>
        <v>23539639.10760979</v>
      </c>
      <c r="Z215" s="437">
        <f>SUM(K215,P215,U215)</f>
        <v>14682607.139234308</v>
      </c>
      <c r="AA215" s="552">
        <f>Z215-Y215</f>
        <v>-8857031.9683754817</v>
      </c>
      <c r="AB215" s="553">
        <f>AA215/Y215</f>
        <v>-0.37626031256835285</v>
      </c>
      <c r="AC215" s="554"/>
      <c r="AD215" s="557">
        <v>0</v>
      </c>
      <c r="AE215" s="452">
        <v>3474240.2056728401</v>
      </c>
      <c r="AF215" s="545"/>
      <c r="AG215" s="399">
        <v>23539639.10760979</v>
      </c>
      <c r="AH215" s="399">
        <f>SUM(Z215,AE215)</f>
        <v>18156847.34490715</v>
      </c>
      <c r="AI215" s="552">
        <f>AH215-AG215</f>
        <v>-5382791.7627026401</v>
      </c>
      <c r="AJ215" s="553">
        <f>AI215/AG215</f>
        <v>-0.22866925606189584</v>
      </c>
      <c r="AL215" s="559">
        <f>J215/$E215</f>
        <v>507.73668923756287</v>
      </c>
      <c r="AM215" s="559">
        <f>K215/$F215</f>
        <v>442.05370009083276</v>
      </c>
      <c r="AN215" s="559">
        <f>AM215-AL215</f>
        <v>-65.682989146730108</v>
      </c>
      <c r="AO215" s="560">
        <f>AN215/AL215</f>
        <v>-0.12936427589143151</v>
      </c>
      <c r="AP215" s="561"/>
      <c r="AQ215" s="559">
        <f>O215/$E215</f>
        <v>326.58199358097932</v>
      </c>
      <c r="AR215" s="559">
        <f>P215/$F215</f>
        <v>92.787197468589113</v>
      </c>
      <c r="AS215" s="559">
        <f>AR215-AQ215</f>
        <v>-233.7947961123902</v>
      </c>
      <c r="AT215" s="560">
        <f>AS215/AQ215</f>
        <v>-0.71588391493610748</v>
      </c>
      <c r="AU215" s="561"/>
      <c r="AV215" s="559">
        <f>T215/$E215</f>
        <v>143.52533776924452</v>
      </c>
      <c r="AW215" s="559">
        <f>U215/$F215</f>
        <v>82.153141152781686</v>
      </c>
      <c r="AX215" s="559">
        <f>AW215-AV215</f>
        <v>-61.37219661646283</v>
      </c>
      <c r="AY215" s="560">
        <f>AX215/AV215</f>
        <v>-0.4276053104653556</v>
      </c>
      <c r="AZ215" s="561"/>
      <c r="BA215" s="559">
        <f>Y215/$E215</f>
        <v>977.84402058778676</v>
      </c>
      <c r="BB215" s="559">
        <f>Z215/$F215</f>
        <v>616.99403871220352</v>
      </c>
      <c r="BC215" s="559">
        <f>BB215-BA215</f>
        <v>-360.84998187558324</v>
      </c>
      <c r="BD215" s="560">
        <f>BC215/BA215</f>
        <v>-0.36902611692473669</v>
      </c>
      <c r="BE215" s="562"/>
      <c r="BF215" s="559">
        <f>AD215/$E215</f>
        <v>0</v>
      </c>
      <c r="BG215" s="559">
        <f>AE215/$F215</f>
        <v>145.99488194616296</v>
      </c>
      <c r="BH215" s="562"/>
      <c r="BI215" s="559">
        <f>AG215/$E215</f>
        <v>977.84402058778676</v>
      </c>
      <c r="BJ215" s="559">
        <f>AH215/$F215</f>
        <v>762.98892065836662</v>
      </c>
      <c r="BK215" s="559">
        <f>BJ215-BI215</f>
        <v>-214.85509992942013</v>
      </c>
      <c r="BL215" s="560">
        <f>BK215/BI215</f>
        <v>-0.21972328449712225</v>
      </c>
    </row>
    <row r="216" spans="1:64">
      <c r="A216" s="397">
        <v>680</v>
      </c>
      <c r="B216" s="412">
        <v>2</v>
      </c>
      <c r="C216" s="412">
        <v>2</v>
      </c>
      <c r="D216" s="398" t="s">
        <v>239</v>
      </c>
      <c r="E216" s="400">
        <v>24942</v>
      </c>
      <c r="F216" s="400">
        <v>25331</v>
      </c>
      <c r="G216" s="552">
        <f>F216-E216</f>
        <v>389</v>
      </c>
      <c r="H216" s="553">
        <f>G216/E216</f>
        <v>1.5596183144896159E-2</v>
      </c>
      <c r="I216" s="553"/>
      <c r="J216" s="400">
        <v>8462245.9240193814</v>
      </c>
      <c r="K216" s="437">
        <v>7807735.0590759907</v>
      </c>
      <c r="L216" s="552">
        <f>K216-J216</f>
        <v>-654510.86494339071</v>
      </c>
      <c r="M216" s="553">
        <f>L216/J216</f>
        <v>-7.7344817300288568E-2</v>
      </c>
      <c r="N216" s="553"/>
      <c r="O216" s="400">
        <v>1528490.6635992252</v>
      </c>
      <c r="P216" s="400">
        <v>1099273.6091457934</v>
      </c>
      <c r="Q216" s="552">
        <f>P216-O216</f>
        <v>-429217.05445343186</v>
      </c>
      <c r="R216" s="553">
        <f>Q216/O216</f>
        <v>-0.28081104103228849</v>
      </c>
      <c r="S216" s="553"/>
      <c r="T216" s="400">
        <v>3428419.251286753</v>
      </c>
      <c r="U216" s="400">
        <v>1918214.4468927071</v>
      </c>
      <c r="V216" s="552">
        <f>U216-T216</f>
        <v>-1510204.8043940458</v>
      </c>
      <c r="W216" s="553">
        <f>V216/T216</f>
        <v>-0.44049595271267838</v>
      </c>
      <c r="X216" s="554"/>
      <c r="Y216" s="437">
        <f>SUM(J216,O216,T216)</f>
        <v>13419155.838905359</v>
      </c>
      <c r="Z216" s="437">
        <f>SUM(K216,P216,U216)</f>
        <v>10825223.115114491</v>
      </c>
      <c r="AA216" s="552">
        <f>Z216-Y216</f>
        <v>-2593932.7237908673</v>
      </c>
      <c r="AB216" s="553">
        <f>AA216/Y216</f>
        <v>-0.19330073776104698</v>
      </c>
      <c r="AC216" s="554"/>
      <c r="AD216" s="557">
        <v>0</v>
      </c>
      <c r="AE216" s="452">
        <v>4132729.2587821502</v>
      </c>
      <c r="AF216" s="545"/>
      <c r="AG216" s="399">
        <v>13419155.838905359</v>
      </c>
      <c r="AH216" s="399">
        <f>SUM(Z216,AE216)</f>
        <v>14957952.373896642</v>
      </c>
      <c r="AI216" s="552">
        <f>AH216-AG216</f>
        <v>1538796.534991283</v>
      </c>
      <c r="AJ216" s="553">
        <f>AI216/AG216</f>
        <v>0.11467163459939424</v>
      </c>
      <c r="AL216" s="559">
        <f>J216/$E216</f>
        <v>339.27695950683108</v>
      </c>
      <c r="AM216" s="559">
        <f>K216/$F216</f>
        <v>308.22845758461926</v>
      </c>
      <c r="AN216" s="559">
        <f>AM216-AL216</f>
        <v>-31.048501922211813</v>
      </c>
      <c r="AO216" s="560">
        <f>AN216/AL216</f>
        <v>-9.1513735466574403E-2</v>
      </c>
      <c r="AP216" s="561"/>
      <c r="AQ216" s="559">
        <f>O216/$E216</f>
        <v>61.28180032071306</v>
      </c>
      <c r="AR216" s="559">
        <f>P216/$F216</f>
        <v>43.396376343049759</v>
      </c>
      <c r="AS216" s="559">
        <f>AR216-AQ216</f>
        <v>-17.885423977663301</v>
      </c>
      <c r="AT216" s="560">
        <f>AS216/AQ216</f>
        <v>-0.29185539400052651</v>
      </c>
      <c r="AU216" s="561"/>
      <c r="AV216" s="559">
        <f>T216/$E216</f>
        <v>137.45566719937267</v>
      </c>
      <c r="AW216" s="559">
        <f>U216/$F216</f>
        <v>75.725966084746247</v>
      </c>
      <c r="AX216" s="559">
        <f>AW216-AV216</f>
        <v>-61.729701114626423</v>
      </c>
      <c r="AY216" s="560">
        <f>AX216/AV216</f>
        <v>-0.44908807597645672</v>
      </c>
      <c r="AZ216" s="561"/>
      <c r="BA216" s="559">
        <f>Y216/$E216</f>
        <v>538.01442702691679</v>
      </c>
      <c r="BB216" s="559">
        <f>Z216/$F216</f>
        <v>427.35080001241528</v>
      </c>
      <c r="BC216" s="559">
        <f>BB216-BA216</f>
        <v>-110.66362701450151</v>
      </c>
      <c r="BD216" s="560">
        <f>BC216/BA216</f>
        <v>-0.20568895824231315</v>
      </c>
      <c r="BE216" s="562"/>
      <c r="BF216" s="559">
        <f>AD216/$E216</f>
        <v>0</v>
      </c>
      <c r="BG216" s="559">
        <f>AE216/$F216</f>
        <v>163.14907657740122</v>
      </c>
      <c r="BH216" s="562"/>
      <c r="BI216" s="559">
        <f>AG216/$E216</f>
        <v>538.01442702691679</v>
      </c>
      <c r="BJ216" s="559">
        <f>AH216/$F216</f>
        <v>590.49987658981649</v>
      </c>
      <c r="BK216" s="559">
        <f>BJ216-BI216</f>
        <v>52.485449562899703</v>
      </c>
      <c r="BL216" s="560">
        <f>BK216/BI216</f>
        <v>9.7553981689553954E-2</v>
      </c>
    </row>
    <row r="217" spans="1:64">
      <c r="A217" s="397">
        <v>681</v>
      </c>
      <c r="B217" s="412">
        <v>10</v>
      </c>
      <c r="C217" s="412">
        <v>10</v>
      </c>
      <c r="D217" s="398" t="s">
        <v>240</v>
      </c>
      <c r="E217" s="400">
        <v>3308</v>
      </c>
      <c r="F217" s="400">
        <v>3297</v>
      </c>
      <c r="G217" s="552">
        <f>F217-E217</f>
        <v>-11</v>
      </c>
      <c r="H217" s="553">
        <f>G217/E217</f>
        <v>-3.325272067714631E-3</v>
      </c>
      <c r="I217" s="553"/>
      <c r="J217" s="400">
        <v>592690.02997976192</v>
      </c>
      <c r="K217" s="437">
        <v>576231.37755749444</v>
      </c>
      <c r="L217" s="552">
        <f>K217-J217</f>
        <v>-16458.652422267478</v>
      </c>
      <c r="M217" s="553">
        <f>L217/J217</f>
        <v>-2.7769409960936034E-2</v>
      </c>
      <c r="N217" s="553"/>
      <c r="O217" s="400">
        <v>1147672.9307255514</v>
      </c>
      <c r="P217" s="400">
        <v>1241614.2866371975</v>
      </c>
      <c r="Q217" s="552">
        <f>P217-O217</f>
        <v>93941.355911646038</v>
      </c>
      <c r="R217" s="553">
        <f>Q217/O217</f>
        <v>8.1853769829926121E-2</v>
      </c>
      <c r="S217" s="553"/>
      <c r="T217" s="400">
        <v>802022.15442834981</v>
      </c>
      <c r="U217" s="400">
        <v>596609.93901570677</v>
      </c>
      <c r="V217" s="552">
        <f>U217-T217</f>
        <v>-205412.21541264304</v>
      </c>
      <c r="W217" s="553">
        <f>V217/T217</f>
        <v>-0.256117881879526</v>
      </c>
      <c r="X217" s="554"/>
      <c r="Y217" s="437">
        <f>SUM(J217,O217,T217)</f>
        <v>2542385.1151336632</v>
      </c>
      <c r="Z217" s="437">
        <f>SUM(K217,P217,U217)</f>
        <v>2414455.6032103989</v>
      </c>
      <c r="AA217" s="552">
        <f>Z217-Y217</f>
        <v>-127929.51192326425</v>
      </c>
      <c r="AB217" s="553">
        <f>AA217/Y217</f>
        <v>-5.031869922528967E-2</v>
      </c>
      <c r="AC217" s="554"/>
      <c r="AD217" s="557">
        <v>0</v>
      </c>
      <c r="AE217" s="452">
        <v>404218.90639329114</v>
      </c>
      <c r="AF217" s="545"/>
      <c r="AG217" s="399">
        <v>2542385.1151336632</v>
      </c>
      <c r="AH217" s="399">
        <f>SUM(Z217,AE217)</f>
        <v>2818674.5096036899</v>
      </c>
      <c r="AI217" s="552">
        <f>AH217-AG217</f>
        <v>276289.39447002672</v>
      </c>
      <c r="AJ217" s="553">
        <f>AI217/AG217</f>
        <v>0.1086733055607514</v>
      </c>
      <c r="AL217" s="559">
        <f>J217/$E217</f>
        <v>179.16869104587724</v>
      </c>
      <c r="AM217" s="559">
        <f>K217/$F217</f>
        <v>174.77445482483907</v>
      </c>
      <c r="AN217" s="559">
        <f>AM217-AL217</f>
        <v>-4.3942362210381702</v>
      </c>
      <c r="AO217" s="560">
        <f>AN217/AL217</f>
        <v>-2.4525692493411137E-2</v>
      </c>
      <c r="AP217" s="561"/>
      <c r="AQ217" s="559">
        <f>O217/$E217</f>
        <v>346.93861267398773</v>
      </c>
      <c r="AR217" s="559">
        <f>P217/$F217</f>
        <v>376.58910726029649</v>
      </c>
      <c r="AS217" s="559">
        <f>AR217-AQ217</f>
        <v>29.650494586308753</v>
      </c>
      <c r="AT217" s="560">
        <f>AS217/AQ217</f>
        <v>8.5463230390474917E-2</v>
      </c>
      <c r="AU217" s="561"/>
      <c r="AV217" s="559">
        <f>T217/$E217</f>
        <v>242.44926070990019</v>
      </c>
      <c r="AW217" s="559">
        <f>U217/$F217</f>
        <v>180.95539551583462</v>
      </c>
      <c r="AX217" s="559">
        <f>AW217-AV217</f>
        <v>-61.493865194065563</v>
      </c>
      <c r="AY217" s="560">
        <f>AX217/AV217</f>
        <v>-0.25363601857976098</v>
      </c>
      <c r="AZ217" s="561"/>
      <c r="BA217" s="559">
        <f>Y217/$E217</f>
        <v>768.55656442976522</v>
      </c>
      <c r="BB217" s="559">
        <f>Z217/$F217</f>
        <v>732.31895760097029</v>
      </c>
      <c r="BC217" s="559">
        <f>BB217-BA217</f>
        <v>-36.237606828794924</v>
      </c>
      <c r="BD217" s="560">
        <f>BC217/BA217</f>
        <v>-4.715021444866796E-2</v>
      </c>
      <c r="BE217" s="562"/>
      <c r="BF217" s="559">
        <f>AD217/$E217</f>
        <v>0</v>
      </c>
      <c r="BG217" s="559">
        <f>AE217/$F217</f>
        <v>122.60203408956359</v>
      </c>
      <c r="BH217" s="562"/>
      <c r="BI217" s="559">
        <f>AG217/$E217</f>
        <v>768.55656442976522</v>
      </c>
      <c r="BJ217" s="559">
        <f>AH217/$F217</f>
        <v>854.92099169053381</v>
      </c>
      <c r="BK217" s="559">
        <f>BJ217-BI217</f>
        <v>86.364427260768593</v>
      </c>
      <c r="BL217" s="560">
        <f>BK217/BI217</f>
        <v>0.11237224591900682</v>
      </c>
    </row>
    <row r="218" spans="1:64">
      <c r="A218" s="397">
        <v>683</v>
      </c>
      <c r="B218" s="412">
        <v>19</v>
      </c>
      <c r="C218" s="412">
        <v>19</v>
      </c>
      <c r="D218" s="398" t="s">
        <v>241</v>
      </c>
      <c r="E218" s="400">
        <v>3618</v>
      </c>
      <c r="F218" s="400">
        <v>3599</v>
      </c>
      <c r="G218" s="552">
        <f>F218-E218</f>
        <v>-19</v>
      </c>
      <c r="H218" s="553">
        <f>G218/E218</f>
        <v>-5.2515201768933116E-3</v>
      </c>
      <c r="I218" s="553"/>
      <c r="J218" s="400">
        <v>5034075.7574096918</v>
      </c>
      <c r="K218" s="437">
        <v>4995874.1180809289</v>
      </c>
      <c r="L218" s="552">
        <f>K218-J218</f>
        <v>-38201.639328762889</v>
      </c>
      <c r="M218" s="553">
        <f>L218/J218</f>
        <v>-7.5886103367700866E-3</v>
      </c>
      <c r="N218" s="553"/>
      <c r="O218" s="400">
        <v>2492447.4028989668</v>
      </c>
      <c r="P218" s="400">
        <v>2506574.8074748339</v>
      </c>
      <c r="Q218" s="552">
        <f>P218-O218</f>
        <v>14127.404575867113</v>
      </c>
      <c r="R218" s="553">
        <f>Q218/O218</f>
        <v>5.6680853362985799E-3</v>
      </c>
      <c r="S218" s="553"/>
      <c r="T218" s="400">
        <v>762159.80487067404</v>
      </c>
      <c r="U218" s="400">
        <v>624124.52594263316</v>
      </c>
      <c r="V218" s="552">
        <f>U218-T218</f>
        <v>-138035.27892804088</v>
      </c>
      <c r="W218" s="553">
        <f>V218/T218</f>
        <v>-0.18111067789971316</v>
      </c>
      <c r="X218" s="554"/>
      <c r="Y218" s="437">
        <f>SUM(J218,O218,T218)</f>
        <v>8288682.9651793335</v>
      </c>
      <c r="Z218" s="437">
        <f>SUM(K218,P218,U218)</f>
        <v>8126573.4514983958</v>
      </c>
      <c r="AA218" s="552">
        <f>Z218-Y218</f>
        <v>-162109.5136809377</v>
      </c>
      <c r="AB218" s="553">
        <f>AA218/Y218</f>
        <v>-1.9557933915672489E-2</v>
      </c>
      <c r="AC218" s="554"/>
      <c r="AD218" s="557">
        <v>0</v>
      </c>
      <c r="AE218" s="452">
        <v>459869.98754715553</v>
      </c>
      <c r="AF218" s="545"/>
      <c r="AG218" s="399">
        <v>8288682.9651793335</v>
      </c>
      <c r="AH218" s="399">
        <f>SUM(Z218,AE218)</f>
        <v>8586443.4390455522</v>
      </c>
      <c r="AI218" s="552">
        <f>AH218-AG218</f>
        <v>297760.4738662187</v>
      </c>
      <c r="AJ218" s="553">
        <f>AI218/AG218</f>
        <v>3.5923737838340207E-2</v>
      </c>
      <c r="AL218" s="559">
        <f>J218/$E218</f>
        <v>1391.3973901077093</v>
      </c>
      <c r="AM218" s="559">
        <f>K218/$F218</f>
        <v>1388.1284018007582</v>
      </c>
      <c r="AN218" s="559">
        <f>AM218-AL218</f>
        <v>-3.268988306951087</v>
      </c>
      <c r="AO218" s="560">
        <f>AN218/AL218</f>
        <v>-2.3494282296289428E-3</v>
      </c>
      <c r="AP218" s="561"/>
      <c r="AQ218" s="559">
        <f>O218/$E218</f>
        <v>688.90199085101347</v>
      </c>
      <c r="AR218" s="559">
        <f>P218/$F218</f>
        <v>696.46424214360491</v>
      </c>
      <c r="AS218" s="559">
        <f>AR218-AQ218</f>
        <v>7.5622512925914407</v>
      </c>
      <c r="AT218" s="560">
        <f>AS218/AQ218</f>
        <v>1.097725277764062E-2</v>
      </c>
      <c r="AU218" s="561"/>
      <c r="AV218" s="559">
        <f>T218/$E218</f>
        <v>210.65776806817968</v>
      </c>
      <c r="AW218" s="559">
        <f>U218/$F218</f>
        <v>173.41609501045656</v>
      </c>
      <c r="AX218" s="559">
        <f>AW218-AV218</f>
        <v>-37.241673057723119</v>
      </c>
      <c r="AY218" s="560">
        <f>AX218/AV218</f>
        <v>-0.17678756116731381</v>
      </c>
      <c r="AZ218" s="561"/>
      <c r="BA218" s="559">
        <f>Y218/$E218</f>
        <v>2290.9571490269027</v>
      </c>
      <c r="BB218" s="559">
        <f>Z218/$F218</f>
        <v>2258.0087389548198</v>
      </c>
      <c r="BC218" s="559">
        <f>BB218-BA218</f>
        <v>-32.948410072082879</v>
      </c>
      <c r="BD218" s="560">
        <f>BC218/BA218</f>
        <v>-1.4381940791026103E-2</v>
      </c>
      <c r="BE218" s="562"/>
      <c r="BF218" s="559">
        <f>AD218/$E218</f>
        <v>0</v>
      </c>
      <c r="BG218" s="559">
        <f>AE218/$F218</f>
        <v>127.77715686222716</v>
      </c>
      <c r="BH218" s="562"/>
      <c r="BI218" s="559">
        <f>AG218/$E218</f>
        <v>2290.9571490269027</v>
      </c>
      <c r="BJ218" s="559">
        <f>AH218/$F218</f>
        <v>2385.7858958170468</v>
      </c>
      <c r="BK218" s="559">
        <f>BJ218-BI218</f>
        <v>94.828746790144123</v>
      </c>
      <c r="BL218" s="560">
        <f>BK218/BI218</f>
        <v>4.1392632258714743E-2</v>
      </c>
    </row>
    <row r="219" spans="1:64">
      <c r="A219" s="397">
        <v>684</v>
      </c>
      <c r="B219" s="412">
        <v>4</v>
      </c>
      <c r="C219" s="412">
        <v>4</v>
      </c>
      <c r="D219" s="398" t="s">
        <v>242</v>
      </c>
      <c r="E219" s="400">
        <v>38667</v>
      </c>
      <c r="F219" s="400">
        <v>38832</v>
      </c>
      <c r="G219" s="552">
        <f>F219-E219</f>
        <v>165</v>
      </c>
      <c r="H219" s="553">
        <f>G219/E219</f>
        <v>4.2672045930638525E-3</v>
      </c>
      <c r="I219" s="553"/>
      <c r="J219" s="400">
        <v>5044637.8483541999</v>
      </c>
      <c r="K219" s="437">
        <v>3449565.1041938066</v>
      </c>
      <c r="L219" s="552">
        <f>K219-J219</f>
        <v>-1595072.7441603933</v>
      </c>
      <c r="M219" s="553">
        <f>L219/J219</f>
        <v>-0.31619172517622479</v>
      </c>
      <c r="N219" s="553"/>
      <c r="O219" s="400">
        <v>19300.99825431214</v>
      </c>
      <c r="P219" s="400">
        <v>-158978.0745153809</v>
      </c>
      <c r="Q219" s="552">
        <f>P219-O219</f>
        <v>-178279.07276969304</v>
      </c>
      <c r="R219" s="553">
        <f>Q219/O219</f>
        <v>-9.2367799022966466</v>
      </c>
      <c r="S219" s="553"/>
      <c r="T219" s="400">
        <v>6994486.0991022736</v>
      </c>
      <c r="U219" s="400">
        <v>4722075.4808102157</v>
      </c>
      <c r="V219" s="552">
        <f>U219-T219</f>
        <v>-2272410.6182920579</v>
      </c>
      <c r="W219" s="553">
        <f>V219/T219</f>
        <v>-0.32488600107214688</v>
      </c>
      <c r="X219" s="554"/>
      <c r="Y219" s="437">
        <f>SUM(J219,O219,T219)</f>
        <v>12058424.945710786</v>
      </c>
      <c r="Z219" s="437">
        <f>SUM(K219,P219,U219)</f>
        <v>8012662.5104886414</v>
      </c>
      <c r="AA219" s="552">
        <f>Z219-Y219</f>
        <v>-4045762.4352221442</v>
      </c>
      <c r="AB219" s="553">
        <f>AA219/Y219</f>
        <v>-0.33551334054297305</v>
      </c>
      <c r="AC219" s="554"/>
      <c r="AD219" s="557">
        <v>0</v>
      </c>
      <c r="AE219" s="452">
        <v>5649032.1410686877</v>
      </c>
      <c r="AF219" s="545"/>
      <c r="AG219" s="399">
        <v>12058424.945710786</v>
      </c>
      <c r="AH219" s="399">
        <f>SUM(Z219,AE219)</f>
        <v>13661694.65155733</v>
      </c>
      <c r="AI219" s="552">
        <f>AH219-AG219</f>
        <v>1603269.7058465444</v>
      </c>
      <c r="AJ219" s="553">
        <f>AI219/AG219</f>
        <v>0.13295846788156457</v>
      </c>
      <c r="AL219" s="559">
        <f>J219/$E219</f>
        <v>130.46364725358058</v>
      </c>
      <c r="AM219" s="559">
        <f>K219/$F219</f>
        <v>88.833052744999137</v>
      </c>
      <c r="AN219" s="559">
        <f>AM219-AL219</f>
        <v>-41.630594508581439</v>
      </c>
      <c r="AO219" s="560">
        <f>AN219/AL219</f>
        <v>-0.31909727640577584</v>
      </c>
      <c r="AP219" s="561"/>
      <c r="AQ219" s="559">
        <f>O219/$E219</f>
        <v>0.49915944485768587</v>
      </c>
      <c r="AR219" s="559">
        <f>P219/$F219</f>
        <v>-4.0939965625098091</v>
      </c>
      <c r="AS219" s="559">
        <f>AR219-AQ219</f>
        <v>-4.5931560073674946</v>
      </c>
      <c r="AT219" s="560">
        <f>AS219/AQ219</f>
        <v>-9.2017812237871972</v>
      </c>
      <c r="AU219" s="561"/>
      <c r="AV219" s="559">
        <f>T219/$E219</f>
        <v>180.890322474003</v>
      </c>
      <c r="AW219" s="559">
        <f>U219/$F219</f>
        <v>121.60268543495611</v>
      </c>
      <c r="AX219" s="559">
        <f>AW219-AV219</f>
        <v>-59.287637039046885</v>
      </c>
      <c r="AY219" s="560">
        <f>AX219/AV219</f>
        <v>-0.32775460968934655</v>
      </c>
      <c r="AZ219" s="561"/>
      <c r="BA219" s="559">
        <f>Y219/$E219</f>
        <v>311.85312917244124</v>
      </c>
      <c r="BB219" s="559">
        <f>Z219/$F219</f>
        <v>206.34174161744545</v>
      </c>
      <c r="BC219" s="559">
        <f>BB219-BA219</f>
        <v>-105.51138755499579</v>
      </c>
      <c r="BD219" s="560">
        <f>BC219/BA219</f>
        <v>-0.33833679281971413</v>
      </c>
      <c r="BE219" s="562"/>
      <c r="BF219" s="559">
        <f>AD219/$E219</f>
        <v>0</v>
      </c>
      <c r="BG219" s="559">
        <f>AE219/$F219</f>
        <v>145.47363362867449</v>
      </c>
      <c r="BH219" s="562"/>
      <c r="BI219" s="559">
        <f>AG219/$E219</f>
        <v>311.85312917244124</v>
      </c>
      <c r="BJ219" s="559">
        <f>AH219/$F219</f>
        <v>351.81537524611997</v>
      </c>
      <c r="BK219" s="559">
        <f>BJ219-BI219</f>
        <v>39.962246073678727</v>
      </c>
      <c r="BL219" s="560">
        <f>BK219/BI219</f>
        <v>0.12814444472539296</v>
      </c>
    </row>
    <row r="220" spans="1:64">
      <c r="A220" s="397">
        <v>686</v>
      </c>
      <c r="B220" s="412">
        <v>11</v>
      </c>
      <c r="C220" s="412">
        <v>11</v>
      </c>
      <c r="D220" s="398" t="s">
        <v>243</v>
      </c>
      <c r="E220" s="400">
        <v>2964</v>
      </c>
      <c r="F220" s="400">
        <v>2933</v>
      </c>
      <c r="G220" s="552">
        <f>F220-E220</f>
        <v>-31</v>
      </c>
      <c r="H220" s="553">
        <f>G220/E220</f>
        <v>-1.0458839406207827E-2</v>
      </c>
      <c r="I220" s="553"/>
      <c r="J220" s="400">
        <v>-268761.36150721001</v>
      </c>
      <c r="K220" s="437">
        <v>-232339.58961566881</v>
      </c>
      <c r="L220" s="552">
        <f>K220-J220</f>
        <v>36421.771891541197</v>
      </c>
      <c r="M220" s="553">
        <f>L220/J220</f>
        <v>-0.13551714311643759</v>
      </c>
      <c r="N220" s="553"/>
      <c r="O220" s="400">
        <v>1397377.5114989683</v>
      </c>
      <c r="P220" s="400">
        <v>1509610.6822219738</v>
      </c>
      <c r="Q220" s="552">
        <f>P220-O220</f>
        <v>112233.17072300543</v>
      </c>
      <c r="R220" s="553">
        <f>Q220/O220</f>
        <v>8.0317000810047945E-2</v>
      </c>
      <c r="S220" s="553"/>
      <c r="T220" s="400">
        <v>666944.04381339496</v>
      </c>
      <c r="U220" s="400">
        <v>468777.43244317366</v>
      </c>
      <c r="V220" s="552">
        <f>U220-T220</f>
        <v>-198166.6113702213</v>
      </c>
      <c r="W220" s="553">
        <f>V220/T220</f>
        <v>-0.29712629299028054</v>
      </c>
      <c r="X220" s="554"/>
      <c r="Y220" s="437">
        <f>SUM(J220,O220,T220)</f>
        <v>1795560.1938051535</v>
      </c>
      <c r="Z220" s="437">
        <f>SUM(K220,P220,U220)</f>
        <v>1746048.5250494785</v>
      </c>
      <c r="AA220" s="552">
        <f>Z220-Y220</f>
        <v>-49511.668755674968</v>
      </c>
      <c r="AB220" s="553">
        <f>AA220/Y220</f>
        <v>-2.7574496765129203E-2</v>
      </c>
      <c r="AC220" s="554"/>
      <c r="AD220" s="557">
        <v>0</v>
      </c>
      <c r="AE220" s="452">
        <v>332103.06973712723</v>
      </c>
      <c r="AF220" s="545"/>
      <c r="AG220" s="399">
        <v>1795560.1938051535</v>
      </c>
      <c r="AH220" s="399">
        <f>SUM(Z220,AE220)</f>
        <v>2078151.5947866058</v>
      </c>
      <c r="AI220" s="552">
        <f>AH220-AG220</f>
        <v>282591.40098145232</v>
      </c>
      <c r="AJ220" s="553">
        <f>AI220/AG220</f>
        <v>0.1573834182537675</v>
      </c>
      <c r="AL220" s="559">
        <f>J220/$E220</f>
        <v>-90.675223180570171</v>
      </c>
      <c r="AM220" s="559">
        <f>K220/$F220</f>
        <v>-79.215680059893899</v>
      </c>
      <c r="AN220" s="559">
        <f>AM220-AL220</f>
        <v>11.459543120676273</v>
      </c>
      <c r="AO220" s="560">
        <f>AN220/AL220</f>
        <v>-0.12638009280501905</v>
      </c>
      <c r="AP220" s="561"/>
      <c r="AQ220" s="559">
        <f>O220/$E220</f>
        <v>471.4499026649691</v>
      </c>
      <c r="AR220" s="559">
        <f>P220/$F220</f>
        <v>514.69849376814648</v>
      </c>
      <c r="AS220" s="559">
        <f>AR220-AQ220</f>
        <v>43.248591103177375</v>
      </c>
      <c r="AT220" s="560">
        <f>AS220/AQ220</f>
        <v>9.173528482815603E-2</v>
      </c>
      <c r="AU220" s="561"/>
      <c r="AV220" s="559">
        <f>T220/$E220</f>
        <v>225.01485958616564</v>
      </c>
      <c r="AW220" s="559">
        <f>U220/$F220</f>
        <v>159.82865067956826</v>
      </c>
      <c r="AX220" s="559">
        <f>AW220-AV220</f>
        <v>-65.186208906597386</v>
      </c>
      <c r="AY220" s="560">
        <f>AX220/AV220</f>
        <v>-0.28969735166150407</v>
      </c>
      <c r="AZ220" s="561"/>
      <c r="BA220" s="559">
        <f>Y220/$E220</f>
        <v>605.78953907056462</v>
      </c>
      <c r="BB220" s="559">
        <f>Z220/$F220</f>
        <v>595.31146438782082</v>
      </c>
      <c r="BC220" s="559">
        <f>BB220-BA220</f>
        <v>-10.478074682743795</v>
      </c>
      <c r="BD220" s="560">
        <f>BC220/BA220</f>
        <v>-1.7296559294866381E-2</v>
      </c>
      <c r="BE220" s="562"/>
      <c r="BF220" s="559">
        <f>AD220/$E220</f>
        <v>0</v>
      </c>
      <c r="BG220" s="559">
        <f>AE220/$F220</f>
        <v>113.22982261749991</v>
      </c>
      <c r="BH220" s="562"/>
      <c r="BI220" s="559">
        <f>AG220/$E220</f>
        <v>605.78953907056462</v>
      </c>
      <c r="BJ220" s="559">
        <f>AH220/$F220</f>
        <v>708.54128700532078</v>
      </c>
      <c r="BK220" s="559">
        <f>BJ220-BI220</f>
        <v>102.75174793475617</v>
      </c>
      <c r="BL220" s="560">
        <f>BK220/BI220</f>
        <v>0.16961624674536888</v>
      </c>
    </row>
    <row r="221" spans="1:64">
      <c r="A221" s="397">
        <v>687</v>
      </c>
      <c r="B221" s="412">
        <v>11</v>
      </c>
      <c r="C221" s="412">
        <v>11</v>
      </c>
      <c r="D221" s="398" t="s">
        <v>244</v>
      </c>
      <c r="E221" s="400">
        <v>1477</v>
      </c>
      <c r="F221" s="400">
        <v>1424</v>
      </c>
      <c r="G221" s="552">
        <f>F221-E221</f>
        <v>-53</v>
      </c>
      <c r="H221" s="553">
        <f>G221/E221</f>
        <v>-3.5883547731888961E-2</v>
      </c>
      <c r="I221" s="553"/>
      <c r="J221" s="400">
        <v>845671.68914788181</v>
      </c>
      <c r="K221" s="437">
        <v>826419.43216633936</v>
      </c>
      <c r="L221" s="552">
        <f>K221-J221</f>
        <v>-19252.25698154245</v>
      </c>
      <c r="M221" s="553">
        <f>L221/J221</f>
        <v>-2.2765639702260185E-2</v>
      </c>
      <c r="N221" s="553"/>
      <c r="O221" s="400">
        <v>155652.45034538591</v>
      </c>
      <c r="P221" s="400">
        <v>384224.18554489093</v>
      </c>
      <c r="Q221" s="552">
        <f>P221-O221</f>
        <v>228571.73519950503</v>
      </c>
      <c r="R221" s="553">
        <f>Q221/O221</f>
        <v>1.4684750204209085</v>
      </c>
      <c r="S221" s="553"/>
      <c r="T221" s="400">
        <v>377030.6913369656</v>
      </c>
      <c r="U221" s="400">
        <v>298711.3748494992</v>
      </c>
      <c r="V221" s="552">
        <f>U221-T221</f>
        <v>-78319.316487466393</v>
      </c>
      <c r="W221" s="553">
        <f>V221/T221</f>
        <v>-0.20772663416270709</v>
      </c>
      <c r="X221" s="554"/>
      <c r="Y221" s="437">
        <f>SUM(J221,O221,T221)</f>
        <v>1378354.8308302334</v>
      </c>
      <c r="Z221" s="437">
        <f>SUM(K221,P221,U221)</f>
        <v>1509354.9925607294</v>
      </c>
      <c r="AA221" s="552">
        <f>Z221-Y221</f>
        <v>131000.16173049598</v>
      </c>
      <c r="AB221" s="553">
        <f>AA221/Y221</f>
        <v>9.5040956653802855E-2</v>
      </c>
      <c r="AC221" s="554"/>
      <c r="AD221" s="557">
        <v>0</v>
      </c>
      <c r="AE221" s="452">
        <v>221541.78056132415</v>
      </c>
      <c r="AF221" s="545"/>
      <c r="AG221" s="399">
        <v>1378354.8308302334</v>
      </c>
      <c r="AH221" s="399">
        <f>SUM(Z221,AE221)</f>
        <v>1730896.7731220536</v>
      </c>
      <c r="AI221" s="552">
        <f>AH221-AG221</f>
        <v>352541.94229182019</v>
      </c>
      <c r="AJ221" s="553">
        <f>AI221/AG221</f>
        <v>0.25577009229145392</v>
      </c>
      <c r="AL221" s="559">
        <f>J221/$E221</f>
        <v>572.56038534047514</v>
      </c>
      <c r="AM221" s="559">
        <f>K221/$F221</f>
        <v>580.3507248359125</v>
      </c>
      <c r="AN221" s="559">
        <f>AM221-AL221</f>
        <v>7.7903394954373653</v>
      </c>
      <c r="AO221" s="560">
        <f>AN221/AL221</f>
        <v>1.3606144775113653E-2</v>
      </c>
      <c r="AP221" s="561"/>
      <c r="AQ221" s="559">
        <f>O221/$E221</f>
        <v>105.38419116139872</v>
      </c>
      <c r="AR221" s="559">
        <f>P221/$F221</f>
        <v>269.82035501747959</v>
      </c>
      <c r="AS221" s="559">
        <f>AR221-AQ221</f>
        <v>164.43616385608087</v>
      </c>
      <c r="AT221" s="560">
        <f>AS221/AQ221</f>
        <v>1.5603494418270238</v>
      </c>
      <c r="AU221" s="561"/>
      <c r="AV221" s="559">
        <f>T221/$E221</f>
        <v>255.26790205617169</v>
      </c>
      <c r="AW221" s="559">
        <f>U221/$F221</f>
        <v>209.76922391116517</v>
      </c>
      <c r="AX221" s="559">
        <f>AW221-AV221</f>
        <v>-45.498678145006522</v>
      </c>
      <c r="AY221" s="560">
        <f>AX221/AV221</f>
        <v>-0.17823893164207752</v>
      </c>
      <c r="AZ221" s="561"/>
      <c r="BA221" s="559">
        <f>Y221/$E221</f>
        <v>933.21247855804563</v>
      </c>
      <c r="BB221" s="559">
        <f>Z221/$F221</f>
        <v>1059.9403037645573</v>
      </c>
      <c r="BC221" s="559">
        <f>BB221-BA221</f>
        <v>126.72782520651162</v>
      </c>
      <c r="BD221" s="560">
        <f>BC221/BA221</f>
        <v>0.13579739675397962</v>
      </c>
      <c r="BE221" s="562"/>
      <c r="BF221" s="559">
        <f>AD221/$E221</f>
        <v>0</v>
      </c>
      <c r="BG221" s="559">
        <f>AE221/$F221</f>
        <v>155.57709309081753</v>
      </c>
      <c r="BH221" s="562"/>
      <c r="BI221" s="559">
        <f>AG221/$E221</f>
        <v>933.21247855804563</v>
      </c>
      <c r="BJ221" s="559">
        <f>AH221/$F221</f>
        <v>1215.5173968553747</v>
      </c>
      <c r="BK221" s="559">
        <f>BJ221-BI221</f>
        <v>282.3049182973291</v>
      </c>
      <c r="BL221" s="560">
        <f>BK221/BI221</f>
        <v>0.30250872634443643</v>
      </c>
    </row>
    <row r="222" spans="1:64">
      <c r="A222" s="397">
        <v>689</v>
      </c>
      <c r="B222" s="412">
        <v>9</v>
      </c>
      <c r="C222" s="412">
        <v>9</v>
      </c>
      <c r="D222" s="398" t="s">
        <v>245</v>
      </c>
      <c r="E222" s="400">
        <v>3093</v>
      </c>
      <c r="F222" s="400">
        <v>3032</v>
      </c>
      <c r="G222" s="552">
        <f>F222-E222</f>
        <v>-61</v>
      </c>
      <c r="H222" s="553">
        <f>G222/E222</f>
        <v>-1.9721952796637569E-2</v>
      </c>
      <c r="I222" s="553"/>
      <c r="J222" s="400">
        <v>1685898.1065002889</v>
      </c>
      <c r="K222" s="437">
        <v>1650806.5843533934</v>
      </c>
      <c r="L222" s="552">
        <f>K222-J222</f>
        <v>-35091.522146895528</v>
      </c>
      <c r="M222" s="553">
        <f>L222/J222</f>
        <v>-2.0814734895064971E-2</v>
      </c>
      <c r="N222" s="553"/>
      <c r="O222" s="400">
        <v>-20773.005539406837</v>
      </c>
      <c r="P222" s="400">
        <v>-17989.879185287562</v>
      </c>
      <c r="Q222" s="552">
        <f>P222-O222</f>
        <v>2783.1263541192748</v>
      </c>
      <c r="R222" s="553">
        <f>Q222/O222</f>
        <v>-0.13397802974825307</v>
      </c>
      <c r="S222" s="553"/>
      <c r="T222" s="400">
        <v>588431.24081252282</v>
      </c>
      <c r="U222" s="400">
        <v>455544.29397199646</v>
      </c>
      <c r="V222" s="552">
        <f>U222-T222</f>
        <v>-132886.94684052636</v>
      </c>
      <c r="W222" s="553">
        <f>V222/T222</f>
        <v>-0.22583258267700443</v>
      </c>
      <c r="X222" s="554"/>
      <c r="Y222" s="437">
        <f>SUM(J222,O222,T222)</f>
        <v>2253556.3417734047</v>
      </c>
      <c r="Z222" s="437">
        <f>SUM(K222,P222,U222)</f>
        <v>2088360.9991401024</v>
      </c>
      <c r="AA222" s="552">
        <f>Z222-Y222</f>
        <v>-165195.34263330232</v>
      </c>
      <c r="AB222" s="553">
        <f>AA222/Y222</f>
        <v>-7.3304287792203215E-2</v>
      </c>
      <c r="AC222" s="554"/>
      <c r="AD222" s="557">
        <v>0</v>
      </c>
      <c r="AE222" s="452">
        <v>562156.89448036335</v>
      </c>
      <c r="AF222" s="545"/>
      <c r="AG222" s="399">
        <v>2253556.3417734047</v>
      </c>
      <c r="AH222" s="399">
        <f>SUM(Z222,AE222)</f>
        <v>2650517.8936204659</v>
      </c>
      <c r="AI222" s="552">
        <f>AH222-AG222</f>
        <v>396961.55184706114</v>
      </c>
      <c r="AJ222" s="553">
        <f>AI222/AG222</f>
        <v>0.17614893601225776</v>
      </c>
      <c r="AL222" s="559">
        <f>J222/$E222</f>
        <v>545.06889961212062</v>
      </c>
      <c r="AM222" s="559">
        <f>K222/$F222</f>
        <v>544.46127452288704</v>
      </c>
      <c r="AN222" s="559">
        <f>AM222-AL222</f>
        <v>-0.60762508923357927</v>
      </c>
      <c r="AO222" s="560">
        <f>AN222/AL222</f>
        <v>-1.1147674902493513E-3</v>
      </c>
      <c r="AP222" s="561"/>
      <c r="AQ222" s="559">
        <f>O222/$E222</f>
        <v>-6.7161349949585638</v>
      </c>
      <c r="AR222" s="559">
        <f>P222/$F222</f>
        <v>-5.9333374621660822</v>
      </c>
      <c r="AS222" s="559">
        <f>AR222-AQ222</f>
        <v>0.78279753279248165</v>
      </c>
      <c r="AT222" s="560">
        <f>AS222/AQ222</f>
        <v>-0.11655476451561576</v>
      </c>
      <c r="AU222" s="561"/>
      <c r="AV222" s="559">
        <f>T222/$E222</f>
        <v>190.2461173011713</v>
      </c>
      <c r="AW222" s="559">
        <f>U222/$F222</f>
        <v>150.24547954221518</v>
      </c>
      <c r="AX222" s="559">
        <f>AW222-AV222</f>
        <v>-40.000637758956117</v>
      </c>
      <c r="AY222" s="560">
        <f>AX222/AV222</f>
        <v>-0.21025731471635056</v>
      </c>
      <c r="AZ222" s="561"/>
      <c r="BA222" s="559">
        <f>Y222/$E222</f>
        <v>728.59888191833329</v>
      </c>
      <c r="BB222" s="559">
        <f>Z222/$F222</f>
        <v>688.77341660293621</v>
      </c>
      <c r="BC222" s="559">
        <f>BB222-BA222</f>
        <v>-39.825465315397082</v>
      </c>
      <c r="BD222" s="560">
        <f>BC222/BA222</f>
        <v>-5.4660343714143952E-2</v>
      </c>
      <c r="BE222" s="562"/>
      <c r="BF222" s="559">
        <f>AD222/$E222</f>
        <v>0</v>
      </c>
      <c r="BG222" s="559">
        <f>AE222/$F222</f>
        <v>185.40794672835202</v>
      </c>
      <c r="BH222" s="562"/>
      <c r="BI222" s="559">
        <f>AG222/$E222</f>
        <v>728.59888191833329</v>
      </c>
      <c r="BJ222" s="559">
        <f>AH222/$F222</f>
        <v>874.18136333128825</v>
      </c>
      <c r="BK222" s="559">
        <f>BJ222-BI222</f>
        <v>145.58248141295496</v>
      </c>
      <c r="BL222" s="560">
        <f>BK222/BI222</f>
        <v>0.19981156302305844</v>
      </c>
    </row>
    <row r="223" spans="1:64">
      <c r="A223" s="397">
        <v>691</v>
      </c>
      <c r="B223" s="412">
        <v>17</v>
      </c>
      <c r="C223" s="412">
        <v>17</v>
      </c>
      <c r="D223" s="398" t="s">
        <v>246</v>
      </c>
      <c r="E223" s="400">
        <v>2636</v>
      </c>
      <c r="F223" s="400">
        <v>2598</v>
      </c>
      <c r="G223" s="552">
        <f>F223-E223</f>
        <v>-38</v>
      </c>
      <c r="H223" s="553">
        <f>G223/E223</f>
        <v>-1.4415781487101669E-2</v>
      </c>
      <c r="I223" s="553"/>
      <c r="J223" s="400">
        <v>2304027.0553501127</v>
      </c>
      <c r="K223" s="437">
        <v>2113869.938737466</v>
      </c>
      <c r="L223" s="552">
        <f>K223-J223</f>
        <v>-190157.11661264673</v>
      </c>
      <c r="M223" s="553">
        <f>L223/J223</f>
        <v>-8.2532501591545349E-2</v>
      </c>
      <c r="N223" s="553"/>
      <c r="O223" s="400">
        <v>1708881.6675977139</v>
      </c>
      <c r="P223" s="400">
        <v>1715379.4132552119</v>
      </c>
      <c r="Q223" s="552">
        <f>P223-O223</f>
        <v>6497.745657498017</v>
      </c>
      <c r="R223" s="553">
        <f>Q223/O223</f>
        <v>3.8023379738354388E-3</v>
      </c>
      <c r="S223" s="553"/>
      <c r="T223" s="400">
        <v>641849.22308627202</v>
      </c>
      <c r="U223" s="400">
        <v>458255.79784068</v>
      </c>
      <c r="V223" s="552">
        <f>U223-T223</f>
        <v>-183593.42524559202</v>
      </c>
      <c r="W223" s="553">
        <f>V223/T223</f>
        <v>-0.28603824487439616</v>
      </c>
      <c r="X223" s="554"/>
      <c r="Y223" s="437">
        <f>SUM(J223,O223,T223)</f>
        <v>4654757.946034099</v>
      </c>
      <c r="Z223" s="437">
        <f>SUM(K223,P223,U223)</f>
        <v>4287505.1498333579</v>
      </c>
      <c r="AA223" s="552">
        <f>Z223-Y223</f>
        <v>-367252.79620074108</v>
      </c>
      <c r="AB223" s="553">
        <f>AA223/Y223</f>
        <v>-7.8898366028601813E-2</v>
      </c>
      <c r="AC223" s="554"/>
      <c r="AD223" s="557">
        <v>0</v>
      </c>
      <c r="AE223" s="452">
        <v>265280.11968989024</v>
      </c>
      <c r="AF223" s="545"/>
      <c r="AG223" s="399">
        <v>4654757.946034099</v>
      </c>
      <c r="AH223" s="399">
        <f>SUM(Z223,AE223)</f>
        <v>4552785.2695232481</v>
      </c>
      <c r="AI223" s="552">
        <f>AH223-AG223</f>
        <v>-101972.6765108509</v>
      </c>
      <c r="AJ223" s="553">
        <f>AI223/AG223</f>
        <v>-2.1907192101735955E-2</v>
      </c>
      <c r="AL223" s="559">
        <f>J223/$E223</f>
        <v>874.06185711309286</v>
      </c>
      <c r="AM223" s="559">
        <f>K223/$F223</f>
        <v>813.65278627308157</v>
      </c>
      <c r="AN223" s="559">
        <f>AM223-AL223</f>
        <v>-60.409070840011282</v>
      </c>
      <c r="AO223" s="560">
        <f>AN223/AL223</f>
        <v>-6.9113038566325502E-2</v>
      </c>
      <c r="AP223" s="561"/>
      <c r="AQ223" s="559">
        <f>O223/$E223</f>
        <v>648.28591335269869</v>
      </c>
      <c r="AR223" s="559">
        <f>P223/$F223</f>
        <v>660.2692121844542</v>
      </c>
      <c r="AS223" s="559">
        <f>AR223-AQ223</f>
        <v>11.983298831755519</v>
      </c>
      <c r="AT223" s="560">
        <f>AS223/AQ223</f>
        <v>1.8484589260596859E-2</v>
      </c>
      <c r="AU223" s="561"/>
      <c r="AV223" s="559">
        <f>T223/$E223</f>
        <v>243.49363546520183</v>
      </c>
      <c r="AW223" s="559">
        <f>U223/$F223</f>
        <v>176.38791294868361</v>
      </c>
      <c r="AX223" s="559">
        <f>AW223-AV223</f>
        <v>-67.105722516518227</v>
      </c>
      <c r="AY223" s="560">
        <f>AX223/AV223</f>
        <v>-0.27559538625439123</v>
      </c>
      <c r="AZ223" s="561"/>
      <c r="BA223" s="559">
        <f>Y223/$E223</f>
        <v>1765.8414059309935</v>
      </c>
      <c r="BB223" s="559">
        <f>Z223/$F223</f>
        <v>1650.3099114062193</v>
      </c>
      <c r="BC223" s="559">
        <f>BB223-BA223</f>
        <v>-115.53149452477419</v>
      </c>
      <c r="BD223" s="560">
        <f>BC223/BA223</f>
        <v>-6.5425747825786904E-2</v>
      </c>
      <c r="BE223" s="562"/>
      <c r="BF223" s="559">
        <f>AD223/$E223</f>
        <v>0</v>
      </c>
      <c r="BG223" s="559">
        <f>AE223/$F223</f>
        <v>102.10936092759439</v>
      </c>
      <c r="BH223" s="562"/>
      <c r="BI223" s="559">
        <f>AG223/$E223</f>
        <v>1765.8414059309935</v>
      </c>
      <c r="BJ223" s="559">
        <f>AH223/$F223</f>
        <v>1752.4192723338138</v>
      </c>
      <c r="BK223" s="559">
        <f>BJ223-BI223</f>
        <v>-13.422133597179709</v>
      </c>
      <c r="BL223" s="560">
        <f>BK223/BI223</f>
        <v>-7.6009847498752251E-3</v>
      </c>
    </row>
    <row r="224" spans="1:64">
      <c r="A224" s="397">
        <v>694</v>
      </c>
      <c r="B224" s="412">
        <v>5</v>
      </c>
      <c r="C224" s="412">
        <v>5</v>
      </c>
      <c r="D224" s="398" t="s">
        <v>247</v>
      </c>
      <c r="E224" s="400">
        <v>28349</v>
      </c>
      <c r="F224" s="400">
        <v>28483</v>
      </c>
      <c r="G224" s="552">
        <f>F224-E224</f>
        <v>134</v>
      </c>
      <c r="H224" s="553">
        <f>G224/E224</f>
        <v>4.7267981233905954E-3</v>
      </c>
      <c r="I224" s="553"/>
      <c r="J224" s="400">
        <v>2737876.66689499</v>
      </c>
      <c r="K224" s="437">
        <v>1990692.4689973714</v>
      </c>
      <c r="L224" s="552">
        <f>K224-J224</f>
        <v>-747184.19789761864</v>
      </c>
      <c r="M224" s="553">
        <f>L224/J224</f>
        <v>-0.27290644861114066</v>
      </c>
      <c r="N224" s="553"/>
      <c r="O224" s="400">
        <v>767934.28666146309</v>
      </c>
      <c r="P224" s="400">
        <v>-20808.387326860324</v>
      </c>
      <c r="Q224" s="552">
        <f>P224-O224</f>
        <v>-788742.67398832343</v>
      </c>
      <c r="R224" s="553">
        <f>Q224/O224</f>
        <v>-1.0270965728295884</v>
      </c>
      <c r="S224" s="553"/>
      <c r="T224" s="400">
        <v>4263642.6319200806</v>
      </c>
      <c r="U224" s="400">
        <v>2549507.2132888408</v>
      </c>
      <c r="V224" s="552">
        <f>U224-T224</f>
        <v>-1714135.4186312398</v>
      </c>
      <c r="W224" s="553">
        <f>V224/T224</f>
        <v>-0.40203543463005936</v>
      </c>
      <c r="X224" s="554"/>
      <c r="Y224" s="437">
        <f>SUM(J224,O224,T224)</f>
        <v>7769453.5854765335</v>
      </c>
      <c r="Z224" s="437">
        <f>SUM(K224,P224,U224)</f>
        <v>4519391.2949593514</v>
      </c>
      <c r="AA224" s="552">
        <f>Z224-Y224</f>
        <v>-3250062.2905171821</v>
      </c>
      <c r="AB224" s="553">
        <f>AA224/Y224</f>
        <v>-0.41831285234685417</v>
      </c>
      <c r="AC224" s="554"/>
      <c r="AD224" s="557">
        <v>0</v>
      </c>
      <c r="AE224" s="452">
        <v>4726363.64394964</v>
      </c>
      <c r="AF224" s="545"/>
      <c r="AG224" s="399">
        <v>7769453.5854765335</v>
      </c>
      <c r="AH224" s="399">
        <f>SUM(Z224,AE224)</f>
        <v>9245754.9389089905</v>
      </c>
      <c r="AI224" s="552">
        <f>AH224-AG224</f>
        <v>1476301.353432457</v>
      </c>
      <c r="AJ224" s="553">
        <f>AI224/AG224</f>
        <v>0.1900135366265798</v>
      </c>
      <c r="AL224" s="559">
        <f>J224/$E224</f>
        <v>96.577539486224907</v>
      </c>
      <c r="AM224" s="559">
        <f>K224/$F224</f>
        <v>69.890547659915441</v>
      </c>
      <c r="AN224" s="559">
        <f>AM224-AL224</f>
        <v>-26.686991826309466</v>
      </c>
      <c r="AO224" s="560">
        <f>AN224/AL224</f>
        <v>-0.27632710429650048</v>
      </c>
      <c r="AP224" s="561"/>
      <c r="AQ224" s="559">
        <f>O224/$E224</f>
        <v>27.088584664766415</v>
      </c>
      <c r="AR224" s="559">
        <f>P224/$F224</f>
        <v>-0.73055462299829099</v>
      </c>
      <c r="AS224" s="559">
        <f>AR224-AQ224</f>
        <v>-27.819139287764706</v>
      </c>
      <c r="AT224" s="560">
        <f>AS224/AQ224</f>
        <v>-1.0269690953602499</v>
      </c>
      <c r="AU224" s="561"/>
      <c r="AV224" s="559">
        <f>T224/$E224</f>
        <v>150.39834321916402</v>
      </c>
      <c r="AW224" s="559">
        <f>U224/$F224</f>
        <v>89.509785250459601</v>
      </c>
      <c r="AX224" s="559">
        <f>AW224-AV224</f>
        <v>-60.888557968704418</v>
      </c>
      <c r="AY224" s="560">
        <f>AX224/AV224</f>
        <v>-0.40484859517352645</v>
      </c>
      <c r="AZ224" s="561"/>
      <c r="BA224" s="559">
        <f>Y224/$E224</f>
        <v>274.06446737015534</v>
      </c>
      <c r="BB224" s="559">
        <f>Z224/$F224</f>
        <v>158.66977828737674</v>
      </c>
      <c r="BC224" s="559">
        <f>BB224-BA224</f>
        <v>-115.3946890827786</v>
      </c>
      <c r="BD224" s="560">
        <f>BC224/BA224</f>
        <v>-0.42104943479201518</v>
      </c>
      <c r="BE224" s="562"/>
      <c r="BF224" s="559">
        <f>AD224/$E224</f>
        <v>0</v>
      </c>
      <c r="BG224" s="559">
        <f>AE224/$F224</f>
        <v>165.93630038793808</v>
      </c>
      <c r="BH224" s="562"/>
      <c r="BI224" s="559">
        <f>AG224/$E224</f>
        <v>274.06446737015534</v>
      </c>
      <c r="BJ224" s="559">
        <f>AH224/$F224</f>
        <v>324.60607867531479</v>
      </c>
      <c r="BK224" s="559">
        <f>BJ224-BI224</f>
        <v>50.541611305159449</v>
      </c>
      <c r="BL224" s="560">
        <f>BK224/BI224</f>
        <v>0.18441504581072612</v>
      </c>
    </row>
    <row r="225" spans="1:64">
      <c r="A225" s="397">
        <v>697</v>
      </c>
      <c r="B225" s="412">
        <v>18</v>
      </c>
      <c r="C225" s="412">
        <v>18</v>
      </c>
      <c r="D225" s="398" t="s">
        <v>248</v>
      </c>
      <c r="E225" s="400">
        <v>1174</v>
      </c>
      <c r="F225" s="400">
        <v>1164</v>
      </c>
      <c r="G225" s="552">
        <f>F225-E225</f>
        <v>-10</v>
      </c>
      <c r="H225" s="553">
        <f>G225/E225</f>
        <v>-8.5178875638841564E-3</v>
      </c>
      <c r="I225" s="553"/>
      <c r="J225" s="400">
        <v>227446.70746333513</v>
      </c>
      <c r="K225" s="437">
        <v>217599.9247537526</v>
      </c>
      <c r="L225" s="552">
        <f>K225-J225</f>
        <v>-9846.7827095825342</v>
      </c>
      <c r="M225" s="553">
        <f>L225/J225</f>
        <v>-4.3292702802347031E-2</v>
      </c>
      <c r="N225" s="553"/>
      <c r="O225" s="400">
        <v>419727.00138191832</v>
      </c>
      <c r="P225" s="400">
        <v>467559.72855659318</v>
      </c>
      <c r="Q225" s="552">
        <f>P225-O225</f>
        <v>47832.727174674859</v>
      </c>
      <c r="R225" s="553">
        <f>Q225/O225</f>
        <v>0.11396152026719593</v>
      </c>
      <c r="S225" s="553"/>
      <c r="T225" s="400">
        <v>289700.64148855588</v>
      </c>
      <c r="U225" s="400">
        <v>218239.05770937426</v>
      </c>
      <c r="V225" s="552">
        <f>U225-T225</f>
        <v>-71461.583779181616</v>
      </c>
      <c r="W225" s="553">
        <f>V225/T225</f>
        <v>-0.24667388864585785</v>
      </c>
      <c r="X225" s="554"/>
      <c r="Y225" s="437">
        <f>SUM(J225,O225,T225)</f>
        <v>936874.35033380939</v>
      </c>
      <c r="Z225" s="437">
        <f>SUM(K225,P225,U225)</f>
        <v>903398.71101971995</v>
      </c>
      <c r="AA225" s="552">
        <f>Z225-Y225</f>
        <v>-33475.639314089436</v>
      </c>
      <c r="AB225" s="553">
        <f>AA225/Y225</f>
        <v>-3.5731194158706583E-2</v>
      </c>
      <c r="AC225" s="554"/>
      <c r="AD225" s="557">
        <v>0</v>
      </c>
      <c r="AE225" s="452">
        <v>161747.7637443025</v>
      </c>
      <c r="AF225" s="545"/>
      <c r="AG225" s="399">
        <v>936874.35033380939</v>
      </c>
      <c r="AH225" s="399">
        <f>SUM(Z225,AE225)</f>
        <v>1065146.4747640225</v>
      </c>
      <c r="AI225" s="552">
        <f>AH225-AG225</f>
        <v>128272.12443021312</v>
      </c>
      <c r="AJ225" s="553">
        <f>AI225/AG225</f>
        <v>0.13691497091846908</v>
      </c>
      <c r="AL225" s="559">
        <f>J225/$E225</f>
        <v>193.73654809483401</v>
      </c>
      <c r="AM225" s="559">
        <f>K225/$F225</f>
        <v>186.94151611147132</v>
      </c>
      <c r="AN225" s="559">
        <f>AM225-AL225</f>
        <v>-6.7950319833626907</v>
      </c>
      <c r="AO225" s="560">
        <f>AN225/AL225</f>
        <v>-3.5073567946696992E-2</v>
      </c>
      <c r="AP225" s="561"/>
      <c r="AQ225" s="559">
        <f>O225/$E225</f>
        <v>357.51874052974301</v>
      </c>
      <c r="AR225" s="559">
        <f>P225/$F225</f>
        <v>401.68361559844777</v>
      </c>
      <c r="AS225" s="559">
        <f>AR225-AQ225</f>
        <v>44.16487506870476</v>
      </c>
      <c r="AT225" s="560">
        <f>AS225/AQ225</f>
        <v>0.12353163642069431</v>
      </c>
      <c r="AU225" s="561"/>
      <c r="AV225" s="559">
        <f>T225/$E225</f>
        <v>246.76374913846328</v>
      </c>
      <c r="AW225" s="559">
        <f>U225/$F225</f>
        <v>187.49059940667891</v>
      </c>
      <c r="AX225" s="559">
        <f>AW225-AV225</f>
        <v>-59.273149731784372</v>
      </c>
      <c r="AY225" s="560">
        <f>AX225/AV225</f>
        <v>-0.24020201483697354</v>
      </c>
      <c r="AZ225" s="561"/>
      <c r="BA225" s="559">
        <f>Y225/$E225</f>
        <v>798.01903776304039</v>
      </c>
      <c r="BB225" s="559">
        <f>Z225/$F225</f>
        <v>776.11573111659789</v>
      </c>
      <c r="BC225" s="559">
        <f>BB225-BA225</f>
        <v>-21.903306646442502</v>
      </c>
      <c r="BD225" s="560">
        <f>BC225/BA225</f>
        <v>-2.7447097888592422E-2</v>
      </c>
      <c r="BE225" s="562"/>
      <c r="BF225" s="559">
        <f>AD225/$E225</f>
        <v>0</v>
      </c>
      <c r="BG225" s="559">
        <f>AE225/$F225</f>
        <v>138.95855991778566</v>
      </c>
      <c r="BH225" s="562"/>
      <c r="BI225" s="559">
        <f>AG225/$E225</f>
        <v>798.01903776304039</v>
      </c>
      <c r="BJ225" s="559">
        <f>AH225/$F225</f>
        <v>915.07429103438358</v>
      </c>
      <c r="BK225" s="559">
        <f>BJ225-BI225</f>
        <v>117.05525327134319</v>
      </c>
      <c r="BL225" s="560">
        <f>BK225/BI225</f>
        <v>0.14668228166519126</v>
      </c>
    </row>
    <row r="226" spans="1:64">
      <c r="A226" s="397">
        <v>698</v>
      </c>
      <c r="B226" s="412">
        <v>19</v>
      </c>
      <c r="C226" s="412">
        <v>19</v>
      </c>
      <c r="D226" s="398" t="s">
        <v>249</v>
      </c>
      <c r="E226" s="400">
        <v>64535</v>
      </c>
      <c r="F226" s="400">
        <v>65286</v>
      </c>
      <c r="G226" s="552">
        <f>F226-E226</f>
        <v>751</v>
      </c>
      <c r="H226" s="553">
        <f>G226/E226</f>
        <v>1.1637096149376308E-2</v>
      </c>
      <c r="I226" s="553"/>
      <c r="J226" s="400">
        <v>-9270431.3875946775</v>
      </c>
      <c r="K226" s="437">
        <v>-9775986.8377019223</v>
      </c>
      <c r="L226" s="552">
        <f>K226-J226</f>
        <v>-505555.45010724477</v>
      </c>
      <c r="M226" s="553">
        <f>L226/J226</f>
        <v>5.4534188213048958E-2</v>
      </c>
      <c r="N226" s="553"/>
      <c r="O226" s="400">
        <v>16703201.161491858</v>
      </c>
      <c r="P226" s="400">
        <v>16484266.203426464</v>
      </c>
      <c r="Q226" s="552">
        <f>P226-O226</f>
        <v>-218934.95806539431</v>
      </c>
      <c r="R226" s="553">
        <f>Q226/O226</f>
        <v>-1.3107365225902601E-2</v>
      </c>
      <c r="S226" s="553"/>
      <c r="T226" s="400">
        <v>9664295.5870860573</v>
      </c>
      <c r="U226" s="400">
        <v>4951806.3278596159</v>
      </c>
      <c r="V226" s="552">
        <f>U226-T226</f>
        <v>-4712489.2592264414</v>
      </c>
      <c r="W226" s="553">
        <f>V226/T226</f>
        <v>-0.48761849394626533</v>
      </c>
      <c r="X226" s="554"/>
      <c r="Y226" s="437">
        <f>SUM(J226,O226,T226)</f>
        <v>17097065.360983238</v>
      </c>
      <c r="Z226" s="437">
        <f>SUM(K226,P226,U226)</f>
        <v>11660085.693584157</v>
      </c>
      <c r="AA226" s="552">
        <f>Z226-Y226</f>
        <v>-5436979.6673990805</v>
      </c>
      <c r="AB226" s="553">
        <f>AA226/Y226</f>
        <v>-0.31800660245510137</v>
      </c>
      <c r="AC226" s="554"/>
      <c r="AD226" s="557">
        <v>0</v>
      </c>
      <c r="AE226" s="452">
        <v>9546589.9625446666</v>
      </c>
      <c r="AF226" s="545"/>
      <c r="AG226" s="399">
        <v>17097065.360983238</v>
      </c>
      <c r="AH226" s="399">
        <f>SUM(Z226,AE226)</f>
        <v>21206675.656128824</v>
      </c>
      <c r="AI226" s="552">
        <f>AH226-AG226</f>
        <v>4109610.2951455861</v>
      </c>
      <c r="AJ226" s="553">
        <f>AI226/AG226</f>
        <v>0.24036933873599264</v>
      </c>
      <c r="AL226" s="559">
        <f>J226/$E226</f>
        <v>-143.64966897954099</v>
      </c>
      <c r="AM226" s="559">
        <f>K226/$F226</f>
        <v>-149.74093737864047</v>
      </c>
      <c r="AN226" s="559">
        <f>AM226-AL226</f>
        <v>-6.0912683990994765</v>
      </c>
      <c r="AO226" s="560">
        <f>AN226/AL226</f>
        <v>4.2403636864398297E-2</v>
      </c>
      <c r="AP226" s="561"/>
      <c r="AQ226" s="559">
        <f>O226/$E226</f>
        <v>258.82391200886121</v>
      </c>
      <c r="AR226" s="559">
        <f>P226/$F226</f>
        <v>252.49312568431921</v>
      </c>
      <c r="AS226" s="559">
        <f>AR226-AQ226</f>
        <v>-6.3307863245420037</v>
      </c>
      <c r="AT226" s="560">
        <f>AS226/AQ226</f>
        <v>-2.4459820097013526E-2</v>
      </c>
      <c r="AU226" s="561"/>
      <c r="AV226" s="559">
        <f>T226/$E226</f>
        <v>149.75277891200213</v>
      </c>
      <c r="AW226" s="559">
        <f>U226/$F226</f>
        <v>75.847905031088075</v>
      </c>
      <c r="AX226" s="559">
        <f>AW226-AV226</f>
        <v>-73.904873880914053</v>
      </c>
      <c r="AY226" s="560">
        <f>AX226/AV226</f>
        <v>-0.49351253724875521</v>
      </c>
      <c r="AZ226" s="561"/>
      <c r="BA226" s="559">
        <f>Y226/$E226</f>
        <v>264.92702194132232</v>
      </c>
      <c r="BB226" s="559">
        <f>Z226/$F226</f>
        <v>178.6000933367668</v>
      </c>
      <c r="BC226" s="559">
        <f>BB226-BA226</f>
        <v>-86.326928604555519</v>
      </c>
      <c r="BD226" s="560">
        <f>BC226/BA226</f>
        <v>-0.32585173068406642</v>
      </c>
      <c r="BE226" s="562"/>
      <c r="BF226" s="559">
        <f>AD226/$E226</f>
        <v>0</v>
      </c>
      <c r="BG226" s="559">
        <f>AE226/$F226</f>
        <v>146.22721506210621</v>
      </c>
      <c r="BH226" s="562"/>
      <c r="BI226" s="559">
        <f>AG226/$E226</f>
        <v>264.92702194132232</v>
      </c>
      <c r="BJ226" s="559">
        <f>AH226/$F226</f>
        <v>324.82730839887301</v>
      </c>
      <c r="BK226" s="559">
        <f>BJ226-BI226</f>
        <v>59.900286457550692</v>
      </c>
      <c r="BL226" s="560">
        <f>BK226/BI226</f>
        <v>0.22610108254950972</v>
      </c>
    </row>
    <row r="227" spans="1:64">
      <c r="A227" s="397">
        <v>700</v>
      </c>
      <c r="B227" s="412">
        <v>9</v>
      </c>
      <c r="C227" s="412">
        <v>9</v>
      </c>
      <c r="D227" s="398" t="s">
        <v>250</v>
      </c>
      <c r="E227" s="400">
        <v>4842</v>
      </c>
      <c r="F227" s="400">
        <v>4758</v>
      </c>
      <c r="G227" s="552">
        <f>F227-E227</f>
        <v>-84</v>
      </c>
      <c r="H227" s="553">
        <f>G227/E227</f>
        <v>-1.7348203221809171E-2</v>
      </c>
      <c r="I227" s="553"/>
      <c r="J227" s="400">
        <v>760758.20771752845</v>
      </c>
      <c r="K227" s="437">
        <v>598596.38058529946</v>
      </c>
      <c r="L227" s="552">
        <f>K227-J227</f>
        <v>-162161.82713222899</v>
      </c>
      <c r="M227" s="553">
        <f>L227/J227</f>
        <v>-0.21315816968804904</v>
      </c>
      <c r="N227" s="553"/>
      <c r="O227" s="400">
        <v>501513.01053437561</v>
      </c>
      <c r="P227" s="400">
        <v>765375.55090331205</v>
      </c>
      <c r="Q227" s="552">
        <f>P227-O227</f>
        <v>263862.54036893643</v>
      </c>
      <c r="R227" s="553">
        <f>Q227/O227</f>
        <v>0.52613299122147161</v>
      </c>
      <c r="S227" s="553"/>
      <c r="T227" s="400">
        <v>790539.21424228686</v>
      </c>
      <c r="U227" s="400">
        <v>530506.41007408069</v>
      </c>
      <c r="V227" s="552">
        <f>U227-T227</f>
        <v>-260032.80416820617</v>
      </c>
      <c r="W227" s="553">
        <f>V227/T227</f>
        <v>-0.32893093661070499</v>
      </c>
      <c r="X227" s="554"/>
      <c r="Y227" s="437">
        <f>SUM(J227,O227,T227)</f>
        <v>2052810.432494191</v>
      </c>
      <c r="Z227" s="437">
        <f>SUM(K227,P227,U227)</f>
        <v>1894478.3415626921</v>
      </c>
      <c r="AA227" s="552">
        <f>Z227-Y227</f>
        <v>-158332.09093149891</v>
      </c>
      <c r="AB227" s="553">
        <f>AA227/Y227</f>
        <v>-7.7129426285662134E-2</v>
      </c>
      <c r="AC227" s="554"/>
      <c r="AD227" s="557">
        <v>0</v>
      </c>
      <c r="AE227" s="452">
        <v>681093.10658227315</v>
      </c>
      <c r="AF227" s="545"/>
      <c r="AG227" s="399">
        <v>2052810.432494191</v>
      </c>
      <c r="AH227" s="399">
        <f>SUM(Z227,AE227)</f>
        <v>2575571.4481449653</v>
      </c>
      <c r="AI227" s="552">
        <f>AH227-AG227</f>
        <v>522761.01565077435</v>
      </c>
      <c r="AJ227" s="553">
        <f>AI227/AG227</f>
        <v>0.25465625436032735</v>
      </c>
      <c r="AL227" s="559">
        <f>J227/$E227</f>
        <v>157.11652369217853</v>
      </c>
      <c r="AM227" s="559">
        <f>K227/$F227</f>
        <v>125.80840281321973</v>
      </c>
      <c r="AN227" s="559">
        <f>AM227-AL227</f>
        <v>-31.308120878958803</v>
      </c>
      <c r="AO227" s="560">
        <f>AN227/AL227</f>
        <v>-0.19926688895114195</v>
      </c>
      <c r="AP227" s="561"/>
      <c r="AQ227" s="559">
        <f>O227/$E227</f>
        <v>103.57559077537704</v>
      </c>
      <c r="AR227" s="559">
        <f>P227/$F227</f>
        <v>160.86077152234384</v>
      </c>
      <c r="AS227" s="559">
        <f>AR227-AQ227</f>
        <v>57.285180746966802</v>
      </c>
      <c r="AT227" s="560">
        <f>AS227/AQ227</f>
        <v>0.55307607051163621</v>
      </c>
      <c r="AU227" s="561"/>
      <c r="AV227" s="559">
        <f>T227/$E227</f>
        <v>163.26708266053012</v>
      </c>
      <c r="AW227" s="559">
        <f>U227/$F227</f>
        <v>111.49777429047514</v>
      </c>
      <c r="AX227" s="559">
        <f>AW227-AV227</f>
        <v>-51.769308370054986</v>
      </c>
      <c r="AY227" s="560">
        <f>AX227/AV227</f>
        <v>-0.31708356348655597</v>
      </c>
      <c r="AZ227" s="561"/>
      <c r="BA227" s="559">
        <f>Y227/$E227</f>
        <v>423.95919712808569</v>
      </c>
      <c r="BB227" s="559">
        <f>Z227/$F227</f>
        <v>398.16694862603867</v>
      </c>
      <c r="BC227" s="559">
        <f>BB227-BA227</f>
        <v>-25.792248502047016</v>
      </c>
      <c r="BD227" s="560">
        <f>BC227/BA227</f>
        <v>-6.0836629271789837E-2</v>
      </c>
      <c r="BE227" s="562"/>
      <c r="BF227" s="559">
        <f>AD227/$E227</f>
        <v>0</v>
      </c>
      <c r="BG227" s="559">
        <f>AE227/$F227</f>
        <v>143.14693286722849</v>
      </c>
      <c r="BH227" s="562"/>
      <c r="BI227" s="559">
        <f>AG227/$E227</f>
        <v>423.95919712808569</v>
      </c>
      <c r="BJ227" s="559">
        <f>AH227/$F227</f>
        <v>541.31388149326722</v>
      </c>
      <c r="BK227" s="559">
        <f>BJ227-BI227</f>
        <v>117.35468436518153</v>
      </c>
      <c r="BL227" s="560">
        <f>BK227/BI227</f>
        <v>0.27680655393289316</v>
      </c>
    </row>
    <row r="228" spans="1:64">
      <c r="A228" s="397">
        <v>702</v>
      </c>
      <c r="B228" s="412">
        <v>6</v>
      </c>
      <c r="C228" s="412">
        <v>6</v>
      </c>
      <c r="D228" s="398" t="s">
        <v>251</v>
      </c>
      <c r="E228" s="400">
        <v>4114</v>
      </c>
      <c r="F228" s="400">
        <v>4124</v>
      </c>
      <c r="G228" s="552">
        <f>F228-E228</f>
        <v>10</v>
      </c>
      <c r="H228" s="553">
        <f>G228/E228</f>
        <v>2.4307243558580457E-3</v>
      </c>
      <c r="I228" s="553"/>
      <c r="J228" s="400">
        <v>629007.67451463477</v>
      </c>
      <c r="K228" s="437">
        <v>674636.3700702507</v>
      </c>
      <c r="L228" s="552">
        <f>K228-J228</f>
        <v>45628.695555615937</v>
      </c>
      <c r="M228" s="553">
        <f>L228/J228</f>
        <v>7.2540761272626292E-2</v>
      </c>
      <c r="N228" s="553"/>
      <c r="O228" s="400">
        <v>1165825.8508979406</v>
      </c>
      <c r="P228" s="400">
        <v>1255481.8285796014</v>
      </c>
      <c r="Q228" s="552">
        <f>P228-O228</f>
        <v>89655.977681660792</v>
      </c>
      <c r="R228" s="553">
        <f>Q228/O228</f>
        <v>7.6903405094857102E-2</v>
      </c>
      <c r="S228" s="553"/>
      <c r="T228" s="400">
        <v>897669.0863562678</v>
      </c>
      <c r="U228" s="400">
        <v>645314.040662696</v>
      </c>
      <c r="V228" s="552">
        <f>U228-T228</f>
        <v>-252355.0456935718</v>
      </c>
      <c r="W228" s="553">
        <f>V228/T228</f>
        <v>-0.28112257571206689</v>
      </c>
      <c r="X228" s="554"/>
      <c r="Y228" s="437">
        <f>SUM(J228,O228,T228)</f>
        <v>2692502.6117688431</v>
      </c>
      <c r="Z228" s="437">
        <f>SUM(K228,P228,U228)</f>
        <v>2575432.2393125482</v>
      </c>
      <c r="AA228" s="552">
        <f>Z228-Y228</f>
        <v>-117070.37245629495</v>
      </c>
      <c r="AB228" s="553">
        <f>AA228/Y228</f>
        <v>-4.3480133294795734E-2</v>
      </c>
      <c r="AC228" s="554"/>
      <c r="AD228" s="557">
        <v>0</v>
      </c>
      <c r="AE228" s="452">
        <v>651472.32854725816</v>
      </c>
      <c r="AF228" s="545"/>
      <c r="AG228" s="399">
        <v>2692502.6117688431</v>
      </c>
      <c r="AH228" s="399">
        <f>SUM(Z228,AE228)</f>
        <v>3226904.5678598061</v>
      </c>
      <c r="AI228" s="552">
        <f>AH228-AG228</f>
        <v>534401.95609096298</v>
      </c>
      <c r="AJ228" s="553">
        <f>AI228/AG228</f>
        <v>0.1984777855943794</v>
      </c>
      <c r="AL228" s="559">
        <f>J228/$E228</f>
        <v>152.89442744643529</v>
      </c>
      <c r="AM228" s="559">
        <f>K228/$F228</f>
        <v>163.58786859123441</v>
      </c>
      <c r="AN228" s="559">
        <f>AM228-AL228</f>
        <v>10.693441144799124</v>
      </c>
      <c r="AO228" s="560">
        <f>AN228/AL228</f>
        <v>6.9940031977590827E-2</v>
      </c>
      <c r="AP228" s="561"/>
      <c r="AQ228" s="559">
        <f>O228/$E228</f>
        <v>283.38012904665544</v>
      </c>
      <c r="AR228" s="559">
        <f>P228/$F228</f>
        <v>304.43303311823507</v>
      </c>
      <c r="AS228" s="559">
        <f>AR228-AQ228</f>
        <v>21.052904071579633</v>
      </c>
      <c r="AT228" s="560">
        <f>AS228/AQ228</f>
        <v>7.429209712905982E-2</v>
      </c>
      <c r="AU228" s="561"/>
      <c r="AV228" s="559">
        <f>T228/$E228</f>
        <v>218.19861117070195</v>
      </c>
      <c r="AW228" s="559">
        <f>U228/$F228</f>
        <v>156.47770142160428</v>
      </c>
      <c r="AX228" s="559">
        <f>AW228-AV228</f>
        <v>-61.720909749097672</v>
      </c>
      <c r="AY228" s="560">
        <f>AX228/AV228</f>
        <v>-0.28286573144506377</v>
      </c>
      <c r="AZ228" s="561"/>
      <c r="BA228" s="559">
        <f>Y228/$E228</f>
        <v>654.47316766379265</v>
      </c>
      <c r="BB228" s="559">
        <f>Z228/$F228</f>
        <v>624.49860313107376</v>
      </c>
      <c r="BC228" s="559">
        <f>BB228-BA228</f>
        <v>-29.974564532718887</v>
      </c>
      <c r="BD228" s="560">
        <f>BC228/BA228</f>
        <v>-4.5799531613673464E-2</v>
      </c>
      <c r="BE228" s="562"/>
      <c r="BF228" s="559">
        <f>AD228/$E228</f>
        <v>0</v>
      </c>
      <c r="BG228" s="559">
        <f>AE228/$F228</f>
        <v>157.97098170399082</v>
      </c>
      <c r="BH228" s="562"/>
      <c r="BI228" s="559">
        <f>AG228/$E228</f>
        <v>654.47316766379265</v>
      </c>
      <c r="BJ228" s="559">
        <f>AH228/$F228</f>
        <v>782.46958483506455</v>
      </c>
      <c r="BK228" s="559">
        <f>BJ228-BI228</f>
        <v>127.9964171712719</v>
      </c>
      <c r="BL228" s="560">
        <f>BK228/BI228</f>
        <v>0.19557168039167733</v>
      </c>
    </row>
    <row r="229" spans="1:64">
      <c r="A229" s="397">
        <v>704</v>
      </c>
      <c r="B229" s="412">
        <v>2</v>
      </c>
      <c r="C229" s="412">
        <v>2</v>
      </c>
      <c r="D229" s="398" t="s">
        <v>252</v>
      </c>
      <c r="E229" s="400">
        <v>6428</v>
      </c>
      <c r="F229" s="400">
        <v>6436</v>
      </c>
      <c r="G229" s="552">
        <f>F229-E229</f>
        <v>8</v>
      </c>
      <c r="H229" s="553">
        <f>G229/E229</f>
        <v>1.2445550715619166E-3</v>
      </c>
      <c r="I229" s="553"/>
      <c r="J229" s="400">
        <v>4760611.4474320402</v>
      </c>
      <c r="K229" s="437">
        <v>4187611.8017891701</v>
      </c>
      <c r="L229" s="552">
        <f>K229-J229</f>
        <v>-572999.64564287011</v>
      </c>
      <c r="M229" s="553">
        <f>L229/J229</f>
        <v>-0.12036261559467459</v>
      </c>
      <c r="N229" s="553"/>
      <c r="O229" s="400">
        <v>1109658.2421610232</v>
      </c>
      <c r="P229" s="400">
        <v>1156208.1114608077</v>
      </c>
      <c r="Q229" s="552">
        <f>P229-O229</f>
        <v>46549.869299784536</v>
      </c>
      <c r="R229" s="553">
        <f>Q229/O229</f>
        <v>4.1949735090625904E-2</v>
      </c>
      <c r="S229" s="553"/>
      <c r="T229" s="400">
        <v>847116.43534206226</v>
      </c>
      <c r="U229" s="400">
        <v>491997.0527872137</v>
      </c>
      <c r="V229" s="552">
        <f>U229-T229</f>
        <v>-355119.38255484856</v>
      </c>
      <c r="W229" s="553">
        <f>V229/T229</f>
        <v>-0.41920964785844672</v>
      </c>
      <c r="X229" s="554"/>
      <c r="Y229" s="437">
        <f>SUM(J229,O229,T229)</f>
        <v>6717386.1249351259</v>
      </c>
      <c r="Z229" s="437">
        <f>SUM(K229,P229,U229)</f>
        <v>5835816.9660371915</v>
      </c>
      <c r="AA229" s="552">
        <f>Z229-Y229</f>
        <v>-881569.15889793448</v>
      </c>
      <c r="AB229" s="553">
        <f>AA229/Y229</f>
        <v>-0.1312369339058127</v>
      </c>
      <c r="AC229" s="554"/>
      <c r="AD229" s="557">
        <v>0</v>
      </c>
      <c r="AE229" s="452">
        <v>522666.34555994696</v>
      </c>
      <c r="AF229" s="545"/>
      <c r="AG229" s="399">
        <v>6717386.1249351259</v>
      </c>
      <c r="AH229" s="399">
        <f>SUM(Z229,AE229)</f>
        <v>6358483.3115971386</v>
      </c>
      <c r="AI229" s="552">
        <f>AH229-AG229</f>
        <v>-358902.81333798729</v>
      </c>
      <c r="AJ229" s="553">
        <f>AI229/AG229</f>
        <v>-5.3428938974600548E-2</v>
      </c>
      <c r="AL229" s="559">
        <f>J229/$E229</f>
        <v>740.60539007965781</v>
      </c>
      <c r="AM229" s="559">
        <f>K229/$F229</f>
        <v>650.65441295667654</v>
      </c>
      <c r="AN229" s="559">
        <f>AM229-AL229</f>
        <v>-89.950977122981271</v>
      </c>
      <c r="AO229" s="560">
        <f>AN229/AL229</f>
        <v>-0.12145601197056688</v>
      </c>
      <c r="AP229" s="561"/>
      <c r="AQ229" s="559">
        <f>O229/$E229</f>
        <v>172.62884912274785</v>
      </c>
      <c r="AR229" s="559">
        <f>P229/$F229</f>
        <v>179.64700302374266</v>
      </c>
      <c r="AS229" s="559">
        <f>AR229-AQ229</f>
        <v>7.018153900994804</v>
      </c>
      <c r="AT229" s="560">
        <f>AS229/AQ229</f>
        <v>4.0654583151420662E-2</v>
      </c>
      <c r="AU229" s="561"/>
      <c r="AV229" s="559">
        <f>T229/$E229</f>
        <v>131.78538197605201</v>
      </c>
      <c r="AW229" s="559">
        <f>U229/$F229</f>
        <v>76.444538966316614</v>
      </c>
      <c r="AX229" s="559">
        <f>AW229-AV229</f>
        <v>-55.340843009735394</v>
      </c>
      <c r="AY229" s="560">
        <f>AX229/AV229</f>
        <v>-0.41993157495868483</v>
      </c>
      <c r="AZ229" s="561"/>
      <c r="BA229" s="559">
        <f>Y229/$E229</f>
        <v>1045.0196211784578</v>
      </c>
      <c r="BB229" s="559">
        <f>Z229/$F229</f>
        <v>906.74595494673576</v>
      </c>
      <c r="BC229" s="559">
        <f>BB229-BA229</f>
        <v>-138.27366623172202</v>
      </c>
      <c r="BD229" s="560">
        <f>BC229/BA229</f>
        <v>-0.1323168134161847</v>
      </c>
      <c r="BE229" s="562"/>
      <c r="BF229" s="559">
        <f>AD229/$E229</f>
        <v>0</v>
      </c>
      <c r="BG229" s="559">
        <f>AE229/$F229</f>
        <v>81.209811305150239</v>
      </c>
      <c r="BH229" s="562"/>
      <c r="BI229" s="559">
        <f>AG229/$E229</f>
        <v>1045.0196211784578</v>
      </c>
      <c r="BJ229" s="559">
        <f>AH229/$F229</f>
        <v>987.95576625188608</v>
      </c>
      <c r="BK229" s="559">
        <f>BJ229-BI229</f>
        <v>-57.063854926571707</v>
      </c>
      <c r="BL229" s="560">
        <f>BK229/BI229</f>
        <v>-5.4605534451325793E-2</v>
      </c>
    </row>
    <row r="230" spans="1:64">
      <c r="A230" s="397">
        <v>707</v>
      </c>
      <c r="B230" s="412">
        <v>12</v>
      </c>
      <c r="C230" s="412">
        <v>12</v>
      </c>
      <c r="D230" s="398" t="s">
        <v>253</v>
      </c>
      <c r="E230" s="400">
        <v>1960</v>
      </c>
      <c r="F230" s="400">
        <v>1902</v>
      </c>
      <c r="G230" s="552">
        <f>F230-E230</f>
        <v>-58</v>
      </c>
      <c r="H230" s="553">
        <f>G230/E230</f>
        <v>-2.9591836734693878E-2</v>
      </c>
      <c r="I230" s="553"/>
      <c r="J230" s="400">
        <v>-458845.7578584911</v>
      </c>
      <c r="K230" s="437">
        <v>-506040.01298201305</v>
      </c>
      <c r="L230" s="552">
        <f>K230-J230</f>
        <v>-47194.255123521958</v>
      </c>
      <c r="M230" s="553">
        <f>L230/J230</f>
        <v>0.10285429104495886</v>
      </c>
      <c r="N230" s="553"/>
      <c r="O230" s="400">
        <v>1272819.4878410366</v>
      </c>
      <c r="P230" s="400">
        <v>1315334.7368006231</v>
      </c>
      <c r="Q230" s="552">
        <f>P230-O230</f>
        <v>42515.24895958649</v>
      </c>
      <c r="R230" s="553">
        <f>Q230/O230</f>
        <v>3.3402418304971968E-2</v>
      </c>
      <c r="S230" s="553"/>
      <c r="T230" s="400">
        <v>524382.82559333195</v>
      </c>
      <c r="U230" s="400">
        <v>429742.6798343726</v>
      </c>
      <c r="V230" s="552">
        <f>U230-T230</f>
        <v>-94640.145758959348</v>
      </c>
      <c r="W230" s="553">
        <f>V230/T230</f>
        <v>-0.18047911018419668</v>
      </c>
      <c r="X230" s="554"/>
      <c r="Y230" s="437">
        <f>SUM(J230,O230,T230)</f>
        <v>1338356.5555758774</v>
      </c>
      <c r="Z230" s="437">
        <f>SUM(K230,P230,U230)</f>
        <v>1239037.4036529828</v>
      </c>
      <c r="AA230" s="552">
        <f>Z230-Y230</f>
        <v>-99319.151922894642</v>
      </c>
      <c r="AB230" s="553">
        <f>AA230/Y230</f>
        <v>-7.4209784761101197E-2</v>
      </c>
      <c r="AC230" s="554"/>
      <c r="AD230" s="557">
        <v>0</v>
      </c>
      <c r="AE230" s="452">
        <v>402530.31767892203</v>
      </c>
      <c r="AF230" s="545"/>
      <c r="AG230" s="399">
        <v>1338356.5555758774</v>
      </c>
      <c r="AH230" s="399">
        <f>SUM(Z230,AE230)</f>
        <v>1641567.7213319049</v>
      </c>
      <c r="AI230" s="552">
        <f>AH230-AG230</f>
        <v>303211.16575602745</v>
      </c>
      <c r="AJ230" s="553">
        <f>AI230/AG230</f>
        <v>0.22655484780403651</v>
      </c>
      <c r="AL230" s="559">
        <f>J230/$E230</f>
        <v>-234.10497849923016</v>
      </c>
      <c r="AM230" s="559">
        <f>K230/$F230</f>
        <v>-266.05678915983862</v>
      </c>
      <c r="AN230" s="559">
        <f>AM230-AL230</f>
        <v>-31.951810660608459</v>
      </c>
      <c r="AO230" s="560">
        <f>AN230/AL230</f>
        <v>0.1364849686898629</v>
      </c>
      <c r="AP230" s="561"/>
      <c r="AQ230" s="559">
        <f>O230/$E230</f>
        <v>649.39769787807995</v>
      </c>
      <c r="AR230" s="559">
        <f>P230/$F230</f>
        <v>691.55348937992801</v>
      </c>
      <c r="AS230" s="559">
        <f>AR230-AQ230</f>
        <v>42.155791501848057</v>
      </c>
      <c r="AT230" s="560">
        <f>AS230/AQ230</f>
        <v>6.4915215498288575E-2</v>
      </c>
      <c r="AU230" s="561"/>
      <c r="AV230" s="559">
        <f>T230/$E230</f>
        <v>267.54225795578162</v>
      </c>
      <c r="AW230" s="559">
        <f>U230/$F230</f>
        <v>225.94252357222533</v>
      </c>
      <c r="AX230" s="559">
        <f>AW230-AV230</f>
        <v>-41.599734383556296</v>
      </c>
      <c r="AY230" s="560">
        <f>AX230/AV230</f>
        <v>-0.15548846265038155</v>
      </c>
      <c r="AZ230" s="561"/>
      <c r="BA230" s="559">
        <f>Y230/$E230</f>
        <v>682.83497733463139</v>
      </c>
      <c r="BB230" s="559">
        <f>Z230/$F230</f>
        <v>651.43922379231481</v>
      </c>
      <c r="BC230" s="559">
        <f>BB230-BA230</f>
        <v>-31.395753542316584</v>
      </c>
      <c r="BD230" s="560">
        <f>BC230/BA230</f>
        <v>-4.5978537398400902E-2</v>
      </c>
      <c r="BE230" s="562"/>
      <c r="BF230" s="559">
        <f>AD230/$E230</f>
        <v>0</v>
      </c>
      <c r="BG230" s="559">
        <f>AE230/$F230</f>
        <v>211.63528794896007</v>
      </c>
      <c r="BH230" s="562"/>
      <c r="BI230" s="559">
        <f>AG230/$E230</f>
        <v>682.83497733463139</v>
      </c>
      <c r="BJ230" s="559">
        <f>AH230/$F230</f>
        <v>863.07451174127493</v>
      </c>
      <c r="BK230" s="559">
        <f>BJ230-BI230</f>
        <v>180.23953440664354</v>
      </c>
      <c r="BL230" s="560">
        <f>BK230/BI230</f>
        <v>0.26395767702203549</v>
      </c>
    </row>
    <row r="231" spans="1:64">
      <c r="A231" s="397">
        <v>710</v>
      </c>
      <c r="B231" s="412">
        <v>1</v>
      </c>
      <c r="C231" s="413">
        <v>33</v>
      </c>
      <c r="D231" s="398" t="s">
        <v>254</v>
      </c>
      <c r="E231" s="400">
        <v>27306</v>
      </c>
      <c r="F231" s="400">
        <v>27209</v>
      </c>
      <c r="G231" s="552">
        <f>F231-E231</f>
        <v>-97</v>
      </c>
      <c r="H231" s="553">
        <f>G231/E231</f>
        <v>-3.5523328206255034E-3</v>
      </c>
      <c r="I231" s="553"/>
      <c r="J231" s="400">
        <v>6849272.1989872325</v>
      </c>
      <c r="K231" s="437">
        <v>6009171.0876029134</v>
      </c>
      <c r="L231" s="552">
        <f>K231-J231</f>
        <v>-840101.11138431914</v>
      </c>
      <c r="M231" s="553">
        <f>L231/J231</f>
        <v>-0.12265552995667783</v>
      </c>
      <c r="N231" s="553"/>
      <c r="O231" s="400">
        <v>7440546.0135168284</v>
      </c>
      <c r="P231" s="400">
        <v>7358979.8684084369</v>
      </c>
      <c r="Q231" s="552">
        <f>P231-O231</f>
        <v>-81566.145108391531</v>
      </c>
      <c r="R231" s="553">
        <f>Q231/O231</f>
        <v>-1.0962387029152811E-2</v>
      </c>
      <c r="S231" s="553"/>
      <c r="T231" s="400">
        <v>4808817.0721378895</v>
      </c>
      <c r="U231" s="400">
        <v>2882367.0891176602</v>
      </c>
      <c r="V231" s="552">
        <f>U231-T231</f>
        <v>-1926449.9830202293</v>
      </c>
      <c r="W231" s="553">
        <f>V231/T231</f>
        <v>-0.4006078738536365</v>
      </c>
      <c r="X231" s="554"/>
      <c r="Y231" s="437">
        <f>SUM(J231,O231,T231)</f>
        <v>19098635.284641951</v>
      </c>
      <c r="Z231" s="437">
        <f>SUM(K231,P231,U231)</f>
        <v>16250518.045129012</v>
      </c>
      <c r="AA231" s="552">
        <f>Z231-Y231</f>
        <v>-2848117.239512939</v>
      </c>
      <c r="AB231" s="553">
        <f>AA231/Y231</f>
        <v>-0.14912674110297477</v>
      </c>
      <c r="AC231" s="554"/>
      <c r="AD231" s="557">
        <v>0</v>
      </c>
      <c r="AE231" s="452">
        <v>2991374.5682008252</v>
      </c>
      <c r="AF231" s="545"/>
      <c r="AG231" s="399">
        <v>19098635.284641951</v>
      </c>
      <c r="AH231" s="399">
        <f>SUM(Z231,AE231)</f>
        <v>19241892.613329839</v>
      </c>
      <c r="AI231" s="552">
        <f>AH231-AG231</f>
        <v>143257.32868788764</v>
      </c>
      <c r="AJ231" s="553">
        <f>AI231/AG231</f>
        <v>7.5009196496404707E-3</v>
      </c>
      <c r="AL231" s="559">
        <f>J231/$E231</f>
        <v>250.83396319443466</v>
      </c>
      <c r="AM231" s="559">
        <f>K231/$F231</f>
        <v>220.85233149336298</v>
      </c>
      <c r="AN231" s="559">
        <f>AM231-AL231</f>
        <v>-29.981631701071677</v>
      </c>
      <c r="AO231" s="560">
        <f>AN231/AL231</f>
        <v>-0.11952779966176802</v>
      </c>
      <c r="AP231" s="561"/>
      <c r="AQ231" s="559">
        <f>O231/$E231</f>
        <v>272.48758564113484</v>
      </c>
      <c r="AR231" s="559">
        <f>P231/$F231</f>
        <v>270.46123960485266</v>
      </c>
      <c r="AS231" s="559">
        <f>AR231-AQ231</f>
        <v>-2.0263460362821775</v>
      </c>
      <c r="AT231" s="560">
        <f>AS231/AQ231</f>
        <v>-7.4364710286319901E-3</v>
      </c>
      <c r="AU231" s="561"/>
      <c r="AV231" s="559">
        <f>T231/$E231</f>
        <v>176.10844034783159</v>
      </c>
      <c r="AW231" s="559">
        <f>U231/$F231</f>
        <v>105.93432647718255</v>
      </c>
      <c r="AX231" s="559">
        <f>AW231-AV231</f>
        <v>-70.174113870649037</v>
      </c>
      <c r="AY231" s="560">
        <f>AX231/AV231</f>
        <v>-0.39847104279640555</v>
      </c>
      <c r="AZ231" s="561"/>
      <c r="BA231" s="559">
        <f>Y231/$E231</f>
        <v>699.42998918340118</v>
      </c>
      <c r="BB231" s="559">
        <f>Z231/$F231</f>
        <v>597.24789757539827</v>
      </c>
      <c r="BC231" s="559">
        <f>BB231-BA231</f>
        <v>-102.18209160800291</v>
      </c>
      <c r="BD231" s="560">
        <f>BC231/BA231</f>
        <v>-0.14609338059310639</v>
      </c>
      <c r="BE231" s="562"/>
      <c r="BF231" s="559">
        <f>AD231/$E231</f>
        <v>0</v>
      </c>
      <c r="BG231" s="559">
        <f>AE231/$F231</f>
        <v>109.94062876992264</v>
      </c>
      <c r="BH231" s="562"/>
      <c r="BI231" s="559">
        <f>AG231/$E231</f>
        <v>699.42998918340118</v>
      </c>
      <c r="BJ231" s="559">
        <f>AH231/$F231</f>
        <v>707.18852634532095</v>
      </c>
      <c r="BK231" s="559">
        <f>BJ231-BI231</f>
        <v>7.7585371619197758</v>
      </c>
      <c r="BL231" s="560">
        <f>BK231/BI231</f>
        <v>1.1092657280792359E-2</v>
      </c>
    </row>
    <row r="232" spans="1:64">
      <c r="A232" s="397">
        <v>729</v>
      </c>
      <c r="B232" s="412">
        <v>13</v>
      </c>
      <c r="C232" s="412">
        <v>13</v>
      </c>
      <c r="D232" s="398" t="s">
        <v>255</v>
      </c>
      <c r="E232" s="400">
        <v>8975</v>
      </c>
      <c r="F232" s="400">
        <v>8847</v>
      </c>
      <c r="G232" s="552">
        <f>F232-E232</f>
        <v>-128</v>
      </c>
      <c r="H232" s="553">
        <f>G232/E232</f>
        <v>-1.426183844011142E-2</v>
      </c>
      <c r="I232" s="553"/>
      <c r="J232" s="400">
        <v>399870.84803662868</v>
      </c>
      <c r="K232" s="437">
        <v>18659.646022221772</v>
      </c>
      <c r="L232" s="552">
        <f>K232-J232</f>
        <v>-381211.20201440691</v>
      </c>
      <c r="M232" s="553">
        <f>L232/J232</f>
        <v>-0.95333581801764022</v>
      </c>
      <c r="N232" s="553"/>
      <c r="O232" s="400">
        <v>4751158.3825585954</v>
      </c>
      <c r="P232" s="400">
        <v>4830720.9348836802</v>
      </c>
      <c r="Q232" s="552">
        <f>P232-O232</f>
        <v>79562.552325084805</v>
      </c>
      <c r="R232" s="553">
        <f>Q232/O232</f>
        <v>1.6745927186337821E-2</v>
      </c>
      <c r="S232" s="553"/>
      <c r="T232" s="400">
        <v>1883138.1090361306</v>
      </c>
      <c r="U232" s="400">
        <v>1329415.8612721805</v>
      </c>
      <c r="V232" s="552">
        <f>U232-T232</f>
        <v>-553722.24776395014</v>
      </c>
      <c r="W232" s="553">
        <f>V232/T232</f>
        <v>-0.29404229307821111</v>
      </c>
      <c r="X232" s="554"/>
      <c r="Y232" s="437">
        <f>SUM(J232,O232,T232)</f>
        <v>7034167.3396313544</v>
      </c>
      <c r="Z232" s="437">
        <f>SUM(K232,P232,U232)</f>
        <v>6178796.4421780827</v>
      </c>
      <c r="AA232" s="552">
        <f>Z232-Y232</f>
        <v>-855370.89745327178</v>
      </c>
      <c r="AB232" s="553">
        <f>AA232/Y232</f>
        <v>-0.1216022957875921</v>
      </c>
      <c r="AC232" s="554"/>
      <c r="AD232" s="557">
        <v>0</v>
      </c>
      <c r="AE232" s="452">
        <v>1583031.0661879061</v>
      </c>
      <c r="AF232" s="545"/>
      <c r="AG232" s="399">
        <v>7034167.3396313544</v>
      </c>
      <c r="AH232" s="399">
        <f>SUM(Z232,AE232)</f>
        <v>7761827.5083659887</v>
      </c>
      <c r="AI232" s="552">
        <f>AH232-AG232</f>
        <v>727660.1687346343</v>
      </c>
      <c r="AJ232" s="553">
        <f>AI232/AG232</f>
        <v>0.10344652516793401</v>
      </c>
      <c r="AL232" s="559">
        <f>J232/$E232</f>
        <v>44.553854934443308</v>
      </c>
      <c r="AM232" s="559">
        <f>K232/$F232</f>
        <v>2.1091495447294872</v>
      </c>
      <c r="AN232" s="559">
        <f>AM232-AL232</f>
        <v>-42.444705389713818</v>
      </c>
      <c r="AO232" s="560">
        <f>AN232/AL232</f>
        <v>-0.952660672172298</v>
      </c>
      <c r="AP232" s="561"/>
      <c r="AQ232" s="559">
        <f>O232/$E232</f>
        <v>529.37697855806073</v>
      </c>
      <c r="AR232" s="559">
        <f>P232/$F232</f>
        <v>546.02926810033682</v>
      </c>
      <c r="AS232" s="559">
        <f>AR232-AQ232</f>
        <v>16.652289542276094</v>
      </c>
      <c r="AT232" s="560">
        <f>AS232/AQ232</f>
        <v>3.1456391601376962E-2</v>
      </c>
      <c r="AU232" s="561"/>
      <c r="AV232" s="559">
        <f>T232/$E232</f>
        <v>209.82040212101734</v>
      </c>
      <c r="AW232" s="559">
        <f>U232/$F232</f>
        <v>150.26741960802312</v>
      </c>
      <c r="AX232" s="559">
        <f>AW232-AV232</f>
        <v>-59.55298251299422</v>
      </c>
      <c r="AY232" s="560">
        <f>AX232/AV232</f>
        <v>-0.28382836898123026</v>
      </c>
      <c r="AZ232" s="561"/>
      <c r="BA232" s="559">
        <f>Y232/$E232</f>
        <v>783.75123561352143</v>
      </c>
      <c r="BB232" s="559">
        <f>Z232/$F232</f>
        <v>698.40583725308943</v>
      </c>
      <c r="BC232" s="559">
        <f>BB232-BA232</f>
        <v>-85.345398360432</v>
      </c>
      <c r="BD232" s="560">
        <f>BC232/BA232</f>
        <v>-0.10889347854568104</v>
      </c>
      <c r="BE232" s="562"/>
      <c r="BF232" s="559">
        <f>AD232/$E232</f>
        <v>0</v>
      </c>
      <c r="BG232" s="559">
        <f>AE232/$F232</f>
        <v>178.93422246952707</v>
      </c>
      <c r="BH232" s="562"/>
      <c r="BI232" s="559">
        <f>AG232/$E232</f>
        <v>783.75123561352143</v>
      </c>
      <c r="BJ232" s="559">
        <f>AH232/$F232</f>
        <v>877.34005972261662</v>
      </c>
      <c r="BK232" s="559">
        <f>BJ232-BI232</f>
        <v>93.588824109095185</v>
      </c>
      <c r="BL232" s="560">
        <f>BK232/BI232</f>
        <v>0.11941138955377051</v>
      </c>
    </row>
    <row r="233" spans="1:64">
      <c r="A233" s="397">
        <v>732</v>
      </c>
      <c r="B233" s="412">
        <v>19</v>
      </c>
      <c r="C233" s="412">
        <v>19</v>
      </c>
      <c r="D233" s="398" t="s">
        <v>256</v>
      </c>
      <c r="E233" s="400">
        <v>3336</v>
      </c>
      <c r="F233" s="400">
        <v>3344</v>
      </c>
      <c r="G233" s="552">
        <f>F233-E233</f>
        <v>8</v>
      </c>
      <c r="H233" s="553">
        <f>G233/E233</f>
        <v>2.3980815347721821E-3</v>
      </c>
      <c r="I233" s="553"/>
      <c r="J233" s="400">
        <v>2225937.9782776032</v>
      </c>
      <c r="K233" s="437">
        <v>2066658.5818454958</v>
      </c>
      <c r="L233" s="552">
        <f>K233-J233</f>
        <v>-159279.39643210731</v>
      </c>
      <c r="M233" s="553">
        <f>L233/J233</f>
        <v>-7.1556080172258563E-2</v>
      </c>
      <c r="N233" s="553"/>
      <c r="O233" s="400">
        <v>1347947.522416342</v>
      </c>
      <c r="P233" s="400">
        <v>1423189.2377616102</v>
      </c>
      <c r="Q233" s="552">
        <f>P233-O233</f>
        <v>75241.715345268138</v>
      </c>
      <c r="R233" s="553">
        <f>Q233/O233</f>
        <v>5.5819469299805684E-2</v>
      </c>
      <c r="S233" s="553"/>
      <c r="T233" s="400">
        <v>757141.45744576736</v>
      </c>
      <c r="U233" s="400">
        <v>574909.70712834504</v>
      </c>
      <c r="V233" s="552">
        <f>U233-T233</f>
        <v>-182231.75031742232</v>
      </c>
      <c r="W233" s="553">
        <f>V233/T233</f>
        <v>-0.24068388875730695</v>
      </c>
      <c r="X233" s="554"/>
      <c r="Y233" s="437">
        <f>SUM(J233,O233,T233)</f>
        <v>4331026.9581397129</v>
      </c>
      <c r="Z233" s="437">
        <f>SUM(K233,P233,U233)</f>
        <v>4064757.5267354511</v>
      </c>
      <c r="AA233" s="552">
        <f>Z233-Y233</f>
        <v>-266269.43140426185</v>
      </c>
      <c r="AB233" s="553">
        <f>AA233/Y233</f>
        <v>-6.1479513745310743E-2</v>
      </c>
      <c r="AC233" s="554"/>
      <c r="AD233" s="557">
        <v>0</v>
      </c>
      <c r="AE233" s="452">
        <v>504990.56000605045</v>
      </c>
      <c r="AF233" s="545"/>
      <c r="AG233" s="399">
        <v>4331026.9581397129</v>
      </c>
      <c r="AH233" s="399">
        <f>SUM(Z233,AE233)</f>
        <v>4569748.0867415015</v>
      </c>
      <c r="AI233" s="552">
        <f>AH233-AG233</f>
        <v>238721.12860178854</v>
      </c>
      <c r="AJ233" s="553">
        <f>AI233/AG233</f>
        <v>5.5118827684306398E-2</v>
      </c>
      <c r="AL233" s="559">
        <f>J233/$E233</f>
        <v>667.24759540695538</v>
      </c>
      <c r="AM233" s="559">
        <f>K233/$F233</f>
        <v>618.01991083896405</v>
      </c>
      <c r="AN233" s="559">
        <f>AM233-AL233</f>
        <v>-49.227684567991332</v>
      </c>
      <c r="AO233" s="560">
        <f>AN233/AL233</f>
        <v>-7.3777237875195772E-2</v>
      </c>
      <c r="AP233" s="561"/>
      <c r="AQ233" s="559">
        <f>O233/$E233</f>
        <v>404.06100791856778</v>
      </c>
      <c r="AR233" s="559">
        <f>P233/$F233</f>
        <v>425.59486775167767</v>
      </c>
      <c r="AS233" s="559">
        <f>AR233-AQ233</f>
        <v>21.533859833109886</v>
      </c>
      <c r="AT233" s="560">
        <f>AS233/AQ233</f>
        <v>5.3293585401959158E-2</v>
      </c>
      <c r="AU233" s="561"/>
      <c r="AV233" s="559">
        <f>T233/$E233</f>
        <v>226.96086853889909</v>
      </c>
      <c r="AW233" s="559">
        <f>U233/$F233</f>
        <v>171.92275930871563</v>
      </c>
      <c r="AX233" s="559">
        <f>AW233-AV233</f>
        <v>-55.038109230183466</v>
      </c>
      <c r="AY233" s="560">
        <f>AX233/AV233</f>
        <v>-0.24250043447798322</v>
      </c>
      <c r="AZ233" s="561"/>
      <c r="BA233" s="559">
        <f>Y233/$E233</f>
        <v>1298.2694718644223</v>
      </c>
      <c r="BB233" s="559">
        <f>Z233/$F233</f>
        <v>1215.5375378993574</v>
      </c>
      <c r="BC233" s="559">
        <f>BB233-BA233</f>
        <v>-82.731933965064854</v>
      </c>
      <c r="BD233" s="560">
        <f>BC233/BA233</f>
        <v>-6.3724778066494125E-2</v>
      </c>
      <c r="BE233" s="562"/>
      <c r="BF233" s="559">
        <f>AD233/$E233</f>
        <v>0</v>
      </c>
      <c r="BG233" s="559">
        <f>AE233/$F233</f>
        <v>151.01392344678541</v>
      </c>
      <c r="BH233" s="562"/>
      <c r="BI233" s="559">
        <f>AG233/$E233</f>
        <v>1298.2694718644223</v>
      </c>
      <c r="BJ233" s="559">
        <f>AH233/$F233</f>
        <v>1366.5514613461428</v>
      </c>
      <c r="BK233" s="559">
        <f>BJ233-BI233</f>
        <v>68.28198948172053</v>
      </c>
      <c r="BL233" s="560">
        <f>BK233/BI233</f>
        <v>5.2594619962573676E-2</v>
      </c>
    </row>
    <row r="234" spans="1:64">
      <c r="A234" s="397">
        <v>734</v>
      </c>
      <c r="B234" s="412">
        <v>2</v>
      </c>
      <c r="C234" s="412">
        <v>2</v>
      </c>
      <c r="D234" s="398" t="s">
        <v>257</v>
      </c>
      <c r="E234" s="400">
        <v>50933</v>
      </c>
      <c r="F234" s="400">
        <v>51100</v>
      </c>
      <c r="G234" s="552">
        <f>F234-E234</f>
        <v>167</v>
      </c>
      <c r="H234" s="553">
        <f>G234/E234</f>
        <v>3.2788172697465296E-3</v>
      </c>
      <c r="I234" s="553"/>
      <c r="J234" s="400">
        <v>3517575.405201083</v>
      </c>
      <c r="K234" s="437">
        <v>2480281.039565593</v>
      </c>
      <c r="L234" s="552">
        <f>K234-J234</f>
        <v>-1037294.36563549</v>
      </c>
      <c r="M234" s="553">
        <f>L234/J234</f>
        <v>-0.29488902046044208</v>
      </c>
      <c r="N234" s="553"/>
      <c r="O234" s="400">
        <v>14859086.706145555</v>
      </c>
      <c r="P234" s="400">
        <v>13906122.752370413</v>
      </c>
      <c r="Q234" s="552">
        <f>P234-O234</f>
        <v>-952963.95377514139</v>
      </c>
      <c r="R234" s="553">
        <f>Q234/O234</f>
        <v>-6.413341362231946E-2</v>
      </c>
      <c r="S234" s="553"/>
      <c r="T234" s="400">
        <v>9133203.6394595839</v>
      </c>
      <c r="U234" s="400">
        <v>6064033.5312326737</v>
      </c>
      <c r="V234" s="552">
        <f>U234-T234</f>
        <v>-3069170.1082269102</v>
      </c>
      <c r="W234" s="553">
        <f>V234/T234</f>
        <v>-0.33604529466163469</v>
      </c>
      <c r="X234" s="554"/>
      <c r="Y234" s="437">
        <f>SUM(J234,O234,T234)</f>
        <v>27509865.750806224</v>
      </c>
      <c r="Z234" s="437">
        <f>SUM(K234,P234,U234)</f>
        <v>22450437.32316868</v>
      </c>
      <c r="AA234" s="552">
        <f>Z234-Y234</f>
        <v>-5059428.4276375435</v>
      </c>
      <c r="AB234" s="553">
        <f>AA234/Y234</f>
        <v>-0.18391323583573899</v>
      </c>
      <c r="AC234" s="554"/>
      <c r="AD234" s="557">
        <v>0</v>
      </c>
      <c r="AE234" s="452">
        <v>8388219.9979377277</v>
      </c>
      <c r="AF234" s="545"/>
      <c r="AG234" s="399">
        <v>27509865.750806224</v>
      </c>
      <c r="AH234" s="399">
        <f>SUM(Z234,AE234)</f>
        <v>30838657.321106408</v>
      </c>
      <c r="AI234" s="552">
        <f>AH234-AG234</f>
        <v>3328791.5703001842</v>
      </c>
      <c r="AJ234" s="553">
        <f>AI234/AG234</f>
        <v>0.12100355561359394</v>
      </c>
      <c r="AL234" s="559">
        <f>J234/$E234</f>
        <v>69.062796324604534</v>
      </c>
      <c r="AM234" s="559">
        <f>K234/$F234</f>
        <v>48.537789423984208</v>
      </c>
      <c r="AN234" s="559">
        <f>AM234-AL234</f>
        <v>-20.525006900620326</v>
      </c>
      <c r="AO234" s="560">
        <f>AN234/AL234</f>
        <v>-0.29719339489455371</v>
      </c>
      <c r="AP234" s="561"/>
      <c r="AQ234" s="559">
        <f>O234/$E234</f>
        <v>291.73790481898874</v>
      </c>
      <c r="AR234" s="559">
        <f>P234/$F234</f>
        <v>272.13547460607464</v>
      </c>
      <c r="AS234" s="559">
        <f>AR234-AQ234</f>
        <v>-19.602430212914101</v>
      </c>
      <c r="AT234" s="560">
        <f>AS234/AQ234</f>
        <v>-6.719192086155755E-2</v>
      </c>
      <c r="AU234" s="561"/>
      <c r="AV234" s="559">
        <f>T234/$E234</f>
        <v>179.31799892917331</v>
      </c>
      <c r="AW234" s="559">
        <f>U234/$F234</f>
        <v>118.66993211805624</v>
      </c>
      <c r="AX234" s="559">
        <f>AW234-AV234</f>
        <v>-60.648066811117076</v>
      </c>
      <c r="AY234" s="560">
        <f>AX234/AV234</f>
        <v>-0.33821516620354286</v>
      </c>
      <c r="AZ234" s="561"/>
      <c r="BA234" s="559">
        <f>Y234/$E234</f>
        <v>540.11870007276661</v>
      </c>
      <c r="BB234" s="559">
        <f>Z234/$F234</f>
        <v>439.34319614811506</v>
      </c>
      <c r="BC234" s="559">
        <f>BB234-BA234</f>
        <v>-100.77550392465156</v>
      </c>
      <c r="BD234" s="560">
        <f>BC234/BA234</f>
        <v>-0.186580290427039</v>
      </c>
      <c r="BE234" s="562"/>
      <c r="BF234" s="559">
        <f>AD234/$E234</f>
        <v>0</v>
      </c>
      <c r="BG234" s="559">
        <f>AE234/$F234</f>
        <v>164.15303322774417</v>
      </c>
      <c r="BH234" s="562"/>
      <c r="BI234" s="559">
        <f>AG234/$E234</f>
        <v>540.11870007276661</v>
      </c>
      <c r="BJ234" s="559">
        <f>AH234/$F234</f>
        <v>603.49622937585923</v>
      </c>
      <c r="BK234" s="559">
        <f>BJ234-BI234</f>
        <v>63.377529303092615</v>
      </c>
      <c r="BL234" s="560">
        <f>BK234/BI234</f>
        <v>0.11734000191912293</v>
      </c>
    </row>
    <row r="235" spans="1:64">
      <c r="A235" s="397">
        <v>738</v>
      </c>
      <c r="B235" s="412">
        <v>2</v>
      </c>
      <c r="C235" s="412">
        <v>2</v>
      </c>
      <c r="D235" s="398" t="s">
        <v>258</v>
      </c>
      <c r="E235" s="400">
        <v>2917</v>
      </c>
      <c r="F235" s="400">
        <v>2974</v>
      </c>
      <c r="G235" s="552">
        <f>F235-E235</f>
        <v>57</v>
      </c>
      <c r="H235" s="553">
        <f>G235/E235</f>
        <v>1.9540623928693865E-2</v>
      </c>
      <c r="I235" s="553"/>
      <c r="J235" s="400">
        <v>521070.78241227311</v>
      </c>
      <c r="K235" s="437">
        <v>871101.23495103256</v>
      </c>
      <c r="L235" s="552">
        <f>K235-J235</f>
        <v>350030.45253875945</v>
      </c>
      <c r="M235" s="553">
        <f>L235/J235</f>
        <v>0.67175221554029496</v>
      </c>
      <c r="N235" s="553"/>
      <c r="O235" s="400">
        <v>896684.20143546443</v>
      </c>
      <c r="P235" s="400">
        <v>720702.82502848248</v>
      </c>
      <c r="Q235" s="552">
        <f>P235-O235</f>
        <v>-175981.37640698196</v>
      </c>
      <c r="R235" s="553">
        <f>Q235/O235</f>
        <v>-0.1962579201521123</v>
      </c>
      <c r="S235" s="553"/>
      <c r="T235" s="400">
        <v>569770.65239065827</v>
      </c>
      <c r="U235" s="400">
        <v>372753.54972586839</v>
      </c>
      <c r="V235" s="552">
        <f>U235-T235</f>
        <v>-197017.10266478988</v>
      </c>
      <c r="W235" s="553">
        <f>V235/T235</f>
        <v>-0.34578317054088425</v>
      </c>
      <c r="X235" s="554"/>
      <c r="Y235" s="437">
        <f>SUM(J235,O235,T235)</f>
        <v>1987525.6362383957</v>
      </c>
      <c r="Z235" s="437">
        <f>SUM(K235,P235,U235)</f>
        <v>1964557.6097053834</v>
      </c>
      <c r="AA235" s="552">
        <f>Z235-Y235</f>
        <v>-22968.026533012278</v>
      </c>
      <c r="AB235" s="553">
        <f>AA235/Y235</f>
        <v>-1.1556090706070951E-2</v>
      </c>
      <c r="AC235" s="554"/>
      <c r="AD235" s="557">
        <v>0</v>
      </c>
      <c r="AE235" s="452">
        <v>368571.76158972917</v>
      </c>
      <c r="AF235" s="545"/>
      <c r="AG235" s="399">
        <v>1987525.6362383957</v>
      </c>
      <c r="AH235" s="399">
        <f>SUM(Z235,AE235)</f>
        <v>2333129.3712951127</v>
      </c>
      <c r="AI235" s="552">
        <f>AH235-AG235</f>
        <v>345603.73505671695</v>
      </c>
      <c r="AJ235" s="553">
        <f>AI235/AG235</f>
        <v>0.17388642881145869</v>
      </c>
      <c r="AL235" s="559">
        <f>J235/$E235</f>
        <v>178.63242454997365</v>
      </c>
      <c r="AM235" s="559">
        <f>K235/$F235</f>
        <v>292.90559346033376</v>
      </c>
      <c r="AN235" s="559">
        <f>AM235-AL235</f>
        <v>114.27316891036011</v>
      </c>
      <c r="AO235" s="560">
        <f>AN235/AL235</f>
        <v>0.63971123494655024</v>
      </c>
      <c r="AP235" s="561"/>
      <c r="AQ235" s="559">
        <f>O235/$E235</f>
        <v>307.39945198336113</v>
      </c>
      <c r="AR235" s="559">
        <f>P235/$F235</f>
        <v>242.33450740702168</v>
      </c>
      <c r="AS235" s="559">
        <f>AR235-AQ235</f>
        <v>-65.064944576339457</v>
      </c>
      <c r="AT235" s="560">
        <f>AS235/AQ235</f>
        <v>-0.21166252625545109</v>
      </c>
      <c r="AU235" s="561"/>
      <c r="AV235" s="559">
        <f>T235/$E235</f>
        <v>195.32761480653352</v>
      </c>
      <c r="AW235" s="559">
        <f>U235/$F235</f>
        <v>125.33744106451526</v>
      </c>
      <c r="AX235" s="559">
        <f>AW235-AV235</f>
        <v>-69.990173742018257</v>
      </c>
      <c r="AY235" s="560">
        <f>AX235/AV235</f>
        <v>-0.35832195980758558</v>
      </c>
      <c r="AZ235" s="561"/>
      <c r="BA235" s="559">
        <f>Y235/$E235</f>
        <v>681.35949133986821</v>
      </c>
      <c r="BB235" s="559">
        <f>Z235/$F235</f>
        <v>660.57754193187066</v>
      </c>
      <c r="BC235" s="559">
        <f>BB235-BA235</f>
        <v>-20.781949407997558</v>
      </c>
      <c r="BD235" s="560">
        <f>BC235/BA235</f>
        <v>-3.0500711697918268E-2</v>
      </c>
      <c r="BE235" s="562"/>
      <c r="BF235" s="559">
        <f>AD235/$E235</f>
        <v>0</v>
      </c>
      <c r="BG235" s="559">
        <f>AE235/$F235</f>
        <v>123.93132534960631</v>
      </c>
      <c r="BH235" s="562"/>
      <c r="BI235" s="559">
        <f>AG235/$E235</f>
        <v>681.35949133986821</v>
      </c>
      <c r="BJ235" s="559">
        <f>AH235/$F235</f>
        <v>784.50886728147702</v>
      </c>
      <c r="BK235" s="559">
        <f>BJ235-BI235</f>
        <v>103.14937594160881</v>
      </c>
      <c r="BL235" s="560">
        <f>BK235/BI235</f>
        <v>0.15138759678649133</v>
      </c>
    </row>
    <row r="236" spans="1:64">
      <c r="A236" s="397">
        <v>739</v>
      </c>
      <c r="B236" s="412">
        <v>9</v>
      </c>
      <c r="C236" s="412">
        <v>9</v>
      </c>
      <c r="D236" s="398" t="s">
        <v>259</v>
      </c>
      <c r="E236" s="400">
        <v>3256</v>
      </c>
      <c r="F236" s="400">
        <v>3216</v>
      </c>
      <c r="G236" s="552">
        <f>F236-E236</f>
        <v>-40</v>
      </c>
      <c r="H236" s="553">
        <f>G236/E236</f>
        <v>-1.2285012285012284E-2</v>
      </c>
      <c r="I236" s="553"/>
      <c r="J236" s="400">
        <v>1878390.928127439</v>
      </c>
      <c r="K236" s="437">
        <v>1895835.8643154181</v>
      </c>
      <c r="L236" s="552">
        <f>K236-J236</f>
        <v>17444.936187979067</v>
      </c>
      <c r="M236" s="553">
        <f>L236/J236</f>
        <v>9.2871701661005456E-3</v>
      </c>
      <c r="N236" s="553"/>
      <c r="O236" s="400">
        <v>1091048.1115239949</v>
      </c>
      <c r="P236" s="400">
        <v>1210899.5914330925</v>
      </c>
      <c r="Q236" s="552">
        <f>P236-O236</f>
        <v>119851.47990909754</v>
      </c>
      <c r="R236" s="553">
        <f>Q236/O236</f>
        <v>0.10984985780479187</v>
      </c>
      <c r="S236" s="553"/>
      <c r="T236" s="400">
        <v>704284.69981162541</v>
      </c>
      <c r="U236" s="400">
        <v>525232.59579713224</v>
      </c>
      <c r="V236" s="552">
        <f>U236-T236</f>
        <v>-179052.10401449318</v>
      </c>
      <c r="W236" s="553">
        <f>V236/T236</f>
        <v>-0.25423256257360716</v>
      </c>
      <c r="X236" s="554"/>
      <c r="Y236" s="437">
        <f>SUM(J236,O236,T236)</f>
        <v>3673723.7394630592</v>
      </c>
      <c r="Z236" s="437">
        <f>SUM(K236,P236,U236)</f>
        <v>3631968.0515456428</v>
      </c>
      <c r="AA236" s="552">
        <f>Z236-Y236</f>
        <v>-41755.68791741645</v>
      </c>
      <c r="AB236" s="553">
        <f>AA236/Y236</f>
        <v>-1.1366039168617328E-2</v>
      </c>
      <c r="AC236" s="554"/>
      <c r="AD236" s="557">
        <v>0</v>
      </c>
      <c r="AE236" s="452">
        <v>383677.67151010421</v>
      </c>
      <c r="AF236" s="545"/>
      <c r="AG236" s="399">
        <v>3673723.7394630592</v>
      </c>
      <c r="AH236" s="399">
        <f>SUM(Z236,AE236)</f>
        <v>4015645.7230557469</v>
      </c>
      <c r="AI236" s="552">
        <f>AH236-AG236</f>
        <v>341921.98359268764</v>
      </c>
      <c r="AJ236" s="553">
        <f>AI236/AG236</f>
        <v>9.3072317855523334E-2</v>
      </c>
      <c r="AL236" s="559">
        <f>J236/$E236</f>
        <v>576.90139070253042</v>
      </c>
      <c r="AM236" s="559">
        <f>K236/$F236</f>
        <v>589.5012015906151</v>
      </c>
      <c r="AN236" s="559">
        <f>AM236-AL236</f>
        <v>12.599810888084676</v>
      </c>
      <c r="AO236" s="560">
        <f>AN236/AL236</f>
        <v>2.1840493178116739E-2</v>
      </c>
      <c r="AP236" s="561"/>
      <c r="AQ236" s="559">
        <f>O236/$E236</f>
        <v>335.08848634029329</v>
      </c>
      <c r="AR236" s="559">
        <f>P236/$F236</f>
        <v>376.52350479884717</v>
      </c>
      <c r="AS236" s="559">
        <f>AR236-AQ236</f>
        <v>41.435018458553884</v>
      </c>
      <c r="AT236" s="560">
        <f>AS236/AQ236</f>
        <v>0.12365396051380671</v>
      </c>
      <c r="AU236" s="561"/>
      <c r="AV236" s="559">
        <f>T236/$E236</f>
        <v>216.30365473330019</v>
      </c>
      <c r="AW236" s="559">
        <f>U236/$F236</f>
        <v>163.31859322050133</v>
      </c>
      <c r="AX236" s="559">
        <f>AW236-AV236</f>
        <v>-52.985061512798865</v>
      </c>
      <c r="AY236" s="560">
        <f>AX236/AV236</f>
        <v>-0.24495684817775645</v>
      </c>
      <c r="AZ236" s="561"/>
      <c r="BA236" s="559">
        <f>Y236/$E236</f>
        <v>1128.2935317761239</v>
      </c>
      <c r="BB236" s="559">
        <f>Z236/$F236</f>
        <v>1129.3432996099637</v>
      </c>
      <c r="BC236" s="559">
        <f>BB236-BA236</f>
        <v>1.0497678338397236</v>
      </c>
      <c r="BD236" s="560">
        <f>BC236/BA236</f>
        <v>9.3040313028047977E-4</v>
      </c>
      <c r="BE236" s="562"/>
      <c r="BF236" s="559">
        <f>AD236/$E236</f>
        <v>0</v>
      </c>
      <c r="BG236" s="559">
        <f>AE236/$F236</f>
        <v>119.30275855413689</v>
      </c>
      <c r="BH236" s="562"/>
      <c r="BI236" s="559">
        <f>AG236/$E236</f>
        <v>1128.2935317761239</v>
      </c>
      <c r="BJ236" s="559">
        <f>AH236/$F236</f>
        <v>1248.6460581641004</v>
      </c>
      <c r="BK236" s="559">
        <f>BJ236-BI236</f>
        <v>120.35252638797647</v>
      </c>
      <c r="BL236" s="560">
        <f>BK236/BI236</f>
        <v>0.1066677446945223</v>
      </c>
    </row>
    <row r="237" spans="1:64">
      <c r="A237" s="397">
        <v>740</v>
      </c>
      <c r="B237" s="412">
        <v>10</v>
      </c>
      <c r="C237" s="412">
        <v>10</v>
      </c>
      <c r="D237" s="398" t="s">
        <v>260</v>
      </c>
      <c r="E237" s="400">
        <v>32085</v>
      </c>
      <c r="F237" s="400">
        <v>31843</v>
      </c>
      <c r="G237" s="552">
        <f>F237-E237</f>
        <v>-242</v>
      </c>
      <c r="H237" s="553">
        <f>G237/E237</f>
        <v>-7.5424653264765463E-3</v>
      </c>
      <c r="I237" s="553"/>
      <c r="J237" s="400">
        <v>-9792421.0240390692</v>
      </c>
      <c r="K237" s="437">
        <v>-10292095.974078467</v>
      </c>
      <c r="L237" s="552">
        <f>K237-J237</f>
        <v>-499674.95003939793</v>
      </c>
      <c r="M237" s="553">
        <f>L237/J237</f>
        <v>5.1026702059966941E-2</v>
      </c>
      <c r="N237" s="553"/>
      <c r="O237" s="400">
        <v>9358231.9081515893</v>
      </c>
      <c r="P237" s="400">
        <v>9061542.1390389912</v>
      </c>
      <c r="Q237" s="552">
        <f>P237-O237</f>
        <v>-296689.76911259815</v>
      </c>
      <c r="R237" s="553">
        <f>Q237/O237</f>
        <v>-3.1703613676656521E-2</v>
      </c>
      <c r="S237" s="553"/>
      <c r="T237" s="400">
        <v>6152036.684439783</v>
      </c>
      <c r="U237" s="400">
        <v>3986399.7455965029</v>
      </c>
      <c r="V237" s="552">
        <f>U237-T237</f>
        <v>-2165636.9388432801</v>
      </c>
      <c r="W237" s="553">
        <f>V237/T237</f>
        <v>-0.35201950994875891</v>
      </c>
      <c r="X237" s="554"/>
      <c r="Y237" s="437">
        <f>SUM(J237,O237,T237)</f>
        <v>5717847.5685523031</v>
      </c>
      <c r="Z237" s="437">
        <f>SUM(K237,P237,U237)</f>
        <v>2755845.910557027</v>
      </c>
      <c r="AA237" s="552">
        <f>Z237-Y237</f>
        <v>-2962001.6579952762</v>
      </c>
      <c r="AB237" s="553">
        <f>AA237/Y237</f>
        <v>-0.51802739098643424</v>
      </c>
      <c r="AC237" s="554"/>
      <c r="AD237" s="557">
        <v>0</v>
      </c>
      <c r="AE237" s="452">
        <v>5161057.7549332734</v>
      </c>
      <c r="AF237" s="545"/>
      <c r="AG237" s="399">
        <v>5717847.5685523031</v>
      </c>
      <c r="AH237" s="399">
        <f>SUM(Z237,AE237)</f>
        <v>7916903.6654903004</v>
      </c>
      <c r="AI237" s="552">
        <f>AH237-AG237</f>
        <v>2199056.0969379973</v>
      </c>
      <c r="AJ237" s="553">
        <f>AI237/AG237</f>
        <v>0.38459508942361931</v>
      </c>
      <c r="AL237" s="559">
        <f>J237/$E237</f>
        <v>-305.20246295898613</v>
      </c>
      <c r="AM237" s="559">
        <f>K237/$F237</f>
        <v>-323.21376673298579</v>
      </c>
      <c r="AN237" s="559">
        <f>AM237-AL237</f>
        <v>-18.011303773999657</v>
      </c>
      <c r="AO237" s="560">
        <f>AN237/AL237</f>
        <v>5.9014280551268228E-2</v>
      </c>
      <c r="AP237" s="561"/>
      <c r="AQ237" s="559">
        <f>O237/$E237</f>
        <v>291.66999869570174</v>
      </c>
      <c r="AR237" s="559">
        <f>P237/$F237</f>
        <v>284.56936026878719</v>
      </c>
      <c r="AS237" s="559">
        <f>AR237-AQ237</f>
        <v>-7.1006384269145428</v>
      </c>
      <c r="AT237" s="560">
        <f>AS237/AQ237</f>
        <v>-2.4344767918083387E-2</v>
      </c>
      <c r="AU237" s="561"/>
      <c r="AV237" s="559">
        <f>T237/$E237</f>
        <v>191.74183214710249</v>
      </c>
      <c r="AW237" s="559">
        <f>U237/$F237</f>
        <v>125.18920157009399</v>
      </c>
      <c r="AX237" s="559">
        <f>AW237-AV237</f>
        <v>-66.5526305770085</v>
      </c>
      <c r="AY237" s="560">
        <f>AX237/AV237</f>
        <v>-0.34709499659912485</v>
      </c>
      <c r="AZ237" s="561"/>
      <c r="BA237" s="559">
        <f>Y237/$E237</f>
        <v>178.20936788381809</v>
      </c>
      <c r="BB237" s="559">
        <f>Z237/$F237</f>
        <v>86.544795105895389</v>
      </c>
      <c r="BC237" s="559">
        <f>BB237-BA237</f>
        <v>-91.6645727779227</v>
      </c>
      <c r="BD237" s="560">
        <f>BC237/BA237</f>
        <v>-0.51436450208208218</v>
      </c>
      <c r="BE237" s="562"/>
      <c r="BF237" s="559">
        <f>AD237/$E237</f>
        <v>0</v>
      </c>
      <c r="BG237" s="559">
        <f>AE237/$F237</f>
        <v>162.07825126191858</v>
      </c>
      <c r="BH237" s="562"/>
      <c r="BI237" s="559">
        <f>AG237/$E237</f>
        <v>178.20936788381809</v>
      </c>
      <c r="BJ237" s="559">
        <f>AH237/$F237</f>
        <v>248.62304636781397</v>
      </c>
      <c r="BK237" s="559">
        <f>BJ237-BI237</f>
        <v>70.413678483995881</v>
      </c>
      <c r="BL237" s="560">
        <f>BK237/BI237</f>
        <v>0.39511771642611632</v>
      </c>
    </row>
    <row r="238" spans="1:64">
      <c r="A238" s="397">
        <v>742</v>
      </c>
      <c r="B238" s="412">
        <v>19</v>
      </c>
      <c r="C238" s="412">
        <v>19</v>
      </c>
      <c r="D238" s="398" t="s">
        <v>261</v>
      </c>
      <c r="E238" s="400">
        <v>988</v>
      </c>
      <c r="F238" s="400">
        <v>978</v>
      </c>
      <c r="G238" s="552">
        <f>F238-E238</f>
        <v>-10</v>
      </c>
      <c r="H238" s="553">
        <f>G238/E238</f>
        <v>-1.0121457489878543E-2</v>
      </c>
      <c r="I238" s="553"/>
      <c r="J238" s="400">
        <v>1051754.0904797679</v>
      </c>
      <c r="K238" s="437">
        <v>1061837.6910647319</v>
      </c>
      <c r="L238" s="552">
        <f>K238-J238</f>
        <v>10083.600584964035</v>
      </c>
      <c r="M238" s="553">
        <f>L238/J238</f>
        <v>9.5874127576383392E-3</v>
      </c>
      <c r="N238" s="553"/>
      <c r="O238" s="400">
        <v>-22975.863869158784</v>
      </c>
      <c r="P238" s="400">
        <v>33597.072867208597</v>
      </c>
      <c r="Q238" s="552">
        <f>P238-O238</f>
        <v>56572.936736367381</v>
      </c>
      <c r="R238" s="553">
        <f>Q238/O238</f>
        <v>-2.462276807459109</v>
      </c>
      <c r="S238" s="553"/>
      <c r="T238" s="400">
        <v>227813.65568504349</v>
      </c>
      <c r="U238" s="400">
        <v>168298.41816568087</v>
      </c>
      <c r="V238" s="552">
        <f>U238-T238</f>
        <v>-59515.237519362621</v>
      </c>
      <c r="W238" s="553">
        <f>V238/T238</f>
        <v>-0.26124525915884306</v>
      </c>
      <c r="X238" s="554"/>
      <c r="Y238" s="437">
        <f>SUM(J238,O238,T238)</f>
        <v>1256591.8822956525</v>
      </c>
      <c r="Z238" s="437">
        <f>SUM(K238,P238,U238)</f>
        <v>1263733.1820976215</v>
      </c>
      <c r="AA238" s="552">
        <f>Z238-Y238</f>
        <v>7141.2998019689694</v>
      </c>
      <c r="AB238" s="553">
        <f>AA238/Y238</f>
        <v>5.6830701380328951E-3</v>
      </c>
      <c r="AC238" s="554"/>
      <c r="AD238" s="557">
        <v>0</v>
      </c>
      <c r="AE238" s="452">
        <v>202911.60240982642</v>
      </c>
      <c r="AF238" s="545"/>
      <c r="AG238" s="399">
        <v>1256591.8822956525</v>
      </c>
      <c r="AH238" s="399">
        <f>SUM(Z238,AE238)</f>
        <v>1466644.7845074479</v>
      </c>
      <c r="AI238" s="552">
        <f>AH238-AG238</f>
        <v>210052.90221179533</v>
      </c>
      <c r="AJ238" s="553">
        <f>AI238/AG238</f>
        <v>0.16716079832383782</v>
      </c>
      <c r="AL238" s="559">
        <f>J238/$E238</f>
        <v>1064.5284316596842</v>
      </c>
      <c r="AM238" s="559">
        <f>K238/$F238</f>
        <v>1085.723610495636</v>
      </c>
      <c r="AN238" s="559">
        <f>AM238-AL238</f>
        <v>21.195178835951765</v>
      </c>
      <c r="AO238" s="560">
        <f>AN238/AL238</f>
        <v>1.9910392438186739E-2</v>
      </c>
      <c r="AP238" s="561"/>
      <c r="AQ238" s="559">
        <f>O238/$E238</f>
        <v>-23.254922944492698</v>
      </c>
      <c r="AR238" s="559">
        <f>P238/$F238</f>
        <v>34.352835242544579</v>
      </c>
      <c r="AS238" s="559">
        <f>AR238-AQ238</f>
        <v>57.607758187037277</v>
      </c>
      <c r="AT238" s="560">
        <f>AS238/AQ238</f>
        <v>-2.4772285130568501</v>
      </c>
      <c r="AU238" s="561"/>
      <c r="AV238" s="559">
        <f>T238/$E238</f>
        <v>230.58062316299947</v>
      </c>
      <c r="AW238" s="559">
        <f>U238/$F238</f>
        <v>172.08427215304792</v>
      </c>
      <c r="AX238" s="559">
        <f>AW238-AV238</f>
        <v>-58.496351009951553</v>
      </c>
      <c r="AY238" s="560">
        <f>AX238/AV238</f>
        <v>-0.25369152970238945</v>
      </c>
      <c r="AZ238" s="561"/>
      <c r="BA238" s="559">
        <f>Y238/$E238</f>
        <v>1271.8541318781909</v>
      </c>
      <c r="BB238" s="559">
        <f>Z238/$F238</f>
        <v>1292.1607178912286</v>
      </c>
      <c r="BC238" s="559">
        <f>BB238-BA238</f>
        <v>20.306586013037759</v>
      </c>
      <c r="BD238" s="560">
        <f>BC238/BA238</f>
        <v>1.5966128114904436E-2</v>
      </c>
      <c r="BE238" s="562"/>
      <c r="BF238" s="559">
        <f>AD238/$E238</f>
        <v>0</v>
      </c>
      <c r="BG238" s="559">
        <f>AE238/$F238</f>
        <v>207.4760760836671</v>
      </c>
      <c r="BH238" s="562"/>
      <c r="BI238" s="559">
        <f>AG238/$E238</f>
        <v>1271.8541318781909</v>
      </c>
      <c r="BJ238" s="559">
        <f>AH238/$F238</f>
        <v>1499.6367939748955</v>
      </c>
      <c r="BK238" s="559">
        <f>BJ238-BI238</f>
        <v>227.7826620967046</v>
      </c>
      <c r="BL238" s="560">
        <f>BK238/BI238</f>
        <v>0.17909495781590148</v>
      </c>
    </row>
    <row r="239" spans="1:64">
      <c r="A239" s="397">
        <v>743</v>
      </c>
      <c r="B239" s="412">
        <v>14</v>
      </c>
      <c r="C239" s="412">
        <v>14</v>
      </c>
      <c r="D239" s="398" t="s">
        <v>262</v>
      </c>
      <c r="E239" s="400">
        <v>65323</v>
      </c>
      <c r="F239" s="400">
        <v>66160</v>
      </c>
      <c r="G239" s="552">
        <f>F239-E239</f>
        <v>837</v>
      </c>
      <c r="H239" s="553">
        <f>G239/E239</f>
        <v>1.2813251075425195E-2</v>
      </c>
      <c r="I239" s="553"/>
      <c r="J239" s="400">
        <v>4529341.1869285181</v>
      </c>
      <c r="K239" s="437">
        <v>5763314.9948461205</v>
      </c>
      <c r="L239" s="552">
        <f>K239-J239</f>
        <v>1233973.8079176024</v>
      </c>
      <c r="M239" s="553">
        <f>L239/J239</f>
        <v>0.27244002096348963</v>
      </c>
      <c r="N239" s="553"/>
      <c r="O239" s="400">
        <v>12299018.935356123</v>
      </c>
      <c r="P239" s="400">
        <v>11819093.214802328</v>
      </c>
      <c r="Q239" s="552">
        <f>P239-O239</f>
        <v>-479925.72055379488</v>
      </c>
      <c r="R239" s="553">
        <f>Q239/O239</f>
        <v>-3.9021463669280741E-2</v>
      </c>
      <c r="S239" s="553"/>
      <c r="T239" s="400">
        <v>9891809.9511747789</v>
      </c>
      <c r="U239" s="400">
        <v>5303946.0687742215</v>
      </c>
      <c r="V239" s="552">
        <f>U239-T239</f>
        <v>-4587863.8824005574</v>
      </c>
      <c r="W239" s="553">
        <f>V239/T239</f>
        <v>-0.46380428910845484</v>
      </c>
      <c r="X239" s="554"/>
      <c r="Y239" s="437">
        <f>SUM(J239,O239,T239)</f>
        <v>26720170.073459424</v>
      </c>
      <c r="Z239" s="437">
        <f>SUM(K239,P239,U239)</f>
        <v>22886354.278422669</v>
      </c>
      <c r="AA239" s="552">
        <f>Z239-Y239</f>
        <v>-3833815.7950367555</v>
      </c>
      <c r="AB239" s="553">
        <f>AA239/Y239</f>
        <v>-0.14348021679864992</v>
      </c>
      <c r="AC239" s="554"/>
      <c r="AD239" s="557">
        <v>0</v>
      </c>
      <c r="AE239" s="452">
        <v>8654051.0598600395</v>
      </c>
      <c r="AF239" s="545"/>
      <c r="AG239" s="399">
        <v>26720170.073459424</v>
      </c>
      <c r="AH239" s="399">
        <f>SUM(Z239,AE239)</f>
        <v>31540405.338282708</v>
      </c>
      <c r="AI239" s="552">
        <f>AH239-AG239</f>
        <v>4820235.264823284</v>
      </c>
      <c r="AJ239" s="553">
        <f>AI239/AG239</f>
        <v>0.18039687814753549</v>
      </c>
      <c r="AL239" s="559">
        <f>J239/$E239</f>
        <v>69.337617484324326</v>
      </c>
      <c r="AM239" s="559">
        <f>K239/$F239</f>
        <v>87.11177440819408</v>
      </c>
      <c r="AN239" s="559">
        <f>AM239-AL239</f>
        <v>17.774156923869754</v>
      </c>
      <c r="AO239" s="560">
        <f>AN239/AL239</f>
        <v>0.25634219300783001</v>
      </c>
      <c r="AP239" s="561"/>
      <c r="AQ239" s="559">
        <f>O239/$E239</f>
        <v>188.28006881735564</v>
      </c>
      <c r="AR239" s="559">
        <f>P239/$F239</f>
        <v>178.64409333135322</v>
      </c>
      <c r="AS239" s="559">
        <f>AR239-AQ239</f>
        <v>-9.6359754860024225</v>
      </c>
      <c r="AT239" s="560">
        <f>AS239/AQ239</f>
        <v>-5.1178946059075262E-2</v>
      </c>
      <c r="AU239" s="561"/>
      <c r="AV239" s="559">
        <f>T239/$E239</f>
        <v>151.42920489222448</v>
      </c>
      <c r="AW239" s="559">
        <f>U239/$F239</f>
        <v>80.168471414362472</v>
      </c>
      <c r="AX239" s="559">
        <f>AW239-AV239</f>
        <v>-71.260733477862004</v>
      </c>
      <c r="AY239" s="560">
        <f>AX239/AV239</f>
        <v>-0.47058778079551994</v>
      </c>
      <c r="AZ239" s="561"/>
      <c r="BA239" s="559">
        <f>Y239/$E239</f>
        <v>409.04689119390451</v>
      </c>
      <c r="BB239" s="559">
        <f>Z239/$F239</f>
        <v>345.92433915390973</v>
      </c>
      <c r="BC239" s="559">
        <f>BB239-BA239</f>
        <v>-63.122552039994787</v>
      </c>
      <c r="BD239" s="560">
        <f>BC239/BA239</f>
        <v>-0.15431617596641795</v>
      </c>
      <c r="BE239" s="562"/>
      <c r="BF239" s="559">
        <f>AD239/$E239</f>
        <v>0</v>
      </c>
      <c r="BG239" s="559">
        <f>AE239/$F239</f>
        <v>130.80488300876723</v>
      </c>
      <c r="BH239" s="562"/>
      <c r="BI239" s="559">
        <f>AG239/$E239</f>
        <v>409.04689119390451</v>
      </c>
      <c r="BJ239" s="559">
        <f>AH239/$F239</f>
        <v>476.72922216267699</v>
      </c>
      <c r="BK239" s="559">
        <f>BJ239-BI239</f>
        <v>67.682330968772476</v>
      </c>
      <c r="BL239" s="560">
        <f>BK239/BI239</f>
        <v>0.16546350168124943</v>
      </c>
    </row>
    <row r="240" spans="1:64">
      <c r="A240" s="397">
        <v>746</v>
      </c>
      <c r="B240" s="412">
        <v>17</v>
      </c>
      <c r="C240" s="412">
        <v>17</v>
      </c>
      <c r="D240" s="398" t="s">
        <v>263</v>
      </c>
      <c r="E240" s="400">
        <v>4735</v>
      </c>
      <c r="F240" s="400">
        <v>4713</v>
      </c>
      <c r="G240" s="552">
        <f>F240-E240</f>
        <v>-22</v>
      </c>
      <c r="H240" s="553">
        <f>G240/E240</f>
        <v>-4.6462513199577614E-3</v>
      </c>
      <c r="I240" s="553"/>
      <c r="J240" s="400">
        <v>4639914.4099314827</v>
      </c>
      <c r="K240" s="437">
        <v>4452140.5163764032</v>
      </c>
      <c r="L240" s="552">
        <f>K240-J240</f>
        <v>-187773.89355507959</v>
      </c>
      <c r="M240" s="553">
        <f>L240/J240</f>
        <v>-4.0469258043458703E-2</v>
      </c>
      <c r="N240" s="553"/>
      <c r="O240" s="400">
        <v>1410848.1951298011</v>
      </c>
      <c r="P240" s="400">
        <v>1856231.8422539919</v>
      </c>
      <c r="Q240" s="552">
        <f>P240-O240</f>
        <v>445383.64712419081</v>
      </c>
      <c r="R240" s="553">
        <f>Q240/O240</f>
        <v>0.31568502455589459</v>
      </c>
      <c r="S240" s="553"/>
      <c r="T240" s="400">
        <v>927037.86173937644</v>
      </c>
      <c r="U240" s="400">
        <v>585740.33810837299</v>
      </c>
      <c r="V240" s="552">
        <f>U240-T240</f>
        <v>-341297.52363100345</v>
      </c>
      <c r="W240" s="553">
        <f>V240/T240</f>
        <v>-0.36815920656210954</v>
      </c>
      <c r="X240" s="554"/>
      <c r="Y240" s="437">
        <f>SUM(J240,O240,T240)</f>
        <v>6977800.4668006599</v>
      </c>
      <c r="Z240" s="437">
        <f>SUM(K240,P240,U240)</f>
        <v>6894112.6967387674</v>
      </c>
      <c r="AA240" s="552">
        <f>Z240-Y240</f>
        <v>-83687.770061892457</v>
      </c>
      <c r="AB240" s="553">
        <f>AA240/Y240</f>
        <v>-1.1993431233820236E-2</v>
      </c>
      <c r="AC240" s="554"/>
      <c r="AD240" s="557">
        <v>0</v>
      </c>
      <c r="AE240" s="452">
        <v>437929.67908498482</v>
      </c>
      <c r="AF240" s="545"/>
      <c r="AG240" s="399">
        <v>6977800.4668006599</v>
      </c>
      <c r="AH240" s="399">
        <f>SUM(Z240,AE240)</f>
        <v>7332042.375823752</v>
      </c>
      <c r="AI240" s="552">
        <f>AH240-AG240</f>
        <v>354241.90902309213</v>
      </c>
      <c r="AJ240" s="553">
        <f>AI240/AG240</f>
        <v>5.0766987492480278E-2</v>
      </c>
      <c r="AL240" s="559">
        <f>J240/$E240</f>
        <v>979.91856598341769</v>
      </c>
      <c r="AM240" s="559">
        <f>K240/$F240</f>
        <v>944.65107497907979</v>
      </c>
      <c r="AN240" s="559">
        <f>AM240-AL240</f>
        <v>-35.267491004337899</v>
      </c>
      <c r="AO240" s="560">
        <f>AN240/AL240</f>
        <v>-3.5990226360232774E-2</v>
      </c>
      <c r="AP240" s="561"/>
      <c r="AQ240" s="559">
        <f>O240/$E240</f>
        <v>297.96160404008469</v>
      </c>
      <c r="AR240" s="559">
        <f>P240/$F240</f>
        <v>393.85356296498873</v>
      </c>
      <c r="AS240" s="559">
        <f>AR240-AQ240</f>
        <v>95.891958924904031</v>
      </c>
      <c r="AT240" s="560">
        <f>AS240/AQ240</f>
        <v>0.32182656296884382</v>
      </c>
      <c r="AU240" s="561"/>
      <c r="AV240" s="559">
        <f>T240/$E240</f>
        <v>195.78413130715447</v>
      </c>
      <c r="AW240" s="559">
        <f>U240/$F240</f>
        <v>124.28184555662486</v>
      </c>
      <c r="AX240" s="559">
        <f>AW240-AV240</f>
        <v>-71.502285750529609</v>
      </c>
      <c r="AY240" s="560">
        <f>AX240/AV240</f>
        <v>-0.36520981181234646</v>
      </c>
      <c r="AZ240" s="561"/>
      <c r="BA240" s="559">
        <f>Y240/$E240</f>
        <v>1473.6643013306568</v>
      </c>
      <c r="BB240" s="559">
        <f>Z240/$F240</f>
        <v>1462.7864835006933</v>
      </c>
      <c r="BC240" s="559">
        <f>BB240-BA240</f>
        <v>-10.877817829963533</v>
      </c>
      <c r="BD240" s="560">
        <f>BC240/BA240</f>
        <v>-7.3814761069677277E-3</v>
      </c>
      <c r="BE240" s="562"/>
      <c r="BF240" s="559">
        <f>AD240/$E240</f>
        <v>0</v>
      </c>
      <c r="BG240" s="559">
        <f>AE240/$F240</f>
        <v>92.919516037552469</v>
      </c>
      <c r="BH240" s="562"/>
      <c r="BI240" s="559">
        <f>AG240/$E240</f>
        <v>1473.6643013306568</v>
      </c>
      <c r="BJ240" s="559">
        <f>AH240/$F240</f>
        <v>1555.7059995382458</v>
      </c>
      <c r="BK240" s="559">
        <f>BJ240-BI240</f>
        <v>82.041698207588979</v>
      </c>
      <c r="BL240" s="560">
        <f>BK240/BI240</f>
        <v>5.5671904472076018E-2</v>
      </c>
    </row>
    <row r="241" spans="1:64">
      <c r="A241" s="397">
        <v>747</v>
      </c>
      <c r="B241" s="412">
        <v>4</v>
      </c>
      <c r="C241" s="412">
        <v>4</v>
      </c>
      <c r="D241" s="398" t="s">
        <v>264</v>
      </c>
      <c r="E241" s="400">
        <v>1308</v>
      </c>
      <c r="F241" s="400">
        <v>1283</v>
      </c>
      <c r="G241" s="552">
        <f>F241-E241</f>
        <v>-25</v>
      </c>
      <c r="H241" s="553">
        <f>G241/E241</f>
        <v>-1.91131498470948E-2</v>
      </c>
      <c r="I241" s="553"/>
      <c r="J241" s="400">
        <v>758319.29656358226</v>
      </c>
      <c r="K241" s="437">
        <v>732324.79334289616</v>
      </c>
      <c r="L241" s="552">
        <f>K241-J241</f>
        <v>-25994.503220686107</v>
      </c>
      <c r="M241" s="553">
        <f>L241/J241</f>
        <v>-3.4279100292559365E-2</v>
      </c>
      <c r="N241" s="553"/>
      <c r="O241" s="400">
        <v>546791.75487211917</v>
      </c>
      <c r="P241" s="400">
        <v>594936.7452838975</v>
      </c>
      <c r="Q241" s="552">
        <f>P241-O241</f>
        <v>48144.99041177833</v>
      </c>
      <c r="R241" s="553">
        <f>Q241/O241</f>
        <v>8.8049956830527243E-2</v>
      </c>
      <c r="S241" s="553"/>
      <c r="T241" s="400">
        <v>335091.58715118672</v>
      </c>
      <c r="U241" s="400">
        <v>263160.0820911185</v>
      </c>
      <c r="V241" s="552">
        <f>U241-T241</f>
        <v>-71931.505060068215</v>
      </c>
      <c r="W241" s="553">
        <f>V241/T241</f>
        <v>-0.21466222315994504</v>
      </c>
      <c r="X241" s="554"/>
      <c r="Y241" s="437">
        <f>SUM(J241,O241,T241)</f>
        <v>1640202.6385868883</v>
      </c>
      <c r="Z241" s="437">
        <f>SUM(K241,P241,U241)</f>
        <v>1590421.6207179122</v>
      </c>
      <c r="AA241" s="552">
        <f>Z241-Y241</f>
        <v>-49781.017868976109</v>
      </c>
      <c r="AB241" s="553">
        <f>AA241/Y241</f>
        <v>-3.0350529073569103E-2</v>
      </c>
      <c r="AC241" s="554"/>
      <c r="AD241" s="557">
        <v>0</v>
      </c>
      <c r="AE241" s="452">
        <v>234008.11947651906</v>
      </c>
      <c r="AF241" s="545"/>
      <c r="AG241" s="399">
        <v>1640202.6385868883</v>
      </c>
      <c r="AH241" s="399">
        <f>SUM(Z241,AE241)</f>
        <v>1824429.7401944313</v>
      </c>
      <c r="AI241" s="552">
        <f>AH241-AG241</f>
        <v>184227.10160754295</v>
      </c>
      <c r="AJ241" s="553">
        <f>AI241/AG241</f>
        <v>0.11231972030374446</v>
      </c>
      <c r="AL241" s="559">
        <f>J241/$E241</f>
        <v>579.75481388653077</v>
      </c>
      <c r="AM241" s="559">
        <f>K241/$F241</f>
        <v>570.79095350186765</v>
      </c>
      <c r="AN241" s="559">
        <f>AM241-AL241</f>
        <v>-8.9638603846631213</v>
      </c>
      <c r="AO241" s="560">
        <f>AN241/AL241</f>
        <v>-1.5461467796311428E-2</v>
      </c>
      <c r="AP241" s="561"/>
      <c r="AQ241" s="559">
        <f>O241/$E241</f>
        <v>418.03650984106969</v>
      </c>
      <c r="AR241" s="559">
        <f>P241/$F241</f>
        <v>463.70751775829893</v>
      </c>
      <c r="AS241" s="559">
        <f>AR241-AQ241</f>
        <v>45.671007917229247</v>
      </c>
      <c r="AT241" s="560">
        <f>AS241/AQ241</f>
        <v>0.10925124203766934</v>
      </c>
      <c r="AU241" s="561"/>
      <c r="AV241" s="559">
        <f>T241/$E241</f>
        <v>256.18622870885832</v>
      </c>
      <c r="AW241" s="559">
        <f>U241/$F241</f>
        <v>205.11308035161224</v>
      </c>
      <c r="AX241" s="559">
        <f>AW241-AV241</f>
        <v>-51.073148357246083</v>
      </c>
      <c r="AY241" s="560">
        <f>AX241/AV241</f>
        <v>-0.19935946055589088</v>
      </c>
      <c r="AZ241" s="561"/>
      <c r="BA241" s="559">
        <f>Y241/$E241</f>
        <v>1253.9775524364591</v>
      </c>
      <c r="BB241" s="559">
        <f>Z241/$F241</f>
        <v>1239.6115516117789</v>
      </c>
      <c r="BC241" s="559">
        <f>BB241-BA241</f>
        <v>-14.366000824680214</v>
      </c>
      <c r="BD241" s="560">
        <f>BC241/BA241</f>
        <v>-1.1456346085914613E-2</v>
      </c>
      <c r="BE241" s="562"/>
      <c r="BF241" s="559">
        <f>AD241/$E241</f>
        <v>0</v>
      </c>
      <c r="BG241" s="559">
        <f>AE241/$F241</f>
        <v>182.39136358263372</v>
      </c>
      <c r="BH241" s="562"/>
      <c r="BI241" s="559">
        <f>AG241/$E241</f>
        <v>1253.9775524364591</v>
      </c>
      <c r="BJ241" s="559">
        <f>AH241/$F241</f>
        <v>1422.0029151944125</v>
      </c>
      <c r="BK241" s="559">
        <f>BJ241-BI241</f>
        <v>168.02536275795342</v>
      </c>
      <c r="BL241" s="560">
        <f>BK241/BI241</f>
        <v>0.13399391594489291</v>
      </c>
    </row>
    <row r="242" spans="1:64">
      <c r="A242" s="397">
        <v>748</v>
      </c>
      <c r="B242" s="412">
        <v>17</v>
      </c>
      <c r="C242" s="412">
        <v>17</v>
      </c>
      <c r="D242" s="398" t="s">
        <v>265</v>
      </c>
      <c r="E242" s="400">
        <v>4897</v>
      </c>
      <c r="F242" s="400">
        <v>4837</v>
      </c>
      <c r="G242" s="552">
        <f>F242-E242</f>
        <v>-60</v>
      </c>
      <c r="H242" s="553">
        <f>G242/E242</f>
        <v>-1.225239942822136E-2</v>
      </c>
      <c r="I242" s="553"/>
      <c r="J242" s="400">
        <v>2250520.4798582192</v>
      </c>
      <c r="K242" s="437">
        <v>2309546.6603583656</v>
      </c>
      <c r="L242" s="552">
        <f>K242-J242</f>
        <v>59026.180500146467</v>
      </c>
      <c r="M242" s="553">
        <f>L242/J242</f>
        <v>2.6227790872565205E-2</v>
      </c>
      <c r="N242" s="553"/>
      <c r="O242" s="400">
        <v>2561589.8101555142</v>
      </c>
      <c r="P242" s="400">
        <v>2460771.4944246211</v>
      </c>
      <c r="Q242" s="552">
        <f>P242-O242</f>
        <v>-100818.31573089305</v>
      </c>
      <c r="R242" s="553">
        <f>Q242/O242</f>
        <v>-3.9357712671714749E-2</v>
      </c>
      <c r="S242" s="553"/>
      <c r="T242" s="400">
        <v>1015680.294506805</v>
      </c>
      <c r="U242" s="400">
        <v>686244.46734877187</v>
      </c>
      <c r="V242" s="552">
        <f>U242-T242</f>
        <v>-329435.82715803315</v>
      </c>
      <c r="W242" s="553">
        <f>V242/T242</f>
        <v>-0.32434992481369435</v>
      </c>
      <c r="X242" s="554"/>
      <c r="Y242" s="437">
        <f>SUM(J242,O242,T242)</f>
        <v>5827790.5845205383</v>
      </c>
      <c r="Z242" s="437">
        <f>SUM(K242,P242,U242)</f>
        <v>5456562.6221317584</v>
      </c>
      <c r="AA242" s="552">
        <f>Z242-Y242</f>
        <v>-371227.96238877997</v>
      </c>
      <c r="AB242" s="553">
        <f>AA242/Y242</f>
        <v>-6.3699605709034157E-2</v>
      </c>
      <c r="AC242" s="554"/>
      <c r="AD242" s="557">
        <v>0</v>
      </c>
      <c r="AE242" s="452">
        <v>543093.39749436907</v>
      </c>
      <c r="AF242" s="545"/>
      <c r="AG242" s="399">
        <v>5827790.5845205383</v>
      </c>
      <c r="AH242" s="399">
        <f>SUM(Z242,AE242)</f>
        <v>5999656.0196261276</v>
      </c>
      <c r="AI242" s="552">
        <f>AH242-AG242</f>
        <v>171865.43510558922</v>
      </c>
      <c r="AJ242" s="553">
        <f>AI242/AG242</f>
        <v>2.9490667623179336E-2</v>
      </c>
      <c r="AL242" s="559">
        <f>J242/$E242</f>
        <v>459.57126401025511</v>
      </c>
      <c r="AM242" s="559">
        <f>K242/$F242</f>
        <v>477.47501764696415</v>
      </c>
      <c r="AN242" s="559">
        <f>AM242-AL242</f>
        <v>17.903753636709041</v>
      </c>
      <c r="AO242" s="560">
        <f>AN242/AL242</f>
        <v>3.8957513314647821E-2</v>
      </c>
      <c r="AP242" s="561"/>
      <c r="AQ242" s="559">
        <f>O242/$E242</f>
        <v>523.09369208811802</v>
      </c>
      <c r="AR242" s="559">
        <f>P242/$F242</f>
        <v>508.73919669725473</v>
      </c>
      <c r="AS242" s="559">
        <f>AR242-AQ242</f>
        <v>-14.354495390863292</v>
      </c>
      <c r="AT242" s="560">
        <f>AS242/AQ242</f>
        <v>-2.7441537927100825E-2</v>
      </c>
      <c r="AU242" s="561"/>
      <c r="AV242" s="559">
        <f>T242/$E242</f>
        <v>207.40867766118134</v>
      </c>
      <c r="AW242" s="559">
        <f>U242/$F242</f>
        <v>141.87398539358526</v>
      </c>
      <c r="AX242" s="559">
        <f>AW242-AV242</f>
        <v>-65.534692267596085</v>
      </c>
      <c r="AY242" s="560">
        <f>AX242/AV242</f>
        <v>-0.315968902586864</v>
      </c>
      <c r="AZ242" s="561"/>
      <c r="BA242" s="559">
        <f>Y242/$E242</f>
        <v>1190.0736337595545</v>
      </c>
      <c r="BB242" s="559">
        <f>Z242/$F242</f>
        <v>1128.0881997378042</v>
      </c>
      <c r="BC242" s="559">
        <f>BB242-BA242</f>
        <v>-61.985434021750279</v>
      </c>
      <c r="BD242" s="560">
        <f>BC242/BA242</f>
        <v>-5.208537712572664E-2</v>
      </c>
      <c r="BE242" s="562"/>
      <c r="BF242" s="559">
        <f>AD242/$E242</f>
        <v>0</v>
      </c>
      <c r="BG242" s="559">
        <f>AE242/$F242</f>
        <v>112.27897405300166</v>
      </c>
      <c r="BH242" s="562"/>
      <c r="BI242" s="559">
        <f>AG242/$E242</f>
        <v>1190.0736337595545</v>
      </c>
      <c r="BJ242" s="559">
        <f>AH242/$F242</f>
        <v>1240.3671737908057</v>
      </c>
      <c r="BK242" s="559">
        <f>BJ242-BI242</f>
        <v>50.293540031251268</v>
      </c>
      <c r="BL242" s="560">
        <f>BK242/BI242</f>
        <v>4.2260864037773231E-2</v>
      </c>
    </row>
    <row r="243" spans="1:64">
      <c r="A243" s="397">
        <v>749</v>
      </c>
      <c r="B243" s="412">
        <v>11</v>
      </c>
      <c r="C243" s="412">
        <v>11</v>
      </c>
      <c r="D243" s="398" t="s">
        <v>266</v>
      </c>
      <c r="E243" s="400">
        <v>21232</v>
      </c>
      <c r="F243" s="400">
        <v>21290</v>
      </c>
      <c r="G243" s="552">
        <f>F243-E243</f>
        <v>58</v>
      </c>
      <c r="H243" s="553">
        <f>G243/E243</f>
        <v>2.7317256970610399E-3</v>
      </c>
      <c r="I243" s="553"/>
      <c r="J243" s="400">
        <v>5449145.8038820736</v>
      </c>
      <c r="K243" s="437">
        <v>4970412.6577570215</v>
      </c>
      <c r="L243" s="552">
        <f>K243-J243</f>
        <v>-478733.14612505212</v>
      </c>
      <c r="M243" s="553">
        <f>L243/J243</f>
        <v>-8.7854713996456779E-2</v>
      </c>
      <c r="N243" s="553"/>
      <c r="O243" s="400">
        <v>5010593.8415084388</v>
      </c>
      <c r="P243" s="400">
        <v>3507815.4277914893</v>
      </c>
      <c r="Q243" s="552">
        <f>P243-O243</f>
        <v>-1502778.4137169495</v>
      </c>
      <c r="R243" s="553">
        <f>Q243/O243</f>
        <v>-0.299920221285495</v>
      </c>
      <c r="S243" s="553"/>
      <c r="T243" s="400">
        <v>3020021.1533850855</v>
      </c>
      <c r="U243" s="400">
        <v>1394369.3195096496</v>
      </c>
      <c r="V243" s="552">
        <f>U243-T243</f>
        <v>-1625651.8338754359</v>
      </c>
      <c r="W243" s="553">
        <f>V243/T243</f>
        <v>-0.53829153880371761</v>
      </c>
      <c r="X243" s="554"/>
      <c r="Y243" s="437">
        <f>SUM(J243,O243,T243)</f>
        <v>13479760.798775598</v>
      </c>
      <c r="Z243" s="437">
        <f>SUM(K243,P243,U243)</f>
        <v>9872597.4050581604</v>
      </c>
      <c r="AA243" s="552">
        <f>Z243-Y243</f>
        <v>-3607163.393717438</v>
      </c>
      <c r="AB243" s="553">
        <f>AA243/Y243</f>
        <v>-0.26759847207712217</v>
      </c>
      <c r="AC243" s="554"/>
      <c r="AD243" s="557">
        <v>0</v>
      </c>
      <c r="AE243" s="452">
        <v>2028145.8206312987</v>
      </c>
      <c r="AF243" s="545"/>
      <c r="AG243" s="399">
        <v>13479760.798775598</v>
      </c>
      <c r="AH243" s="399">
        <f>SUM(Z243,AE243)</f>
        <v>11900743.22568946</v>
      </c>
      <c r="AI243" s="552">
        <f>AH243-AG243</f>
        <v>-1579017.5730861388</v>
      </c>
      <c r="AJ243" s="553">
        <f>AI243/AG243</f>
        <v>-0.11713988079295629</v>
      </c>
      <c r="AL243" s="559">
        <f>J243/$E243</f>
        <v>256.64778654305172</v>
      </c>
      <c r="AM243" s="559">
        <f>K243/$F243</f>
        <v>233.46231365697611</v>
      </c>
      <c r="AN243" s="559">
        <f>AM243-AL243</f>
        <v>-23.185472886075615</v>
      </c>
      <c r="AO243" s="560">
        <f>AN243/AL243</f>
        <v>-9.0339656532304968E-2</v>
      </c>
      <c r="AP243" s="561"/>
      <c r="AQ243" s="559">
        <f>O243/$E243</f>
        <v>235.99255093766197</v>
      </c>
      <c r="AR243" s="559">
        <f>P243/$F243</f>
        <v>164.7635240860258</v>
      </c>
      <c r="AS243" s="559">
        <f>AR243-AQ243</f>
        <v>-71.229026851636178</v>
      </c>
      <c r="AT243" s="560">
        <f>AS243/AQ243</f>
        <v>-0.30182743721623445</v>
      </c>
      <c r="AU243" s="561"/>
      <c r="AV243" s="559">
        <f>T243/$E243</f>
        <v>142.23912742017171</v>
      </c>
      <c r="AW243" s="559">
        <f>U243/$F243</f>
        <v>65.494096736009851</v>
      </c>
      <c r="AX243" s="559">
        <f>AW243-AV243</f>
        <v>-76.745030684161861</v>
      </c>
      <c r="AY243" s="560">
        <f>AX243/AV243</f>
        <v>-0.53954936363929229</v>
      </c>
      <c r="AZ243" s="561"/>
      <c r="BA243" s="559">
        <f>Y243/$E243</f>
        <v>634.87946490088541</v>
      </c>
      <c r="BB243" s="559">
        <f>Z243/$F243</f>
        <v>463.71993447901178</v>
      </c>
      <c r="BC243" s="559">
        <f>BB243-BA243</f>
        <v>-171.15953042187363</v>
      </c>
      <c r="BD243" s="560">
        <f>BC243/BA243</f>
        <v>-0.26959374162242639</v>
      </c>
      <c r="BE243" s="562"/>
      <c r="BF243" s="559">
        <f>AD243/$E243</f>
        <v>0</v>
      </c>
      <c r="BG243" s="559">
        <f>AE243/$F243</f>
        <v>95.262837981742535</v>
      </c>
      <c r="BH243" s="562"/>
      <c r="BI243" s="559">
        <f>AG243/$E243</f>
        <v>634.87946490088541</v>
      </c>
      <c r="BJ243" s="559">
        <f>AH243/$F243</f>
        <v>558.98277246075429</v>
      </c>
      <c r="BK243" s="559">
        <f>BJ243-BI243</f>
        <v>-75.896692440131119</v>
      </c>
      <c r="BL243" s="560">
        <f>BK243/BI243</f>
        <v>-0.11954504222621183</v>
      </c>
    </row>
    <row r="244" spans="1:64">
      <c r="A244" s="397">
        <v>751</v>
      </c>
      <c r="B244" s="412">
        <v>19</v>
      </c>
      <c r="C244" s="412">
        <v>19</v>
      </c>
      <c r="D244" s="398" t="s">
        <v>267</v>
      </c>
      <c r="E244" s="400">
        <v>2877</v>
      </c>
      <c r="F244" s="400">
        <v>2828</v>
      </c>
      <c r="G244" s="552">
        <f>F244-E244</f>
        <v>-49</v>
      </c>
      <c r="H244" s="553">
        <f>G244/E244</f>
        <v>-1.7031630170316302E-2</v>
      </c>
      <c r="I244" s="553"/>
      <c r="J244" s="400">
        <v>1292842.2758702768</v>
      </c>
      <c r="K244" s="437">
        <v>1196997.5793744689</v>
      </c>
      <c r="L244" s="552">
        <f>K244-J244</f>
        <v>-95844.696495807962</v>
      </c>
      <c r="M244" s="553">
        <f>L244/J244</f>
        <v>-7.4134871890146156E-2</v>
      </c>
      <c r="N244" s="553"/>
      <c r="O244" s="400">
        <v>1201637.772055164</v>
      </c>
      <c r="P244" s="400">
        <v>1225190.6245753835</v>
      </c>
      <c r="Q244" s="552">
        <f>P244-O244</f>
        <v>23552.852520219516</v>
      </c>
      <c r="R244" s="553">
        <f>Q244/O244</f>
        <v>1.9600625968953202E-2</v>
      </c>
      <c r="S244" s="553"/>
      <c r="T244" s="400">
        <v>505376.80502929178</v>
      </c>
      <c r="U244" s="400">
        <v>325918.93425764452</v>
      </c>
      <c r="V244" s="552">
        <f>U244-T244</f>
        <v>-179457.87077164726</v>
      </c>
      <c r="W244" s="553">
        <f>V244/T244</f>
        <v>-0.35509716509693362</v>
      </c>
      <c r="X244" s="554"/>
      <c r="Y244" s="437">
        <f>SUM(J244,O244,T244)</f>
        <v>2999856.8529547323</v>
      </c>
      <c r="Z244" s="437">
        <f>SUM(K244,P244,U244)</f>
        <v>2748107.1382074971</v>
      </c>
      <c r="AA244" s="552">
        <f>Z244-Y244</f>
        <v>-251749.71474723518</v>
      </c>
      <c r="AB244" s="553">
        <f>AA244/Y244</f>
        <v>-8.3920575909904621E-2</v>
      </c>
      <c r="AC244" s="554"/>
      <c r="AD244" s="557">
        <v>0</v>
      </c>
      <c r="AE244" s="452">
        <v>427204.33132853254</v>
      </c>
      <c r="AF244" s="545"/>
      <c r="AG244" s="399">
        <v>2999856.8529547323</v>
      </c>
      <c r="AH244" s="399">
        <f>SUM(Z244,AE244)</f>
        <v>3175311.4695360297</v>
      </c>
      <c r="AI244" s="552">
        <f>AH244-AG244</f>
        <v>175454.61658129748</v>
      </c>
      <c r="AJ244" s="553">
        <f>AI244/AG244</f>
        <v>5.8487662972478871E-2</v>
      </c>
      <c r="AL244" s="559">
        <f>J244/$E244</f>
        <v>449.37166349331835</v>
      </c>
      <c r="AM244" s="559">
        <f>K244/$F244</f>
        <v>423.2664707830512</v>
      </c>
      <c r="AN244" s="559">
        <f>AM244-AL244</f>
        <v>-26.105192710267147</v>
      </c>
      <c r="AO244" s="560">
        <f>AN244/AL244</f>
        <v>-5.8092654323886404E-2</v>
      </c>
      <c r="AP244" s="561"/>
      <c r="AQ244" s="559">
        <f>O244/$E244</f>
        <v>417.67041086380397</v>
      </c>
      <c r="AR244" s="559">
        <f>P244/$F244</f>
        <v>433.23572297573673</v>
      </c>
      <c r="AS244" s="559">
        <f>AR244-AQ244</f>
        <v>15.565312111932769</v>
      </c>
      <c r="AT244" s="560">
        <f>AS244/AQ244</f>
        <v>3.7266973448613253E-2</v>
      </c>
      <c r="AU244" s="561"/>
      <c r="AV244" s="559">
        <f>T244/$E244</f>
        <v>175.6610375492846</v>
      </c>
      <c r="AW244" s="559">
        <f>U244/$F244</f>
        <v>115.24714789874275</v>
      </c>
      <c r="AX244" s="559">
        <f>AW244-AV244</f>
        <v>-60.413889650541847</v>
      </c>
      <c r="AY244" s="560">
        <f>AX244/AV244</f>
        <v>-0.34392310607633597</v>
      </c>
      <c r="AZ244" s="561"/>
      <c r="BA244" s="559">
        <f>Y244/$E244</f>
        <v>1042.7031119064068</v>
      </c>
      <c r="BB244" s="559">
        <f>Z244/$F244</f>
        <v>971.74934165753075</v>
      </c>
      <c r="BC244" s="559">
        <f>BB244-BA244</f>
        <v>-70.953770248876026</v>
      </c>
      <c r="BD244" s="560">
        <f>BC244/BA244</f>
        <v>-6.8047912621214901E-2</v>
      </c>
      <c r="BE244" s="562"/>
      <c r="BF244" s="559">
        <f>AD244/$E244</f>
        <v>0</v>
      </c>
      <c r="BG244" s="559">
        <f>AE244/$F244</f>
        <v>151.06235195492664</v>
      </c>
      <c r="BH244" s="562"/>
      <c r="BI244" s="559">
        <f>AG244/$E244</f>
        <v>1042.7031119064068</v>
      </c>
      <c r="BJ244" s="559">
        <f>AH244/$F244</f>
        <v>1122.8116936124575</v>
      </c>
      <c r="BK244" s="559">
        <f>BJ244-BI244</f>
        <v>80.1085817060507</v>
      </c>
      <c r="BL244" s="560">
        <f>BK244/BI244</f>
        <v>7.6827795746754482E-2</v>
      </c>
    </row>
    <row r="245" spans="1:64">
      <c r="A245" s="397">
        <v>753</v>
      </c>
      <c r="B245" s="412">
        <v>1</v>
      </c>
      <c r="C245" s="413">
        <v>34</v>
      </c>
      <c r="D245" s="398" t="s">
        <v>268</v>
      </c>
      <c r="E245" s="400">
        <v>22320</v>
      </c>
      <c r="F245" s="400">
        <v>22595</v>
      </c>
      <c r="G245" s="552">
        <f>F245-E245</f>
        <v>275</v>
      </c>
      <c r="H245" s="553">
        <f>G245/E245</f>
        <v>1.232078853046595E-2</v>
      </c>
      <c r="I245" s="553"/>
      <c r="J245" s="400">
        <v>22562829.599259213</v>
      </c>
      <c r="K245" s="437">
        <v>21176528.543901227</v>
      </c>
      <c r="L245" s="552">
        <f>K245-J245</f>
        <v>-1386301.0553579852</v>
      </c>
      <c r="M245" s="553">
        <f>L245/J245</f>
        <v>-6.1441808495664059E-2</v>
      </c>
      <c r="N245" s="553"/>
      <c r="O245" s="400">
        <v>-613531.47980384016</v>
      </c>
      <c r="P245" s="400">
        <v>-806792.89037436084</v>
      </c>
      <c r="Q245" s="552">
        <f>P245-O245</f>
        <v>-193261.41057052067</v>
      </c>
      <c r="R245" s="553">
        <f>Q245/O245</f>
        <v>0.31499836101696149</v>
      </c>
      <c r="S245" s="553"/>
      <c r="T245" s="400">
        <v>2475592.6170254587</v>
      </c>
      <c r="U245" s="400">
        <v>1445385.4097406764</v>
      </c>
      <c r="V245" s="552">
        <f>U245-T245</f>
        <v>-1030207.2072847823</v>
      </c>
      <c r="W245" s="553">
        <f>V245/T245</f>
        <v>-0.41614569384304628</v>
      </c>
      <c r="X245" s="554"/>
      <c r="Y245" s="437">
        <f>SUM(J245,O245,T245)</f>
        <v>24424890.736480828</v>
      </c>
      <c r="Z245" s="437">
        <f>SUM(K245,P245,U245)</f>
        <v>21815121.06326754</v>
      </c>
      <c r="AA245" s="552">
        <f>Z245-Y245</f>
        <v>-2609769.6732132882</v>
      </c>
      <c r="AB245" s="553">
        <f>AA245/Y245</f>
        <v>-0.10684877575789342</v>
      </c>
      <c r="AC245" s="554"/>
      <c r="AD245" s="557">
        <v>0</v>
      </c>
      <c r="AE245" s="452">
        <v>2191024.7552395775</v>
      </c>
      <c r="AF245" s="545"/>
      <c r="AG245" s="399">
        <v>24424890.736480828</v>
      </c>
      <c r="AH245" s="399">
        <f>SUM(Z245,AE245)</f>
        <v>24006145.818507116</v>
      </c>
      <c r="AI245" s="552">
        <f>AH245-AG245</f>
        <v>-418744.91797371209</v>
      </c>
      <c r="AJ245" s="553">
        <f>AI245/AG245</f>
        <v>-1.7144187971669323E-2</v>
      </c>
      <c r="AL245" s="559">
        <f>J245/$E245</f>
        <v>1010.879462332402</v>
      </c>
      <c r="AM245" s="559">
        <f>K245/$F245</f>
        <v>937.22188731583219</v>
      </c>
      <c r="AN245" s="559">
        <f>AM245-AL245</f>
        <v>-73.657575016569808</v>
      </c>
      <c r="AO245" s="560">
        <f>AN245/AL245</f>
        <v>-7.2864844683479577E-2</v>
      </c>
      <c r="AP245" s="561"/>
      <c r="AQ245" s="559">
        <f>O245/$E245</f>
        <v>-27.487969525261658</v>
      </c>
      <c r="AR245" s="559">
        <f>P245/$F245</f>
        <v>-35.706700171469834</v>
      </c>
      <c r="AS245" s="559">
        <f>AR245-AQ245</f>
        <v>-8.2187306462081757</v>
      </c>
      <c r="AT245" s="560">
        <f>AS245/AQ245</f>
        <v>0.29899373391894585</v>
      </c>
      <c r="AU245" s="561"/>
      <c r="AV245" s="559">
        <f>T245/$E245</f>
        <v>110.91364771619439</v>
      </c>
      <c r="AW245" s="559">
        <f>U245/$F245</f>
        <v>63.969259116648658</v>
      </c>
      <c r="AX245" s="559">
        <f>AW245-AV245</f>
        <v>-46.944388599545732</v>
      </c>
      <c r="AY245" s="560">
        <f>AX245/AV245</f>
        <v>-0.42325168783256445</v>
      </c>
      <c r="AZ245" s="561"/>
      <c r="BA245" s="559">
        <f>Y245/$E245</f>
        <v>1094.3051405233346</v>
      </c>
      <c r="BB245" s="559">
        <f>Z245/$F245</f>
        <v>965.48444626101082</v>
      </c>
      <c r="BC245" s="559">
        <f>BB245-BA245</f>
        <v>-128.82069426232374</v>
      </c>
      <c r="BD245" s="560">
        <f>BC245/BA245</f>
        <v>-0.11771917127312152</v>
      </c>
      <c r="BE245" s="562"/>
      <c r="BF245" s="559">
        <f>AD245/$E245</f>
        <v>0</v>
      </c>
      <c r="BG245" s="559">
        <f>AE245/$F245</f>
        <v>96.969451437910053</v>
      </c>
      <c r="BH245" s="562"/>
      <c r="BI245" s="559">
        <f>AG245/$E245</f>
        <v>1094.3051405233346</v>
      </c>
      <c r="BJ245" s="559">
        <f>AH245/$F245</f>
        <v>1062.4538976989209</v>
      </c>
      <c r="BK245" s="559">
        <f>BJ245-BI245</f>
        <v>-31.851242824413703</v>
      </c>
      <c r="BL245" s="560">
        <f>BK245/BI245</f>
        <v>-2.9106363156789463E-2</v>
      </c>
    </row>
    <row r="246" spans="1:64">
      <c r="A246" s="397">
        <v>755</v>
      </c>
      <c r="B246" s="412">
        <v>1</v>
      </c>
      <c r="C246" s="413">
        <v>33</v>
      </c>
      <c r="D246" s="398" t="s">
        <v>269</v>
      </c>
      <c r="E246" s="400">
        <v>6217</v>
      </c>
      <c r="F246" s="400">
        <v>6158</v>
      </c>
      <c r="G246" s="552">
        <f>F246-E246</f>
        <v>-59</v>
      </c>
      <c r="H246" s="553">
        <f>G246/E246</f>
        <v>-9.4901077690204283E-3</v>
      </c>
      <c r="I246" s="553"/>
      <c r="J246" s="400">
        <v>5028735.3635914847</v>
      </c>
      <c r="K246" s="437">
        <v>4611868.1698555211</v>
      </c>
      <c r="L246" s="552">
        <f>K246-J246</f>
        <v>-416867.19373596366</v>
      </c>
      <c r="M246" s="553">
        <f>L246/J246</f>
        <v>-8.2897023524864957E-2</v>
      </c>
      <c r="N246" s="553"/>
      <c r="O246" s="400">
        <v>-16214.597533682334</v>
      </c>
      <c r="P246" s="400">
        <v>-23421.491338249485</v>
      </c>
      <c r="Q246" s="552">
        <f>P246-O246</f>
        <v>-7206.8938045671512</v>
      </c>
      <c r="R246" s="553">
        <f>Q246/O246</f>
        <v>0.44446948433942818</v>
      </c>
      <c r="S246" s="553"/>
      <c r="T246" s="400">
        <v>868897.16991338076</v>
      </c>
      <c r="U246" s="400">
        <v>474127.84887633007</v>
      </c>
      <c r="V246" s="552">
        <f>U246-T246</f>
        <v>-394769.32103705069</v>
      </c>
      <c r="W246" s="553">
        <f>V246/T246</f>
        <v>-0.45433376319594265</v>
      </c>
      <c r="X246" s="554"/>
      <c r="Y246" s="437">
        <f>SUM(J246,O246,T246)</f>
        <v>5881417.9359711828</v>
      </c>
      <c r="Z246" s="437">
        <f>SUM(K246,P246,U246)</f>
        <v>5062574.5273936018</v>
      </c>
      <c r="AA246" s="552">
        <f>Z246-Y246</f>
        <v>-818843.40857758094</v>
      </c>
      <c r="AB246" s="553">
        <f>AA246/Y246</f>
        <v>-0.1392255094761205</v>
      </c>
      <c r="AC246" s="554"/>
      <c r="AD246" s="557">
        <v>0</v>
      </c>
      <c r="AE246" s="452">
        <v>535763.17752284429</v>
      </c>
      <c r="AF246" s="545"/>
      <c r="AG246" s="399">
        <v>5881417.9359711828</v>
      </c>
      <c r="AH246" s="399">
        <f>SUM(Z246,AE246)</f>
        <v>5598337.7049164465</v>
      </c>
      <c r="AI246" s="552">
        <f>AH246-AG246</f>
        <v>-283080.2310547363</v>
      </c>
      <c r="AJ246" s="553">
        <f>AI246/AG246</f>
        <v>-4.8131289790408684E-2</v>
      </c>
      <c r="AL246" s="559">
        <f>J246/$E246</f>
        <v>808.86848376893749</v>
      </c>
      <c r="AM246" s="559">
        <f>K246/$F246</f>
        <v>748.92305453970789</v>
      </c>
      <c r="AN246" s="559">
        <f>AM246-AL246</f>
        <v>-59.945429229229603</v>
      </c>
      <c r="AO246" s="560">
        <f>AN246/AL246</f>
        <v>-7.4110229823657836E-2</v>
      </c>
      <c r="AP246" s="561"/>
      <c r="AQ246" s="559">
        <f>O246/$E246</f>
        <v>-2.6081064072192914</v>
      </c>
      <c r="AR246" s="559">
        <f>P246/$F246</f>
        <v>-3.8034250305699064</v>
      </c>
      <c r="AS246" s="559">
        <f>AR246-AQ246</f>
        <v>-1.195318623350615</v>
      </c>
      <c r="AT246" s="560">
        <f>AS246/AQ246</f>
        <v>0.45830899385161156</v>
      </c>
      <c r="AU246" s="561"/>
      <c r="AV246" s="559">
        <f>T246/$E246</f>
        <v>139.7614878419464</v>
      </c>
      <c r="AW246" s="559">
        <f>U246/$F246</f>
        <v>76.993804624282248</v>
      </c>
      <c r="AX246" s="559">
        <f>AW246-AV246</f>
        <v>-62.767683217664157</v>
      </c>
      <c r="AY246" s="560">
        <f>AX246/AV246</f>
        <v>-0.44910571708171088</v>
      </c>
      <c r="AZ246" s="561"/>
      <c r="BA246" s="559">
        <f>Y246/$E246</f>
        <v>946.02186520366456</v>
      </c>
      <c r="BB246" s="559">
        <f>Z246/$F246</f>
        <v>822.11343413342024</v>
      </c>
      <c r="BC246" s="559">
        <f>BB246-BA246</f>
        <v>-123.90843107024432</v>
      </c>
      <c r="BD246" s="560">
        <f>BC246/BA246</f>
        <v>-0.13097840084654772</v>
      </c>
      <c r="BE246" s="562"/>
      <c r="BF246" s="559">
        <f>AD246/$E246</f>
        <v>0</v>
      </c>
      <c r="BG246" s="559">
        <f>AE246/$F246</f>
        <v>87.00278946457361</v>
      </c>
      <c r="BH246" s="562"/>
      <c r="BI246" s="559">
        <f>AG246/$E246</f>
        <v>946.02186520366456</v>
      </c>
      <c r="BJ246" s="559">
        <f>AH246/$F246</f>
        <v>909.11622359799389</v>
      </c>
      <c r="BK246" s="559">
        <f>BJ246-BI246</f>
        <v>-36.905641605670667</v>
      </c>
      <c r="BL246" s="560">
        <f>BK246/BI246</f>
        <v>-3.9011404453876367E-2</v>
      </c>
    </row>
    <row r="247" spans="1:64">
      <c r="A247" s="397">
        <v>758</v>
      </c>
      <c r="B247" s="412">
        <v>19</v>
      </c>
      <c r="C247" s="412">
        <v>19</v>
      </c>
      <c r="D247" s="398" t="s">
        <v>270</v>
      </c>
      <c r="E247" s="400">
        <v>8134</v>
      </c>
      <c r="F247" s="400">
        <v>8126</v>
      </c>
      <c r="G247" s="552">
        <f>F247-E247</f>
        <v>-8</v>
      </c>
      <c r="H247" s="553">
        <f>G247/E247</f>
        <v>-9.835259404966806E-4</v>
      </c>
      <c r="I247" s="553"/>
      <c r="J247" s="400">
        <v>4470292.0454072747</v>
      </c>
      <c r="K247" s="437">
        <v>4153459.6534580318</v>
      </c>
      <c r="L247" s="552">
        <f>K247-J247</f>
        <v>-316832.39194924291</v>
      </c>
      <c r="M247" s="553">
        <f>L247/J247</f>
        <v>-7.0875099150345844E-2</v>
      </c>
      <c r="N247" s="553"/>
      <c r="O247" s="400">
        <v>608424.11334587587</v>
      </c>
      <c r="P247" s="400">
        <v>-193908.4909420365</v>
      </c>
      <c r="Q247" s="552">
        <f>P247-O247</f>
        <v>-802332.60428791237</v>
      </c>
      <c r="R247" s="553">
        <f>Q247/O247</f>
        <v>-1.3187061240483804</v>
      </c>
      <c r="S247" s="553"/>
      <c r="T247" s="400">
        <v>1511507.9409612808</v>
      </c>
      <c r="U247" s="400">
        <v>1002961.134088001</v>
      </c>
      <c r="V247" s="552">
        <f>U247-T247</f>
        <v>-508546.80687327986</v>
      </c>
      <c r="W247" s="553">
        <f>V247/T247</f>
        <v>-0.33644997362690465</v>
      </c>
      <c r="X247" s="554"/>
      <c r="Y247" s="437">
        <f>SUM(J247,O247,T247)</f>
        <v>6590224.0997144319</v>
      </c>
      <c r="Z247" s="437">
        <f>SUM(K247,P247,U247)</f>
        <v>4962512.2966039963</v>
      </c>
      <c r="AA247" s="552">
        <f>Z247-Y247</f>
        <v>-1627711.8031104356</v>
      </c>
      <c r="AB247" s="553">
        <f>AA247/Y247</f>
        <v>-0.24698883960273335</v>
      </c>
      <c r="AC247" s="554"/>
      <c r="AD247" s="557">
        <v>0</v>
      </c>
      <c r="AE247" s="452">
        <v>1011590.1173950257</v>
      </c>
      <c r="AF247" s="545"/>
      <c r="AG247" s="399">
        <v>6590224.0997144319</v>
      </c>
      <c r="AH247" s="399">
        <f>SUM(Z247,AE247)</f>
        <v>5974102.413999022</v>
      </c>
      <c r="AI247" s="552">
        <f>AH247-AG247</f>
        <v>-616121.68571540993</v>
      </c>
      <c r="AJ247" s="553">
        <f>AI247/AG247</f>
        <v>-9.3490248039077725E-2</v>
      </c>
      <c r="AL247" s="559">
        <f>J247/$E247</f>
        <v>549.58102353175252</v>
      </c>
      <c r="AM247" s="559">
        <f>K247/$F247</f>
        <v>511.13212570244053</v>
      </c>
      <c r="AN247" s="559">
        <f>AM247-AL247</f>
        <v>-38.448897829311989</v>
      </c>
      <c r="AO247" s="560">
        <f>AN247/AL247</f>
        <v>-6.9960381059428214E-2</v>
      </c>
      <c r="AP247" s="561"/>
      <c r="AQ247" s="559">
        <f>O247/$E247</f>
        <v>74.800112287420191</v>
      </c>
      <c r="AR247" s="559">
        <f>P247/$F247</f>
        <v>-23.862723473053961</v>
      </c>
      <c r="AS247" s="559">
        <f>AR247-AQ247</f>
        <v>-98.662835760474152</v>
      </c>
      <c r="AT247" s="560">
        <f>AS247/AQ247</f>
        <v>-1.3190198883841404</v>
      </c>
      <c r="AU247" s="561"/>
      <c r="AV247" s="559">
        <f>T247/$E247</f>
        <v>185.8259086502681</v>
      </c>
      <c r="AW247" s="559">
        <f>U247/$F247</f>
        <v>123.42617943490045</v>
      </c>
      <c r="AX247" s="559">
        <f>AW247-AV247</f>
        <v>-62.399729215367657</v>
      </c>
      <c r="AY247" s="560">
        <f>AX247/AV247</f>
        <v>-0.33579671246384957</v>
      </c>
      <c r="AZ247" s="561"/>
      <c r="BA247" s="559">
        <f>Y247/$E247</f>
        <v>810.2070444694408</v>
      </c>
      <c r="BB247" s="559">
        <f>Z247/$F247</f>
        <v>610.69558166428703</v>
      </c>
      <c r="BC247" s="559">
        <f>BB247-BA247</f>
        <v>-199.51146280515377</v>
      </c>
      <c r="BD247" s="560">
        <f>BC247/BA247</f>
        <v>-0.24624750447066607</v>
      </c>
      <c r="BE247" s="562"/>
      <c r="BF247" s="559">
        <f>AD247/$E247</f>
        <v>0</v>
      </c>
      <c r="BG247" s="559">
        <f>AE247/$F247</f>
        <v>124.4880774544703</v>
      </c>
      <c r="BH247" s="562"/>
      <c r="BI247" s="559">
        <f>AG247/$E247</f>
        <v>810.2070444694408</v>
      </c>
      <c r="BJ247" s="559">
        <f>AH247/$F247</f>
        <v>735.1836591187573</v>
      </c>
      <c r="BK247" s="559">
        <f>BJ247-BI247</f>
        <v>-75.023385350683498</v>
      </c>
      <c r="BL247" s="560">
        <f>BK247/BI247</f>
        <v>-9.2597794431437105E-2</v>
      </c>
    </row>
    <row r="248" spans="1:64">
      <c r="A248" s="397">
        <v>759</v>
      </c>
      <c r="B248" s="412">
        <v>14</v>
      </c>
      <c r="C248" s="412">
        <v>14</v>
      </c>
      <c r="D248" s="398" t="s">
        <v>271</v>
      </c>
      <c r="E248" s="400">
        <v>1942</v>
      </c>
      <c r="F248" s="400">
        <v>1873</v>
      </c>
      <c r="G248" s="552">
        <f>F248-E248</f>
        <v>-69</v>
      </c>
      <c r="H248" s="553">
        <f>G248/E248</f>
        <v>-3.5530381050463439E-2</v>
      </c>
      <c r="I248" s="553"/>
      <c r="J248" s="400">
        <v>880901.88513054699</v>
      </c>
      <c r="K248" s="437">
        <v>676572.86634734902</v>
      </c>
      <c r="L248" s="552">
        <f>K248-J248</f>
        <v>-204329.01878319797</v>
      </c>
      <c r="M248" s="553">
        <f>L248/J248</f>
        <v>-0.23195434387442254</v>
      </c>
      <c r="N248" s="553"/>
      <c r="O248" s="400">
        <v>904178.12308113603</v>
      </c>
      <c r="P248" s="400">
        <v>848261.14252790937</v>
      </c>
      <c r="Q248" s="552">
        <f>P248-O248</f>
        <v>-55916.980553226662</v>
      </c>
      <c r="R248" s="553">
        <f>Q248/O248</f>
        <v>-6.1842881536085317E-2</v>
      </c>
      <c r="S248" s="553"/>
      <c r="T248" s="400">
        <v>486972.1783051081</v>
      </c>
      <c r="U248" s="400">
        <v>369413.09635383205</v>
      </c>
      <c r="V248" s="552">
        <f>U248-T248</f>
        <v>-117559.08195127605</v>
      </c>
      <c r="W248" s="553">
        <f>V248/T248</f>
        <v>-0.24140821013725439</v>
      </c>
      <c r="X248" s="554"/>
      <c r="Y248" s="437">
        <f>SUM(J248,O248,T248)</f>
        <v>2272052.1865167911</v>
      </c>
      <c r="Z248" s="437">
        <f>SUM(K248,P248,U248)</f>
        <v>1894247.1052290904</v>
      </c>
      <c r="AA248" s="552">
        <f>Z248-Y248</f>
        <v>-377805.08128770068</v>
      </c>
      <c r="AB248" s="553">
        <f>AA248/Y248</f>
        <v>-0.16628362831176924</v>
      </c>
      <c r="AC248" s="554"/>
      <c r="AD248" s="557">
        <v>0</v>
      </c>
      <c r="AE248" s="452">
        <v>248383.02473096183</v>
      </c>
      <c r="AF248" s="545"/>
      <c r="AG248" s="399">
        <v>2272052.1865167911</v>
      </c>
      <c r="AH248" s="399">
        <f>SUM(Z248,AE248)</f>
        <v>2142630.1299600522</v>
      </c>
      <c r="AI248" s="552">
        <f>AH248-AG248</f>
        <v>-129422.05655673891</v>
      </c>
      <c r="AJ248" s="553">
        <f>AI248/AG248</f>
        <v>-5.6962624945315024E-2</v>
      </c>
      <c r="AL248" s="559">
        <f>J248/$E248</f>
        <v>453.60550212695517</v>
      </c>
      <c r="AM248" s="559">
        <f>K248/$F248</f>
        <v>361.22416783093917</v>
      </c>
      <c r="AN248" s="559">
        <f>AM248-AL248</f>
        <v>-92.381334296016007</v>
      </c>
      <c r="AO248" s="560">
        <f>AN248/AL248</f>
        <v>-0.20366008318426504</v>
      </c>
      <c r="AP248" s="561"/>
      <c r="AQ248" s="559">
        <f>O248/$E248</f>
        <v>465.59120652993619</v>
      </c>
      <c r="AR248" s="559">
        <f>P248/$F248</f>
        <v>452.88902430747964</v>
      </c>
      <c r="AS248" s="559">
        <f>AR248-AQ248</f>
        <v>-12.702182222456543</v>
      </c>
      <c r="AT248" s="560">
        <f>AS248/AQ248</f>
        <v>-2.7281834459731851E-2</v>
      </c>
      <c r="AU248" s="561"/>
      <c r="AV248" s="559">
        <f>T248/$E248</f>
        <v>250.75807327760458</v>
      </c>
      <c r="AW248" s="559">
        <f>U248/$F248</f>
        <v>197.23069746600751</v>
      </c>
      <c r="AX248" s="559">
        <f>AW248-AV248</f>
        <v>-53.527375811597068</v>
      </c>
      <c r="AY248" s="560">
        <f>AX248/AV248</f>
        <v>-0.21346222321759098</v>
      </c>
      <c r="AZ248" s="561"/>
      <c r="BA248" s="559">
        <f>Y248/$E248</f>
        <v>1169.9547819344959</v>
      </c>
      <c r="BB248" s="559">
        <f>Z248/$F248</f>
        <v>1011.3438896044263</v>
      </c>
      <c r="BC248" s="559">
        <f>BB248-BA248</f>
        <v>-158.61089233006965</v>
      </c>
      <c r="BD248" s="560">
        <f>BC248/BA248</f>
        <v>-0.1355701047418344</v>
      </c>
      <c r="BE248" s="562"/>
      <c r="BF248" s="559">
        <f>AD248/$E248</f>
        <v>0</v>
      </c>
      <c r="BG248" s="559">
        <f>AE248/$F248</f>
        <v>132.6123997495792</v>
      </c>
      <c r="BH248" s="562"/>
      <c r="BI248" s="559">
        <f>AG248/$E248</f>
        <v>1169.9547819344959</v>
      </c>
      <c r="BJ248" s="559">
        <f>AH248/$F248</f>
        <v>1143.9562893540055</v>
      </c>
      <c r="BK248" s="559">
        <f>BJ248-BI248</f>
        <v>-25.998492580490392</v>
      </c>
      <c r="BL248" s="560">
        <f>BK248/BI248</f>
        <v>-2.2221792655526759E-2</v>
      </c>
    </row>
    <row r="249" spans="1:64">
      <c r="A249" s="397">
        <v>761</v>
      </c>
      <c r="B249" s="412">
        <v>2</v>
      </c>
      <c r="C249" s="412">
        <v>2</v>
      </c>
      <c r="D249" s="398" t="s">
        <v>272</v>
      </c>
      <c r="E249" s="400">
        <v>8426</v>
      </c>
      <c r="F249" s="400">
        <v>8410</v>
      </c>
      <c r="G249" s="552">
        <f>F249-E249</f>
        <v>-16</v>
      </c>
      <c r="H249" s="553">
        <f>G249/E249</f>
        <v>-1.8988844054118206E-3</v>
      </c>
      <c r="I249" s="553"/>
      <c r="J249" s="400">
        <v>1886322.4183329944</v>
      </c>
      <c r="K249" s="437">
        <v>1728027.912671363</v>
      </c>
      <c r="L249" s="552">
        <f>K249-J249</f>
        <v>-158294.50566163147</v>
      </c>
      <c r="M249" s="553">
        <f>L249/J249</f>
        <v>-8.3916993257982672E-2</v>
      </c>
      <c r="N249" s="553"/>
      <c r="O249" s="400">
        <v>3966365.6546373293</v>
      </c>
      <c r="P249" s="400">
        <v>4022297.5563365691</v>
      </c>
      <c r="Q249" s="552">
        <f>P249-O249</f>
        <v>55931.901699239854</v>
      </c>
      <c r="R249" s="553">
        <f>Q249/O249</f>
        <v>1.4101549521498686E-2</v>
      </c>
      <c r="S249" s="553"/>
      <c r="T249" s="400">
        <v>1825932.6538719828</v>
      </c>
      <c r="U249" s="400">
        <v>1344624.1002093798</v>
      </c>
      <c r="V249" s="552">
        <f>U249-T249</f>
        <v>-481308.55366260302</v>
      </c>
      <c r="W249" s="553">
        <f>V249/T249</f>
        <v>-0.26359600538495426</v>
      </c>
      <c r="X249" s="554"/>
      <c r="Y249" s="437">
        <f>SUM(J249,O249,T249)</f>
        <v>7678620.7268423066</v>
      </c>
      <c r="Z249" s="437">
        <f>SUM(K249,P249,U249)</f>
        <v>7094949.5692173112</v>
      </c>
      <c r="AA249" s="552">
        <f>Z249-Y249</f>
        <v>-583671.15762499534</v>
      </c>
      <c r="AB249" s="553">
        <f>AA249/Y249</f>
        <v>-7.6012499951279594E-2</v>
      </c>
      <c r="AC249" s="554"/>
      <c r="AD249" s="557">
        <v>0</v>
      </c>
      <c r="AE249" s="452">
        <v>1130868.0434061261</v>
      </c>
      <c r="AF249" s="545"/>
      <c r="AG249" s="399">
        <v>7678620.7268423066</v>
      </c>
      <c r="AH249" s="399">
        <f>SUM(Z249,AE249)</f>
        <v>8225817.6126234373</v>
      </c>
      <c r="AI249" s="552">
        <f>AH249-AG249</f>
        <v>547196.88578113075</v>
      </c>
      <c r="AJ249" s="553">
        <f>AI249/AG249</f>
        <v>7.1262392719604412E-2</v>
      </c>
      <c r="AL249" s="559">
        <f>J249/$E249</f>
        <v>223.86926398445223</v>
      </c>
      <c r="AM249" s="559">
        <f>K249/$F249</f>
        <v>205.47299793951998</v>
      </c>
      <c r="AN249" s="559">
        <f>AM249-AL249</f>
        <v>-18.396266044932247</v>
      </c>
      <c r="AO249" s="560">
        <f>AN249/AL249</f>
        <v>-8.217414806085159E-2</v>
      </c>
      <c r="AP249" s="561"/>
      <c r="AQ249" s="559">
        <f>O249/$E249</f>
        <v>470.72936798449194</v>
      </c>
      <c r="AR249" s="559">
        <f>P249/$F249</f>
        <v>478.27557150256467</v>
      </c>
      <c r="AS249" s="559">
        <f>AR249-AQ249</f>
        <v>7.5462035180727298</v>
      </c>
      <c r="AT249" s="560">
        <f>AS249/AQ249</f>
        <v>1.6030874704892721E-2</v>
      </c>
      <c r="AU249" s="561"/>
      <c r="AV249" s="559">
        <f>T249/$E249</f>
        <v>216.70219011060797</v>
      </c>
      <c r="AW249" s="559">
        <f>U249/$F249</f>
        <v>159.8839595968347</v>
      </c>
      <c r="AX249" s="559">
        <f>AW249-AV249</f>
        <v>-56.818230513773273</v>
      </c>
      <c r="AY249" s="560">
        <f>AX249/AV249</f>
        <v>-0.26219499897427162</v>
      </c>
      <c r="AZ249" s="561"/>
      <c r="BA249" s="559">
        <f>Y249/$E249</f>
        <v>911.30082207955218</v>
      </c>
      <c r="BB249" s="559">
        <f>Z249/$F249</f>
        <v>843.6325290389193</v>
      </c>
      <c r="BC249" s="559">
        <f>BB249-BA249</f>
        <v>-67.668293040632875</v>
      </c>
      <c r="BD249" s="560">
        <f>BC249/BA249</f>
        <v>-7.4254616479129829E-2</v>
      </c>
      <c r="BE249" s="562"/>
      <c r="BF249" s="559">
        <f>AD249/$E249</f>
        <v>0</v>
      </c>
      <c r="BG249" s="559">
        <f>AE249/$F249</f>
        <v>134.46706818146563</v>
      </c>
      <c r="BH249" s="562"/>
      <c r="BI249" s="559">
        <f>AG249/$E249</f>
        <v>911.30082207955218</v>
      </c>
      <c r="BJ249" s="559">
        <f>AH249/$F249</f>
        <v>978.09959722038491</v>
      </c>
      <c r="BK249" s="559">
        <f>BJ249-BI249</f>
        <v>66.798775140832731</v>
      </c>
      <c r="BL249" s="560">
        <f>BK249/BI249</f>
        <v>7.3300466237263551E-2</v>
      </c>
    </row>
    <row r="250" spans="1:64">
      <c r="A250" s="397">
        <v>762</v>
      </c>
      <c r="B250" s="412">
        <v>11</v>
      </c>
      <c r="C250" s="412">
        <v>11</v>
      </c>
      <c r="D250" s="398" t="s">
        <v>273</v>
      </c>
      <c r="E250" s="400">
        <v>3672</v>
      </c>
      <c r="F250" s="400">
        <v>3637</v>
      </c>
      <c r="G250" s="552">
        <f>F250-E250</f>
        <v>-35</v>
      </c>
      <c r="H250" s="553">
        <f>G250/E250</f>
        <v>-9.5315904139433548E-3</v>
      </c>
      <c r="I250" s="553"/>
      <c r="J250" s="400">
        <v>2517905.4420969114</v>
      </c>
      <c r="K250" s="437">
        <v>2409434.7860780312</v>
      </c>
      <c r="L250" s="552">
        <f>K250-J250</f>
        <v>-108470.6560188802</v>
      </c>
      <c r="M250" s="553">
        <f>L250/J250</f>
        <v>-4.3079717850145256E-2</v>
      </c>
      <c r="N250" s="553"/>
      <c r="O250" s="400">
        <v>1286418.507842063</v>
      </c>
      <c r="P250" s="400">
        <v>1459160.2521329345</v>
      </c>
      <c r="Q250" s="552">
        <f>P250-O250</f>
        <v>172741.74429087155</v>
      </c>
      <c r="R250" s="553">
        <f>Q250/O250</f>
        <v>0.13428114042034561</v>
      </c>
      <c r="S250" s="553"/>
      <c r="T250" s="400">
        <v>885231.54954171623</v>
      </c>
      <c r="U250" s="400">
        <v>681387.75014688412</v>
      </c>
      <c r="V250" s="552">
        <f>U250-T250</f>
        <v>-203843.79939483211</v>
      </c>
      <c r="W250" s="553">
        <f>V250/T250</f>
        <v>-0.23027172890568789</v>
      </c>
      <c r="X250" s="554"/>
      <c r="Y250" s="437">
        <f>SUM(J250,O250,T250)</f>
        <v>4689555.4994806908</v>
      </c>
      <c r="Z250" s="437">
        <f>SUM(K250,P250,U250)</f>
        <v>4549982.7883578502</v>
      </c>
      <c r="AA250" s="552">
        <f>Z250-Y250</f>
        <v>-139572.71112284064</v>
      </c>
      <c r="AB250" s="553">
        <f>AA250/Y250</f>
        <v>-2.9762460672082155E-2</v>
      </c>
      <c r="AC250" s="554"/>
      <c r="AD250" s="557">
        <v>0</v>
      </c>
      <c r="AE250" s="452">
        <v>532368.83850452967</v>
      </c>
      <c r="AF250" s="545"/>
      <c r="AG250" s="399">
        <v>4689555.4994806908</v>
      </c>
      <c r="AH250" s="399">
        <f>SUM(Z250,AE250)</f>
        <v>5082351.6268623797</v>
      </c>
      <c r="AI250" s="552">
        <f>AH250-AG250</f>
        <v>392796.12738168892</v>
      </c>
      <c r="AJ250" s="553">
        <f>AI250/AG250</f>
        <v>8.3759777963004406E-2</v>
      </c>
      <c r="AL250" s="559">
        <f>J250/$E250</f>
        <v>685.70409643162077</v>
      </c>
      <c r="AM250" s="559">
        <f>K250/$F250</f>
        <v>662.47863241078664</v>
      </c>
      <c r="AN250" s="559">
        <f>AM250-AL250</f>
        <v>-23.225464020834124</v>
      </c>
      <c r="AO250" s="560">
        <f>AN250/AL250</f>
        <v>-3.3870971665035395E-2</v>
      </c>
      <c r="AP250" s="561"/>
      <c r="AQ250" s="559">
        <f>O250/$E250</f>
        <v>350.33183764762066</v>
      </c>
      <c r="AR250" s="559">
        <f>P250/$F250</f>
        <v>401.19885953613817</v>
      </c>
      <c r="AS250" s="559">
        <f>AR250-AQ250</f>
        <v>50.867021888517513</v>
      </c>
      <c r="AT250" s="560">
        <f>AS250/AQ250</f>
        <v>0.14519668617638407</v>
      </c>
      <c r="AU250" s="561"/>
      <c r="AV250" s="559">
        <f>T250/$E250</f>
        <v>241.07613004948698</v>
      </c>
      <c r="AW250" s="559">
        <f>U250/$F250</f>
        <v>187.3488452424757</v>
      </c>
      <c r="AX250" s="559">
        <f>AW250-AV250</f>
        <v>-53.727284807011273</v>
      </c>
      <c r="AY250" s="560">
        <f>AX250/AV250</f>
        <v>-0.22286439058061197</v>
      </c>
      <c r="AZ250" s="561"/>
      <c r="BA250" s="559">
        <f>Y250/$E250</f>
        <v>1277.1120641287284</v>
      </c>
      <c r="BB250" s="559">
        <f>Z250/$F250</f>
        <v>1251.0263371894007</v>
      </c>
      <c r="BC250" s="559">
        <f>BB250-BA250</f>
        <v>-26.085726939327742</v>
      </c>
      <c r="BD250" s="560">
        <f>BC250/BA250</f>
        <v>-2.0425558313963584E-2</v>
      </c>
      <c r="BE250" s="562"/>
      <c r="BF250" s="559">
        <f>AD250/$E250</f>
        <v>0</v>
      </c>
      <c r="BG250" s="559">
        <f>AE250/$F250</f>
        <v>146.37581482115195</v>
      </c>
      <c r="BH250" s="562"/>
      <c r="BI250" s="559">
        <f>AG250/$E250</f>
        <v>1277.1120641287284</v>
      </c>
      <c r="BJ250" s="559">
        <f>AH250/$F250</f>
        <v>1397.4021520105525</v>
      </c>
      <c r="BK250" s="559">
        <f>BJ250-BI250</f>
        <v>120.29008788182409</v>
      </c>
      <c r="BL250" s="560">
        <f>BK250/BI250</f>
        <v>9.4189140687421513E-2</v>
      </c>
    </row>
    <row r="251" spans="1:64">
      <c r="A251" s="397">
        <v>765</v>
      </c>
      <c r="B251" s="412">
        <v>18</v>
      </c>
      <c r="C251" s="412">
        <v>18</v>
      </c>
      <c r="D251" s="398" t="s">
        <v>274</v>
      </c>
      <c r="E251" s="400">
        <v>10354</v>
      </c>
      <c r="F251" s="400">
        <v>10274</v>
      </c>
      <c r="G251" s="552">
        <f>F251-E251</f>
        <v>-80</v>
      </c>
      <c r="H251" s="553">
        <f>G251/E251</f>
        <v>-7.7264825188333008E-3</v>
      </c>
      <c r="I251" s="553"/>
      <c r="J251" s="400">
        <v>2578440.2677536062</v>
      </c>
      <c r="K251" s="437">
        <v>2325688.856914348</v>
      </c>
      <c r="L251" s="552">
        <f>K251-J251</f>
        <v>-252751.41083925823</v>
      </c>
      <c r="M251" s="553">
        <f>L251/J251</f>
        <v>-9.8024923827093657E-2</v>
      </c>
      <c r="N251" s="553"/>
      <c r="O251" s="400">
        <v>1769185.3447409282</v>
      </c>
      <c r="P251" s="400">
        <v>1853746.4092009512</v>
      </c>
      <c r="Q251" s="552">
        <f>P251-O251</f>
        <v>84561.064460023073</v>
      </c>
      <c r="R251" s="553">
        <f>Q251/O251</f>
        <v>4.7796611424229175E-2</v>
      </c>
      <c r="S251" s="553"/>
      <c r="T251" s="400">
        <v>1862384.0320725932</v>
      </c>
      <c r="U251" s="400">
        <v>1273114.7472498945</v>
      </c>
      <c r="V251" s="552">
        <f>U251-T251</f>
        <v>-589269.28482269868</v>
      </c>
      <c r="W251" s="553">
        <f>V251/T251</f>
        <v>-0.31640589409850017</v>
      </c>
      <c r="X251" s="554"/>
      <c r="Y251" s="437">
        <f>SUM(J251,O251,T251)</f>
        <v>6210009.6445671273</v>
      </c>
      <c r="Z251" s="437">
        <f>SUM(K251,P251,U251)</f>
        <v>5452550.0133651942</v>
      </c>
      <c r="AA251" s="552">
        <f>Z251-Y251</f>
        <v>-757459.63120193314</v>
      </c>
      <c r="AB251" s="553">
        <f>AA251/Y251</f>
        <v>-0.12197398628271089</v>
      </c>
      <c r="AC251" s="554"/>
      <c r="AD251" s="557">
        <v>0</v>
      </c>
      <c r="AE251" s="452">
        <v>1404214.0644859662</v>
      </c>
      <c r="AF251" s="545"/>
      <c r="AG251" s="399">
        <v>6210009.6445671273</v>
      </c>
      <c r="AH251" s="399">
        <f>SUM(Z251,AE251)</f>
        <v>6856764.0778511604</v>
      </c>
      <c r="AI251" s="552">
        <f>AH251-AG251</f>
        <v>646754.43328403309</v>
      </c>
      <c r="AJ251" s="553">
        <f>AI251/AG251</f>
        <v>0.10414708998879751</v>
      </c>
      <c r="AL251" s="559">
        <f>J251/$E251</f>
        <v>249.02842068317619</v>
      </c>
      <c r="AM251" s="559">
        <f>K251/$F251</f>
        <v>226.36644509580961</v>
      </c>
      <c r="AN251" s="559">
        <f>AM251-AL251</f>
        <v>-22.661975587366584</v>
      </c>
      <c r="AO251" s="560">
        <f>AN251/AL251</f>
        <v>-9.1001563296255431E-2</v>
      </c>
      <c r="AP251" s="561"/>
      <c r="AQ251" s="559">
        <f>O251/$E251</f>
        <v>170.8697454839606</v>
      </c>
      <c r="AR251" s="559">
        <f>P251/$F251</f>
        <v>180.43083601332989</v>
      </c>
      <c r="AS251" s="559">
        <f>AR251-AQ251</f>
        <v>9.5610905293692952</v>
      </c>
      <c r="AT251" s="560">
        <f>AS251/AQ251</f>
        <v>5.5955432614996123E-2</v>
      </c>
      <c r="AU251" s="561"/>
      <c r="AV251" s="559">
        <f>T251/$E251</f>
        <v>179.87097083953961</v>
      </c>
      <c r="AW251" s="559">
        <f>U251/$F251</f>
        <v>123.91617162253208</v>
      </c>
      <c r="AX251" s="559">
        <f>AW251-AV251</f>
        <v>-55.954799217007533</v>
      </c>
      <c r="AY251" s="560">
        <f>AX251/AV251</f>
        <v>-0.31108298885496111</v>
      </c>
      <c r="AZ251" s="561"/>
      <c r="BA251" s="559">
        <f>Y251/$E251</f>
        <v>599.76913700667637</v>
      </c>
      <c r="BB251" s="559">
        <f>Z251/$F251</f>
        <v>530.71345273167162</v>
      </c>
      <c r="BC251" s="559">
        <f>BB251-BA251</f>
        <v>-69.055684275004751</v>
      </c>
      <c r="BD251" s="560">
        <f>BC251/BA251</f>
        <v>-0.115137108620906</v>
      </c>
      <c r="BE251" s="562"/>
      <c r="BF251" s="559">
        <f>AD251/$E251</f>
        <v>0</v>
      </c>
      <c r="BG251" s="559">
        <f>AE251/$F251</f>
        <v>136.67647113937767</v>
      </c>
      <c r="BH251" s="562"/>
      <c r="BI251" s="559">
        <f>AG251/$E251</f>
        <v>599.76913700667637</v>
      </c>
      <c r="BJ251" s="559">
        <f>AH251/$F251</f>
        <v>667.38992387104929</v>
      </c>
      <c r="BK251" s="559">
        <f>BJ251-BI251</f>
        <v>67.620786864372917</v>
      </c>
      <c r="BL251" s="560">
        <f>BK251/BI251</f>
        <v>0.11274469240257054</v>
      </c>
    </row>
    <row r="252" spans="1:64">
      <c r="A252" s="397">
        <v>768</v>
      </c>
      <c r="B252" s="412">
        <v>10</v>
      </c>
      <c r="C252" s="412">
        <v>10</v>
      </c>
      <c r="D252" s="398" t="s">
        <v>275</v>
      </c>
      <c r="E252" s="400">
        <v>2375</v>
      </c>
      <c r="F252" s="400">
        <v>2368</v>
      </c>
      <c r="G252" s="552">
        <f>F252-E252</f>
        <v>-7</v>
      </c>
      <c r="H252" s="553">
        <f>G252/E252</f>
        <v>-2.9473684210526317E-3</v>
      </c>
      <c r="I252" s="553"/>
      <c r="J252" s="400">
        <v>1385341.6583681684</v>
      </c>
      <c r="K252" s="437">
        <v>1495507.5161037601</v>
      </c>
      <c r="L252" s="552">
        <f>K252-J252</f>
        <v>110165.85773559171</v>
      </c>
      <c r="M252" s="553">
        <f>L252/J252</f>
        <v>7.9522518557161609E-2</v>
      </c>
      <c r="N252" s="553"/>
      <c r="O252" s="400">
        <v>763322.17471850431</v>
      </c>
      <c r="P252" s="400">
        <v>903566.56802253926</v>
      </c>
      <c r="Q252" s="552">
        <f>P252-O252</f>
        <v>140244.39330403495</v>
      </c>
      <c r="R252" s="553">
        <f>Q252/O252</f>
        <v>0.18372896523771742</v>
      </c>
      <c r="S252" s="553"/>
      <c r="T252" s="400">
        <v>567352.11782793526</v>
      </c>
      <c r="U252" s="400">
        <v>457899.60906416154</v>
      </c>
      <c r="V252" s="552">
        <f>U252-T252</f>
        <v>-109452.50876377372</v>
      </c>
      <c r="W252" s="553">
        <f>V252/T252</f>
        <v>-0.19291812848571779</v>
      </c>
      <c r="X252" s="554"/>
      <c r="Y252" s="437">
        <f>SUM(J252,O252,T252)</f>
        <v>2716015.9509146078</v>
      </c>
      <c r="Z252" s="437">
        <f>SUM(K252,P252,U252)</f>
        <v>2856973.693190461</v>
      </c>
      <c r="AA252" s="552">
        <f>Z252-Y252</f>
        <v>140957.74227585318</v>
      </c>
      <c r="AB252" s="553">
        <f>AA252/Y252</f>
        <v>5.1898716658267861E-2</v>
      </c>
      <c r="AC252" s="554"/>
      <c r="AD252" s="557">
        <v>0</v>
      </c>
      <c r="AE252" s="452">
        <v>300826.11174999108</v>
      </c>
      <c r="AF252" s="545"/>
      <c r="AG252" s="399">
        <v>2716015.9509146078</v>
      </c>
      <c r="AH252" s="399">
        <f>SUM(Z252,AE252)</f>
        <v>3157799.8049404519</v>
      </c>
      <c r="AI252" s="552">
        <f>AH252-AG252</f>
        <v>441783.85402584402</v>
      </c>
      <c r="AJ252" s="553">
        <f>AI252/AG252</f>
        <v>0.16265878478256912</v>
      </c>
      <c r="AL252" s="559">
        <f>J252/$E252</f>
        <v>583.30175089186037</v>
      </c>
      <c r="AM252" s="559">
        <f>K252/$F252</f>
        <v>631.54878213841221</v>
      </c>
      <c r="AN252" s="559">
        <f>AM252-AL252</f>
        <v>48.247031246551842</v>
      </c>
      <c r="AO252" s="560">
        <f>AN252/AL252</f>
        <v>8.2713674650869456E-2</v>
      </c>
      <c r="AP252" s="561"/>
      <c r="AQ252" s="559">
        <f>O252/$E252</f>
        <v>321.3988104077913</v>
      </c>
      <c r="AR252" s="559">
        <f>P252/$F252</f>
        <v>381.57371960411285</v>
      </c>
      <c r="AS252" s="559">
        <f>AR252-AQ252</f>
        <v>60.174909196321551</v>
      </c>
      <c r="AT252" s="560">
        <f>AS252/AQ252</f>
        <v>0.18722816403698425</v>
      </c>
      <c r="AU252" s="561"/>
      <c r="AV252" s="559">
        <f>T252/$E252</f>
        <v>238.88510224334115</v>
      </c>
      <c r="AW252" s="559">
        <f>U252/$F252</f>
        <v>193.36976734128444</v>
      </c>
      <c r="AX252" s="559">
        <f>AW252-AV252</f>
        <v>-45.515334902056708</v>
      </c>
      <c r="AY252" s="560">
        <f>AX252/AV252</f>
        <v>-0.19053232903445083</v>
      </c>
      <c r="AZ252" s="561"/>
      <c r="BA252" s="559">
        <f>Y252/$E252</f>
        <v>1143.5856635429927</v>
      </c>
      <c r="BB252" s="559">
        <f>Z252/$F252</f>
        <v>1206.4922690838096</v>
      </c>
      <c r="BC252" s="559">
        <f>BB252-BA252</f>
        <v>62.906605540816827</v>
      </c>
      <c r="BD252" s="560">
        <f>BC252/BA252</f>
        <v>5.5008214553794878E-2</v>
      </c>
      <c r="BE252" s="562"/>
      <c r="BF252" s="559">
        <f>AD252/$E252</f>
        <v>0</v>
      </c>
      <c r="BG252" s="559">
        <f>AE252/$F252</f>
        <v>127.03805394847596</v>
      </c>
      <c r="BH252" s="562"/>
      <c r="BI252" s="559">
        <f>AG252/$E252</f>
        <v>1143.5856635429927</v>
      </c>
      <c r="BJ252" s="559">
        <f>AH252/$F252</f>
        <v>1333.5303230322854</v>
      </c>
      <c r="BK252" s="559">
        <f>BJ252-BI252</f>
        <v>189.94465948929269</v>
      </c>
      <c r="BL252" s="560">
        <f>BK252/BI252</f>
        <v>0.16609569842001765</v>
      </c>
    </row>
    <row r="253" spans="1:64">
      <c r="A253" s="397">
        <v>777</v>
      </c>
      <c r="B253" s="412">
        <v>18</v>
      </c>
      <c r="C253" s="412">
        <v>18</v>
      </c>
      <c r="D253" s="398" t="s">
        <v>276</v>
      </c>
      <c r="E253" s="400">
        <v>7367</v>
      </c>
      <c r="F253" s="400">
        <v>7172</v>
      </c>
      <c r="G253" s="552">
        <f>F253-E253</f>
        <v>-195</v>
      </c>
      <c r="H253" s="553">
        <f>G253/E253</f>
        <v>-2.6469390525315595E-2</v>
      </c>
      <c r="I253" s="553"/>
      <c r="J253" s="400">
        <v>3644643.9854098125</v>
      </c>
      <c r="K253" s="437">
        <v>3070159.5494634723</v>
      </c>
      <c r="L253" s="552">
        <f>K253-J253</f>
        <v>-574484.43594634021</v>
      </c>
      <c r="M253" s="553">
        <f>L253/J253</f>
        <v>-0.15762429423727206</v>
      </c>
      <c r="N253" s="553"/>
      <c r="O253" s="400">
        <v>3070203.8262551795</v>
      </c>
      <c r="P253" s="400">
        <v>3585093.5548532368</v>
      </c>
      <c r="Q253" s="552">
        <f>P253-O253</f>
        <v>514889.72859805729</v>
      </c>
      <c r="R253" s="553">
        <f>Q253/O253</f>
        <v>0.16770538952330208</v>
      </c>
      <c r="S253" s="553"/>
      <c r="T253" s="400">
        <v>1559321.824338343</v>
      </c>
      <c r="U253" s="400">
        <v>1125476.7746239454</v>
      </c>
      <c r="V253" s="552">
        <f>U253-T253</f>
        <v>-433845.04971439764</v>
      </c>
      <c r="W253" s="553">
        <f>V253/T253</f>
        <v>-0.27822675405603864</v>
      </c>
      <c r="X253" s="554"/>
      <c r="Y253" s="437">
        <f>SUM(J253,O253,T253)</f>
        <v>8274169.636003335</v>
      </c>
      <c r="Z253" s="437">
        <f>SUM(K253,P253,U253)</f>
        <v>7780729.8789406549</v>
      </c>
      <c r="AA253" s="552">
        <f>Z253-Y253</f>
        <v>-493439.75706268009</v>
      </c>
      <c r="AB253" s="553">
        <f>AA253/Y253</f>
        <v>-5.9636166379231484E-2</v>
      </c>
      <c r="AC253" s="554"/>
      <c r="AD253" s="557">
        <v>0</v>
      </c>
      <c r="AE253" s="452">
        <v>1064005.9044262718</v>
      </c>
      <c r="AF253" s="545"/>
      <c r="AG253" s="399">
        <v>8274169.636003335</v>
      </c>
      <c r="AH253" s="399">
        <f>SUM(Z253,AE253)</f>
        <v>8844735.783366926</v>
      </c>
      <c r="AI253" s="552">
        <f>AH253-AG253</f>
        <v>570566.14736359101</v>
      </c>
      <c r="AJ253" s="553">
        <f>AI253/AG253</f>
        <v>6.895751144391464E-2</v>
      </c>
      <c r="AL253" s="559">
        <f>J253/$E253</f>
        <v>494.72566654130753</v>
      </c>
      <c r="AM253" s="559">
        <f>K253/$F253</f>
        <v>428.07578771102516</v>
      </c>
      <c r="AN253" s="559">
        <f>AM253-AL253</f>
        <v>-66.649878830282375</v>
      </c>
      <c r="AO253" s="560">
        <f>AN253/AL253</f>
        <v>-0.13472088338622187</v>
      </c>
      <c r="AP253" s="561"/>
      <c r="AQ253" s="559">
        <f>O253/$E253</f>
        <v>416.75089266393098</v>
      </c>
      <c r="AR253" s="559">
        <f>P253/$F253</f>
        <v>499.87361333703802</v>
      </c>
      <c r="AS253" s="559">
        <f>AR253-AQ253</f>
        <v>83.12272067310704</v>
      </c>
      <c r="AT253" s="560">
        <f>AS253/AQ253</f>
        <v>0.19945421146377104</v>
      </c>
      <c r="AU253" s="561"/>
      <c r="AV253" s="559">
        <f>T253/$E253</f>
        <v>211.66306832338034</v>
      </c>
      <c r="AW253" s="559">
        <f>U253/$F253</f>
        <v>156.92648837478325</v>
      </c>
      <c r="AX253" s="559">
        <f>AW253-AV253</f>
        <v>-54.736579948597097</v>
      </c>
      <c r="AY253" s="560">
        <f>AX253/AV253</f>
        <v>-0.25860241175834303</v>
      </c>
      <c r="AZ253" s="561"/>
      <c r="BA253" s="559">
        <f>Y253/$E253</f>
        <v>1123.1396275286188</v>
      </c>
      <c r="BB253" s="559">
        <f>Z253/$F253</f>
        <v>1084.8758894228465</v>
      </c>
      <c r="BC253" s="559">
        <f>BB253-BA253</f>
        <v>-38.263738105772291</v>
      </c>
      <c r="BD253" s="560">
        <f>BC253/BA253</f>
        <v>-3.4068549597852466E-2</v>
      </c>
      <c r="BE253" s="562"/>
      <c r="BF253" s="559">
        <f>AD253/$E253</f>
        <v>0</v>
      </c>
      <c r="BG253" s="559">
        <f>AE253/$F253</f>
        <v>148.35553603266479</v>
      </c>
      <c r="BH253" s="562"/>
      <c r="BI253" s="559">
        <f>AG253/$E253</f>
        <v>1123.1396275286188</v>
      </c>
      <c r="BJ253" s="559">
        <f>AH253/$F253</f>
        <v>1233.231425455511</v>
      </c>
      <c r="BK253" s="559">
        <f>BJ253-BI253</f>
        <v>110.09179792689224</v>
      </c>
      <c r="BL253" s="560">
        <f>BK253/BI253</f>
        <v>9.8021470553167692E-2</v>
      </c>
    </row>
    <row r="254" spans="1:64">
      <c r="A254" s="397">
        <v>778</v>
      </c>
      <c r="B254" s="412">
        <v>11</v>
      </c>
      <c r="C254" s="412">
        <v>11</v>
      </c>
      <c r="D254" s="398" t="s">
        <v>277</v>
      </c>
      <c r="E254" s="400">
        <v>6763</v>
      </c>
      <c r="F254" s="400">
        <v>6708</v>
      </c>
      <c r="G254" s="552">
        <f>F254-E254</f>
        <v>-55</v>
      </c>
      <c r="H254" s="553">
        <f>G254/E254</f>
        <v>-8.1324855833210113E-3</v>
      </c>
      <c r="I254" s="553"/>
      <c r="J254" s="400">
        <v>1069096.6141329459</v>
      </c>
      <c r="K254" s="437">
        <v>1079880.5118395283</v>
      </c>
      <c r="L254" s="552">
        <f>K254-J254</f>
        <v>10783.897706582444</v>
      </c>
      <c r="M254" s="553">
        <f>L254/J254</f>
        <v>1.008692531996124E-2</v>
      </c>
      <c r="N254" s="553"/>
      <c r="O254" s="400">
        <v>3229453.7454785225</v>
      </c>
      <c r="P254" s="400">
        <v>2315372.8052803697</v>
      </c>
      <c r="Q254" s="552">
        <f>P254-O254</f>
        <v>-914080.94019815279</v>
      </c>
      <c r="R254" s="553">
        <f>Q254/O254</f>
        <v>-0.2830450634191416</v>
      </c>
      <c r="S254" s="553"/>
      <c r="T254" s="400">
        <v>1359137.6177347938</v>
      </c>
      <c r="U254" s="400">
        <v>920972.68511190405</v>
      </c>
      <c r="V254" s="552">
        <f>U254-T254</f>
        <v>-438164.93262288976</v>
      </c>
      <c r="W254" s="553">
        <f>V254/T254</f>
        <v>-0.32238452302803389</v>
      </c>
      <c r="X254" s="554"/>
      <c r="Y254" s="437">
        <f>SUM(J254,O254,T254)</f>
        <v>5657687.977346262</v>
      </c>
      <c r="Z254" s="437">
        <f>SUM(K254,P254,U254)</f>
        <v>4316226.0022318028</v>
      </c>
      <c r="AA254" s="552">
        <f>Z254-Y254</f>
        <v>-1341461.9751144592</v>
      </c>
      <c r="AB254" s="553">
        <f>AA254/Y254</f>
        <v>-0.2371042695330243</v>
      </c>
      <c r="AC254" s="554"/>
      <c r="AD254" s="557">
        <v>0</v>
      </c>
      <c r="AE254" s="452">
        <v>868612.76400473691</v>
      </c>
      <c r="AF254" s="545"/>
      <c r="AG254" s="399">
        <v>5657687.977346262</v>
      </c>
      <c r="AH254" s="399">
        <f>SUM(Z254,AE254)</f>
        <v>5184838.7662365399</v>
      </c>
      <c r="AI254" s="552">
        <f>AH254-AG254</f>
        <v>-472849.21110972203</v>
      </c>
      <c r="AJ254" s="553">
        <f>AI254/AG254</f>
        <v>-8.3576403117853082E-2</v>
      </c>
      <c r="AL254" s="559">
        <f>J254/$E254</f>
        <v>158.08023275660889</v>
      </c>
      <c r="AM254" s="559">
        <f>K254/$F254</f>
        <v>160.9839761239607</v>
      </c>
      <c r="AN254" s="559">
        <f>AM254-AL254</f>
        <v>2.903743367351808</v>
      </c>
      <c r="AO254" s="560">
        <f>AN254/AL254</f>
        <v>1.8368794862686021E-2</v>
      </c>
      <c r="AP254" s="561"/>
      <c r="AQ254" s="559">
        <f>O254/$E254</f>
        <v>477.51792776556596</v>
      </c>
      <c r="AR254" s="559">
        <f>P254/$F254</f>
        <v>345.16589226004317</v>
      </c>
      <c r="AS254" s="559">
        <f>AR254-AQ254</f>
        <v>-132.35203550552279</v>
      </c>
      <c r="AT254" s="560">
        <f>AS254/AQ254</f>
        <v>-0.27716663147043158</v>
      </c>
      <c r="AU254" s="561"/>
      <c r="AV254" s="559">
        <f>T254/$E254</f>
        <v>200.96667421777227</v>
      </c>
      <c r="AW254" s="559">
        <f>U254/$F254</f>
        <v>137.2946757769684</v>
      </c>
      <c r="AX254" s="559">
        <f>AW254-AV254</f>
        <v>-63.671998440803861</v>
      </c>
      <c r="AY254" s="560">
        <f>AX254/AV254</f>
        <v>-0.31682864180658815</v>
      </c>
      <c r="AZ254" s="561"/>
      <c r="BA254" s="559">
        <f>Y254/$E254</f>
        <v>836.56483473994706</v>
      </c>
      <c r="BB254" s="559">
        <f>Z254/$F254</f>
        <v>643.44454416097244</v>
      </c>
      <c r="BC254" s="559">
        <f>BB254-BA254</f>
        <v>-193.12029057897462</v>
      </c>
      <c r="BD254" s="560">
        <f>BC254/BA254</f>
        <v>-0.23084916142692949</v>
      </c>
      <c r="BE254" s="562"/>
      <c r="BF254" s="559">
        <f>AD254/$E254</f>
        <v>0</v>
      </c>
      <c r="BG254" s="559">
        <f>AE254/$F254</f>
        <v>129.48908229050937</v>
      </c>
      <c r="BH254" s="562"/>
      <c r="BI254" s="559">
        <f>AG254/$E254</f>
        <v>836.56483473994706</v>
      </c>
      <c r="BJ254" s="559">
        <f>AH254/$F254</f>
        <v>772.93362645148181</v>
      </c>
      <c r="BK254" s="559">
        <f>BJ254-BI254</f>
        <v>-63.631208288465245</v>
      </c>
      <c r="BL254" s="560">
        <f>BK254/BI254</f>
        <v>-7.6062494675915374E-2</v>
      </c>
    </row>
    <row r="255" spans="1:64">
      <c r="A255" s="397">
        <v>781</v>
      </c>
      <c r="B255" s="412">
        <v>7</v>
      </c>
      <c r="C255" s="412">
        <v>7</v>
      </c>
      <c r="D255" s="398" t="s">
        <v>278</v>
      </c>
      <c r="E255" s="400">
        <v>3504</v>
      </c>
      <c r="F255" s="400">
        <v>3496</v>
      </c>
      <c r="G255" s="552">
        <f>F255-E255</f>
        <v>-8</v>
      </c>
      <c r="H255" s="553">
        <f>G255/E255</f>
        <v>-2.2831050228310501E-3</v>
      </c>
      <c r="I255" s="553"/>
      <c r="J255" s="400">
        <v>2485532.3851385759</v>
      </c>
      <c r="K255" s="437">
        <v>2384422.6350705302</v>
      </c>
      <c r="L255" s="552">
        <f>K255-J255</f>
        <v>-101109.75006804569</v>
      </c>
      <c r="M255" s="553">
        <f>L255/J255</f>
        <v>-4.0679313081011623E-2</v>
      </c>
      <c r="N255" s="553"/>
      <c r="O255" s="400">
        <v>756295.74786122574</v>
      </c>
      <c r="P255" s="400">
        <v>865274.40273741481</v>
      </c>
      <c r="Q255" s="552">
        <f>P255-O255</f>
        <v>108978.65487618907</v>
      </c>
      <c r="R255" s="553">
        <f>Q255/O255</f>
        <v>0.14409528968578281</v>
      </c>
      <c r="S255" s="553"/>
      <c r="T255" s="400">
        <v>802150.07737273281</v>
      </c>
      <c r="U255" s="400">
        <v>700606.699038108</v>
      </c>
      <c r="V255" s="552">
        <f>U255-T255</f>
        <v>-101543.37833462481</v>
      </c>
      <c r="W255" s="553">
        <f>V255/T255</f>
        <v>-0.12658900273027204</v>
      </c>
      <c r="X255" s="554"/>
      <c r="Y255" s="437">
        <f>SUM(J255,O255,T255)</f>
        <v>4043978.2103725346</v>
      </c>
      <c r="Z255" s="437">
        <f>SUM(K255,P255,U255)</f>
        <v>3950303.736846053</v>
      </c>
      <c r="AA255" s="552">
        <f>Z255-Y255</f>
        <v>-93674.473526481539</v>
      </c>
      <c r="AB255" s="553">
        <f>AA255/Y255</f>
        <v>-2.3163941211704047E-2</v>
      </c>
      <c r="AC255" s="554"/>
      <c r="AD255" s="557">
        <v>0</v>
      </c>
      <c r="AE255" s="452">
        <v>455409.03167162434</v>
      </c>
      <c r="AF255" s="545"/>
      <c r="AG255" s="399">
        <v>4043978.2103725346</v>
      </c>
      <c r="AH255" s="399">
        <f>SUM(Z255,AE255)</f>
        <v>4405712.7685176777</v>
      </c>
      <c r="AI255" s="552">
        <f>AH255-AG255</f>
        <v>361734.55814514309</v>
      </c>
      <c r="AJ255" s="553">
        <f>AI255/AG255</f>
        <v>8.9450174884058001E-2</v>
      </c>
      <c r="AL255" s="559">
        <f>J255/$E255</f>
        <v>709.34143411489038</v>
      </c>
      <c r="AM255" s="559">
        <f>K255/$F255</f>
        <v>682.04308783481986</v>
      </c>
      <c r="AN255" s="559">
        <f>AM255-AL255</f>
        <v>-27.298346280070518</v>
      </c>
      <c r="AO255" s="560">
        <f>AN255/AL255</f>
        <v>-3.8484071234515069E-2</v>
      </c>
      <c r="AP255" s="561"/>
      <c r="AQ255" s="559">
        <f>O255/$E255</f>
        <v>215.83782758596624</v>
      </c>
      <c r="AR255" s="559">
        <f>P255/$F255</f>
        <v>247.5041197761484</v>
      </c>
      <c r="AS255" s="559">
        <f>AR255-AQ255</f>
        <v>31.666292190182162</v>
      </c>
      <c r="AT255" s="560">
        <f>AS255/AQ255</f>
        <v>0.14671335671023544</v>
      </c>
      <c r="AU255" s="561"/>
      <c r="AV255" s="559">
        <f>T255/$E255</f>
        <v>228.92410883925024</v>
      </c>
      <c r="AW255" s="559">
        <f>U255/$F255</f>
        <v>200.4023738667357</v>
      </c>
      <c r="AX255" s="559">
        <f>AW255-AV255</f>
        <v>-28.521734972514537</v>
      </c>
      <c r="AY255" s="560">
        <f>AX255/AV255</f>
        <v>-0.12459035056260678</v>
      </c>
      <c r="AZ255" s="561"/>
      <c r="BA255" s="559">
        <f>Y255/$E255</f>
        <v>1154.1033705401069</v>
      </c>
      <c r="BB255" s="559">
        <f>Z255/$F255</f>
        <v>1129.949581477704</v>
      </c>
      <c r="BC255" s="559">
        <f>BB255-BA255</f>
        <v>-24.153789062402893</v>
      </c>
      <c r="BD255" s="560">
        <f>BC255/BA255</f>
        <v>-2.0928618422714772E-2</v>
      </c>
      <c r="BE255" s="562"/>
      <c r="BF255" s="559">
        <f>AD255/$E255</f>
        <v>0</v>
      </c>
      <c r="BG255" s="559">
        <f>AE255/$F255</f>
        <v>130.26574132483535</v>
      </c>
      <c r="BH255" s="562"/>
      <c r="BI255" s="559">
        <f>AG255/$E255</f>
        <v>1154.1033705401069</v>
      </c>
      <c r="BJ255" s="559">
        <f>AH255/$F255</f>
        <v>1260.2153228025393</v>
      </c>
      <c r="BK255" s="559">
        <f>BJ255-BI255</f>
        <v>106.1119522624324</v>
      </c>
      <c r="BL255" s="560">
        <f>BK255/BI255</f>
        <v>9.1943195879215955E-2</v>
      </c>
    </row>
    <row r="256" spans="1:64">
      <c r="A256" s="397">
        <v>783</v>
      </c>
      <c r="B256" s="412">
        <v>4</v>
      </c>
      <c r="C256" s="412">
        <v>4</v>
      </c>
      <c r="D256" s="398" t="s">
        <v>279</v>
      </c>
      <c r="E256" s="400">
        <v>6419</v>
      </c>
      <c r="F256" s="400">
        <v>6377</v>
      </c>
      <c r="G256" s="552">
        <f>F256-E256</f>
        <v>-42</v>
      </c>
      <c r="H256" s="553">
        <f>G256/E256</f>
        <v>-6.5430752453653216E-3</v>
      </c>
      <c r="I256" s="553"/>
      <c r="J256" s="400">
        <v>-161925.03230416204</v>
      </c>
      <c r="K256" s="437">
        <v>-187056.51232734672</v>
      </c>
      <c r="L256" s="552">
        <f>K256-J256</f>
        <v>-25131.480023184675</v>
      </c>
      <c r="M256" s="553">
        <f>L256/J256</f>
        <v>0.15520441568279192</v>
      </c>
      <c r="N256" s="553"/>
      <c r="O256" s="400">
        <v>1560564.6471283075</v>
      </c>
      <c r="P256" s="400">
        <v>1412534.2543806531</v>
      </c>
      <c r="Q256" s="552">
        <f>P256-O256</f>
        <v>-148030.39274765435</v>
      </c>
      <c r="R256" s="553">
        <f>Q256/O256</f>
        <v>-9.485694361976886E-2</v>
      </c>
      <c r="S256" s="553"/>
      <c r="T256" s="400">
        <v>1238613.8229683826</v>
      </c>
      <c r="U256" s="400">
        <v>791138.22858617455</v>
      </c>
      <c r="V256" s="552">
        <f>U256-T256</f>
        <v>-447475.59438220807</v>
      </c>
      <c r="W256" s="553">
        <f>V256/T256</f>
        <v>-0.36127127445567875</v>
      </c>
      <c r="X256" s="554"/>
      <c r="Y256" s="437">
        <f>SUM(J256,O256,T256)</f>
        <v>2637253.4377925284</v>
      </c>
      <c r="Z256" s="437">
        <f>SUM(K256,P256,U256)</f>
        <v>2016615.970639481</v>
      </c>
      <c r="AA256" s="552">
        <f>Z256-Y256</f>
        <v>-620637.46715304744</v>
      </c>
      <c r="AB256" s="553">
        <f>AA256/Y256</f>
        <v>-0.23533478362722024</v>
      </c>
      <c r="AC256" s="554"/>
      <c r="AD256" s="557">
        <v>0</v>
      </c>
      <c r="AE256" s="452">
        <v>675090.00231901929</v>
      </c>
      <c r="AF256" s="545"/>
      <c r="AG256" s="399">
        <v>2637253.4377925284</v>
      </c>
      <c r="AH256" s="399">
        <f>SUM(Z256,AE256)</f>
        <v>2691705.9729585005</v>
      </c>
      <c r="AI256" s="552">
        <f>AH256-AG256</f>
        <v>54452.535165972076</v>
      </c>
      <c r="AJ256" s="553">
        <f>AI256/AG256</f>
        <v>2.0647441154366536E-2</v>
      </c>
      <c r="AL256" s="559">
        <f>J256/$E256</f>
        <v>-25.225896916055778</v>
      </c>
      <c r="AM256" s="559">
        <f>K256/$F256</f>
        <v>-29.33299550373949</v>
      </c>
      <c r="AN256" s="559">
        <f>AM256-AL256</f>
        <v>-4.1070985876837121</v>
      </c>
      <c r="AO256" s="560">
        <f>AN256/AL256</f>
        <v>0.16281278724601567</v>
      </c>
      <c r="AP256" s="561"/>
      <c r="AQ256" s="559">
        <f>O256/$E256</f>
        <v>243.11647408136898</v>
      </c>
      <c r="AR256" s="559">
        <f>P256/$F256</f>
        <v>221.50450907647061</v>
      </c>
      <c r="AS256" s="559">
        <f>AR256-AQ256</f>
        <v>-21.611965004898366</v>
      </c>
      <c r="AT256" s="560">
        <f>AS256/AQ256</f>
        <v>-8.889551844053574E-2</v>
      </c>
      <c r="AU256" s="561"/>
      <c r="AV256" s="559">
        <f>T256/$E256</f>
        <v>192.96055818170785</v>
      </c>
      <c r="AW256" s="559">
        <f>U256/$F256</f>
        <v>124.06119312939855</v>
      </c>
      <c r="AX256" s="559">
        <f>AW256-AV256</f>
        <v>-68.899365052309307</v>
      </c>
      <c r="AY256" s="560">
        <f>AX256/AV256</f>
        <v>-0.35706449909534299</v>
      </c>
      <c r="AZ256" s="561"/>
      <c r="BA256" s="559">
        <f>Y256/$E256</f>
        <v>410.85113534702111</v>
      </c>
      <c r="BB256" s="559">
        <f>Z256/$F256</f>
        <v>316.23270670212969</v>
      </c>
      <c r="BC256" s="559">
        <f>BB256-BA256</f>
        <v>-94.618428644891424</v>
      </c>
      <c r="BD256" s="560">
        <f>BC256/BA256</f>
        <v>-0.23029856924935344</v>
      </c>
      <c r="BE256" s="562"/>
      <c r="BF256" s="559">
        <f>AD256/$E256</f>
        <v>0</v>
      </c>
      <c r="BG256" s="559">
        <f>AE256/$F256</f>
        <v>105.86325894919544</v>
      </c>
      <c r="BH256" s="562"/>
      <c r="BI256" s="559">
        <f>AG256/$E256</f>
        <v>410.85113534702111</v>
      </c>
      <c r="BJ256" s="559">
        <f>AH256/$F256</f>
        <v>422.09596565132517</v>
      </c>
      <c r="BK256" s="559">
        <f>BJ256-BI256</f>
        <v>11.24483030430406</v>
      </c>
      <c r="BL256" s="560">
        <f>BK256/BI256</f>
        <v>2.7369597737161494E-2</v>
      </c>
    </row>
    <row r="257" spans="1:64">
      <c r="A257" s="397">
        <v>785</v>
      </c>
      <c r="B257" s="412">
        <v>17</v>
      </c>
      <c r="C257" s="412">
        <v>17</v>
      </c>
      <c r="D257" s="398" t="s">
        <v>280</v>
      </c>
      <c r="E257" s="400">
        <v>2626</v>
      </c>
      <c r="F257" s="400">
        <v>2589</v>
      </c>
      <c r="G257" s="552">
        <f>F257-E257</f>
        <v>-37</v>
      </c>
      <c r="H257" s="553">
        <f>G257/E257</f>
        <v>-1.408987052551409E-2</v>
      </c>
      <c r="I257" s="553"/>
      <c r="J257" s="400">
        <v>3615397.6715888921</v>
      </c>
      <c r="K257" s="437">
        <v>3559206.1205989085</v>
      </c>
      <c r="L257" s="552">
        <f>K257-J257</f>
        <v>-56191.550989983603</v>
      </c>
      <c r="M257" s="553">
        <f>L257/J257</f>
        <v>-1.5542287763129688E-2</v>
      </c>
      <c r="N257" s="553"/>
      <c r="O257" s="400">
        <v>1088501.3999090265</v>
      </c>
      <c r="P257" s="400">
        <v>1290052.0568390749</v>
      </c>
      <c r="Q257" s="552">
        <f>P257-O257</f>
        <v>201550.65693004848</v>
      </c>
      <c r="R257" s="553">
        <f>Q257/O257</f>
        <v>0.18516343382460826</v>
      </c>
      <c r="S257" s="553"/>
      <c r="T257" s="400">
        <v>636627.13202352799</v>
      </c>
      <c r="U257" s="400">
        <v>508510.59756841377</v>
      </c>
      <c r="V257" s="552">
        <f>U257-T257</f>
        <v>-128116.53445511422</v>
      </c>
      <c r="W257" s="553">
        <f>V257/T257</f>
        <v>-0.20124265525393817</v>
      </c>
      <c r="X257" s="554"/>
      <c r="Y257" s="437">
        <f>SUM(J257,O257,T257)</f>
        <v>5340526.2035214473</v>
      </c>
      <c r="Z257" s="437">
        <f>SUM(K257,P257,U257)</f>
        <v>5357768.7750063976</v>
      </c>
      <c r="AA257" s="552">
        <f>Z257-Y257</f>
        <v>17242.571484950371</v>
      </c>
      <c r="AB257" s="553">
        <f>AA257/Y257</f>
        <v>3.2286278220264005E-3</v>
      </c>
      <c r="AC257" s="554"/>
      <c r="AD257" s="557">
        <v>0</v>
      </c>
      <c r="AE257" s="452">
        <v>484297.95589958417</v>
      </c>
      <c r="AF257" s="545"/>
      <c r="AG257" s="399">
        <v>5340526.2035214473</v>
      </c>
      <c r="AH257" s="399">
        <f>SUM(Z257,AE257)</f>
        <v>5842066.7309059817</v>
      </c>
      <c r="AI257" s="552">
        <f>AH257-AG257</f>
        <v>501540.52738453448</v>
      </c>
      <c r="AJ257" s="553">
        <f>AI257/AG257</f>
        <v>9.3912192969641761E-2</v>
      </c>
      <c r="AL257" s="559">
        <f>J257/$E257</f>
        <v>1376.7698673225027</v>
      </c>
      <c r="AM257" s="559">
        <f>K257/$F257</f>
        <v>1374.7416456542715</v>
      </c>
      <c r="AN257" s="559">
        <f>AM257-AL257</f>
        <v>-2.0282216682312537</v>
      </c>
      <c r="AO257" s="560">
        <f>AN257/AL257</f>
        <v>-1.4731740695165512E-3</v>
      </c>
      <c r="AP257" s="561"/>
      <c r="AQ257" s="559">
        <f>O257/$E257</f>
        <v>414.50929166375721</v>
      </c>
      <c r="AR257" s="559">
        <f>P257/$F257</f>
        <v>498.28198410161258</v>
      </c>
      <c r="AS257" s="559">
        <f>AR257-AQ257</f>
        <v>83.772692437855369</v>
      </c>
      <c r="AT257" s="560">
        <f>AS257/AQ257</f>
        <v>0.20210087957644707</v>
      </c>
      <c r="AU257" s="561"/>
      <c r="AV257" s="559">
        <f>T257/$E257</f>
        <v>242.43226657407769</v>
      </c>
      <c r="AW257" s="559">
        <f>U257/$F257</f>
        <v>196.41197279583383</v>
      </c>
      <c r="AX257" s="559">
        <f>AW257-AV257</f>
        <v>-46.020293778243854</v>
      </c>
      <c r="AY257" s="560">
        <f>AX257/AV257</f>
        <v>-0.18982742861986929</v>
      </c>
      <c r="AZ257" s="561"/>
      <c r="BA257" s="559">
        <f>Y257/$E257</f>
        <v>2033.7114255603378</v>
      </c>
      <c r="BB257" s="559">
        <f>Z257/$F257</f>
        <v>2069.4356025517177</v>
      </c>
      <c r="BC257" s="559">
        <f>BB257-BA257</f>
        <v>35.724176991379863</v>
      </c>
      <c r="BD257" s="560">
        <f>BC257/BA257</f>
        <v>1.7566001027671353E-2</v>
      </c>
      <c r="BE257" s="562"/>
      <c r="BF257" s="559">
        <f>AD257/$E257</f>
        <v>0</v>
      </c>
      <c r="BG257" s="559">
        <f>AE257/$F257</f>
        <v>187.05985164139983</v>
      </c>
      <c r="BH257" s="562"/>
      <c r="BI257" s="559">
        <f>AG257/$E257</f>
        <v>2033.7114255603378</v>
      </c>
      <c r="BJ257" s="559">
        <f>AH257/$F257</f>
        <v>2256.4954541931179</v>
      </c>
      <c r="BK257" s="559">
        <f>BJ257-BI257</f>
        <v>222.78402863278006</v>
      </c>
      <c r="BL257" s="560">
        <f>BK257/BI257</f>
        <v>0.10954554605572792</v>
      </c>
    </row>
    <row r="258" spans="1:64">
      <c r="A258" s="397">
        <v>790</v>
      </c>
      <c r="B258" s="412">
        <v>6</v>
      </c>
      <c r="C258" s="412">
        <v>6</v>
      </c>
      <c r="D258" s="398" t="s">
        <v>281</v>
      </c>
      <c r="E258" s="400">
        <v>23734</v>
      </c>
      <c r="F258" s="400">
        <v>23515</v>
      </c>
      <c r="G258" s="552">
        <f>F258-E258</f>
        <v>-219</v>
      </c>
      <c r="H258" s="553">
        <f>G258/E258</f>
        <v>-9.2272688969410963E-3</v>
      </c>
      <c r="I258" s="553"/>
      <c r="J258" s="400">
        <v>4032287.9100757195</v>
      </c>
      <c r="K258" s="437">
        <v>2385165.0889936341</v>
      </c>
      <c r="L258" s="552">
        <f>K258-J258</f>
        <v>-1647122.8210820854</v>
      </c>
      <c r="M258" s="553">
        <f>L258/J258</f>
        <v>-0.40848343615700677</v>
      </c>
      <c r="N258" s="553"/>
      <c r="O258" s="400">
        <v>9838322.5819209348</v>
      </c>
      <c r="P258" s="400">
        <v>9964143.4501144979</v>
      </c>
      <c r="Q258" s="552">
        <f>P258-O258</f>
        <v>125820.86819356307</v>
      </c>
      <c r="R258" s="553">
        <f>Q258/O258</f>
        <v>1.2788853704062682E-2</v>
      </c>
      <c r="S258" s="553"/>
      <c r="T258" s="400">
        <v>4378201.2742238045</v>
      </c>
      <c r="U258" s="400">
        <v>2868796.1714314325</v>
      </c>
      <c r="V258" s="552">
        <f>U258-T258</f>
        <v>-1509405.102792372</v>
      </c>
      <c r="W258" s="553">
        <f>V258/T258</f>
        <v>-0.34475461685117914</v>
      </c>
      <c r="X258" s="554"/>
      <c r="Y258" s="437">
        <f>SUM(J258,O258,T258)</f>
        <v>18248811.766220458</v>
      </c>
      <c r="Z258" s="437">
        <f>SUM(K258,P258,U258)</f>
        <v>15218104.710539564</v>
      </c>
      <c r="AA258" s="552">
        <f>Z258-Y258</f>
        <v>-3030707.0556808934</v>
      </c>
      <c r="AB258" s="553">
        <f>AA258/Y258</f>
        <v>-0.16607695309186632</v>
      </c>
      <c r="AC258" s="554"/>
      <c r="AD258" s="557">
        <v>0</v>
      </c>
      <c r="AE258" s="452">
        <v>3074844.421168386</v>
      </c>
      <c r="AF258" s="545"/>
      <c r="AG258" s="399">
        <v>18248811.766220458</v>
      </c>
      <c r="AH258" s="399">
        <f>SUM(Z258,AE258)</f>
        <v>18292949.131707951</v>
      </c>
      <c r="AI258" s="552">
        <f>AH258-AG258</f>
        <v>44137.365487493575</v>
      </c>
      <c r="AJ258" s="553">
        <f>AI258/AG258</f>
        <v>2.4186432548553237E-3</v>
      </c>
      <c r="AL258" s="559">
        <f>J258/$E258</f>
        <v>169.89499916051739</v>
      </c>
      <c r="AM258" s="559">
        <f>K258/$F258</f>
        <v>101.43164316366719</v>
      </c>
      <c r="AN258" s="559">
        <f>AM258-AL258</f>
        <v>-68.463355996850197</v>
      </c>
      <c r="AO258" s="560">
        <f>AN258/AL258</f>
        <v>-0.4029745215288284</v>
      </c>
      <c r="AP258" s="561"/>
      <c r="AQ258" s="559">
        <f>O258/$E258</f>
        <v>414.52441990060396</v>
      </c>
      <c r="AR258" s="559">
        <f>P258/$F258</f>
        <v>423.73563470612368</v>
      </c>
      <c r="AS258" s="559">
        <f>AR258-AQ258</f>
        <v>9.2112148055197167</v>
      </c>
      <c r="AT258" s="560">
        <f>AS258/AQ258</f>
        <v>2.2221163249509915E-2</v>
      </c>
      <c r="AU258" s="561"/>
      <c r="AV258" s="559">
        <f>T258/$E258</f>
        <v>184.46959106024289</v>
      </c>
      <c r="AW258" s="559">
        <f>U258/$F258</f>
        <v>121.99856140469626</v>
      </c>
      <c r="AX258" s="559">
        <f>AW258-AV258</f>
        <v>-62.47102965554663</v>
      </c>
      <c r="AY258" s="560">
        <f>AX258/AV258</f>
        <v>-0.33865218270660796</v>
      </c>
      <c r="AZ258" s="561"/>
      <c r="BA258" s="559">
        <f>Y258/$E258</f>
        <v>768.88901012136421</v>
      </c>
      <c r="BB258" s="559">
        <f>Z258/$F258</f>
        <v>647.1658392744871</v>
      </c>
      <c r="BC258" s="559">
        <f>BB258-BA258</f>
        <v>-121.72317084687711</v>
      </c>
      <c r="BD258" s="560">
        <f>BC258/BA258</f>
        <v>-0.15831045735412955</v>
      </c>
      <c r="BE258" s="562"/>
      <c r="BF258" s="559">
        <f>AD258/$E258</f>
        <v>0</v>
      </c>
      <c r="BG258" s="559">
        <f>AE258/$F258</f>
        <v>130.76097899929349</v>
      </c>
      <c r="BH258" s="562"/>
      <c r="BI258" s="559">
        <f>AG258/$E258</f>
        <v>768.88901012136421</v>
      </c>
      <c r="BJ258" s="559">
        <f>AH258/$F258</f>
        <v>777.92681827378067</v>
      </c>
      <c r="BK258" s="559">
        <f>BJ258-BI258</f>
        <v>9.03780815241646</v>
      </c>
      <c r="BL258" s="560">
        <f>BK258/BI258</f>
        <v>1.1754372911364542E-2</v>
      </c>
    </row>
    <row r="259" spans="1:64">
      <c r="A259" s="397">
        <v>791</v>
      </c>
      <c r="B259" s="412">
        <v>17</v>
      </c>
      <c r="C259" s="412">
        <v>17</v>
      </c>
      <c r="D259" s="398" t="s">
        <v>282</v>
      </c>
      <c r="E259" s="400">
        <v>5029</v>
      </c>
      <c r="F259" s="400">
        <v>4931</v>
      </c>
      <c r="G259" s="552">
        <f>F259-E259</f>
        <v>-98</v>
      </c>
      <c r="H259" s="553">
        <f>G259/E259</f>
        <v>-1.9486975541857229E-2</v>
      </c>
      <c r="I259" s="553"/>
      <c r="J259" s="400">
        <v>3183817.5225645266</v>
      </c>
      <c r="K259" s="437">
        <v>3263633.7371776626</v>
      </c>
      <c r="L259" s="552">
        <f>K259-J259</f>
        <v>79816.214613135904</v>
      </c>
      <c r="M259" s="553">
        <f>L259/J259</f>
        <v>2.5069343342530796E-2</v>
      </c>
      <c r="N259" s="553"/>
      <c r="O259" s="400">
        <v>2915768.7726750532</v>
      </c>
      <c r="P259" s="400">
        <v>2913714.1241980414</v>
      </c>
      <c r="Q259" s="552">
        <f>P259-O259</f>
        <v>-2054.6484770118259</v>
      </c>
      <c r="R259" s="553">
        <f>Q259/O259</f>
        <v>-7.0466783795300816E-4</v>
      </c>
      <c r="S259" s="553"/>
      <c r="T259" s="400">
        <v>1259422.1857064292</v>
      </c>
      <c r="U259" s="400">
        <v>946890.18635046924</v>
      </c>
      <c r="V259" s="552">
        <f>U259-T259</f>
        <v>-312531.99935595994</v>
      </c>
      <c r="W259" s="553">
        <f>V259/T259</f>
        <v>-0.24815506896970849</v>
      </c>
      <c r="X259" s="554"/>
      <c r="Y259" s="437">
        <f>SUM(J259,O259,T259)</f>
        <v>7359008.480946009</v>
      </c>
      <c r="Z259" s="437">
        <f>SUM(K259,P259,U259)</f>
        <v>7124238.0477261739</v>
      </c>
      <c r="AA259" s="552">
        <f>Z259-Y259</f>
        <v>-234770.43321983516</v>
      </c>
      <c r="AB259" s="553">
        <f>AA259/Y259</f>
        <v>-3.1902454498823347E-2</v>
      </c>
      <c r="AC259" s="554"/>
      <c r="AD259" s="557">
        <v>0</v>
      </c>
      <c r="AE259" s="452">
        <v>602193.28354249639</v>
      </c>
      <c r="AF259" s="545"/>
      <c r="AG259" s="399">
        <v>7359008.480946009</v>
      </c>
      <c r="AH259" s="399">
        <f>SUM(Z259,AE259)</f>
        <v>7726431.33126867</v>
      </c>
      <c r="AI259" s="552">
        <f>AH259-AG259</f>
        <v>367422.85032266099</v>
      </c>
      <c r="AJ259" s="553">
        <f>AI259/AG259</f>
        <v>4.9928309129415267E-2</v>
      </c>
      <c r="AL259" s="559">
        <f>J259/$E259</f>
        <v>633.09157338725925</v>
      </c>
      <c r="AM259" s="559">
        <f>K259/$F259</f>
        <v>661.86042124876542</v>
      </c>
      <c r="AN259" s="559">
        <f>AM259-AL259</f>
        <v>28.768847861506174</v>
      </c>
      <c r="AO259" s="560">
        <f>AN259/AL259</f>
        <v>4.5441842966860026E-2</v>
      </c>
      <c r="AP259" s="561"/>
      <c r="AQ259" s="559">
        <f>O259/$E259</f>
        <v>579.79096692683504</v>
      </c>
      <c r="AR259" s="559">
        <f>P259/$F259</f>
        <v>590.89720628636007</v>
      </c>
      <c r="AS259" s="559">
        <f>AR259-AQ259</f>
        <v>11.106239359525034</v>
      </c>
      <c r="AT259" s="560">
        <f>AS259/AQ259</f>
        <v>1.9155592261799678E-2</v>
      </c>
      <c r="AU259" s="561"/>
      <c r="AV259" s="559">
        <f>T259/$E259</f>
        <v>250.43193193605671</v>
      </c>
      <c r="AW259" s="559">
        <f>U259/$F259</f>
        <v>192.02802400131196</v>
      </c>
      <c r="AX259" s="559">
        <f>AW259-AV259</f>
        <v>-58.403907934744751</v>
      </c>
      <c r="AY259" s="560">
        <f>AX259/AV259</f>
        <v>-0.23321270368052402</v>
      </c>
      <c r="AZ259" s="561"/>
      <c r="BA259" s="559">
        <f>Y259/$E259</f>
        <v>1463.3144722501509</v>
      </c>
      <c r="BB259" s="559">
        <f>Z259/$F259</f>
        <v>1444.7856515364376</v>
      </c>
      <c r="BC259" s="559">
        <f>BB259-BA259</f>
        <v>-18.52882071371323</v>
      </c>
      <c r="BD259" s="560">
        <f>BC259/BA259</f>
        <v>-1.2662227474058469E-2</v>
      </c>
      <c r="BE259" s="562"/>
      <c r="BF259" s="559">
        <f>AD259/$E259</f>
        <v>0</v>
      </c>
      <c r="BG259" s="559">
        <f>AE259/$F259</f>
        <v>122.12396745943954</v>
      </c>
      <c r="BH259" s="562"/>
      <c r="BI259" s="559">
        <f>AG259/$E259</f>
        <v>1463.3144722501509</v>
      </c>
      <c r="BJ259" s="559">
        <f>AH259/$F259</f>
        <v>1566.9096189958771</v>
      </c>
      <c r="BK259" s="559">
        <f>BJ259-BI259</f>
        <v>103.5951467457262</v>
      </c>
      <c r="BL259" s="560">
        <f>BK259/BI259</f>
        <v>7.0794862423814525E-2</v>
      </c>
    </row>
    <row r="260" spans="1:64">
      <c r="A260" s="397">
        <v>831</v>
      </c>
      <c r="B260" s="412">
        <v>9</v>
      </c>
      <c r="C260" s="412">
        <v>9</v>
      </c>
      <c r="D260" s="398" t="s">
        <v>283</v>
      </c>
      <c r="E260" s="400">
        <v>4559</v>
      </c>
      <c r="F260" s="400">
        <v>4625</v>
      </c>
      <c r="G260" s="552">
        <f>F260-E260</f>
        <v>66</v>
      </c>
      <c r="H260" s="553">
        <f>G260/E260</f>
        <v>1.4476858960298312E-2</v>
      </c>
      <c r="I260" s="553"/>
      <c r="J260" s="400">
        <v>1657634.2981426027</v>
      </c>
      <c r="K260" s="437">
        <v>1684522.4108059183</v>
      </c>
      <c r="L260" s="552">
        <f>K260-J260</f>
        <v>26888.112663315609</v>
      </c>
      <c r="M260" s="553">
        <f>L260/J260</f>
        <v>1.622077480747354E-2</v>
      </c>
      <c r="N260" s="553"/>
      <c r="O260" s="400">
        <v>843893.27278682333</v>
      </c>
      <c r="P260" s="400">
        <v>879018.04743825702</v>
      </c>
      <c r="Q260" s="552">
        <f>P260-O260</f>
        <v>35124.77465143369</v>
      </c>
      <c r="R260" s="553">
        <f>Q260/O260</f>
        <v>4.1622294885038845E-2</v>
      </c>
      <c r="S260" s="553"/>
      <c r="T260" s="400">
        <v>676809.12581157265</v>
      </c>
      <c r="U260" s="400">
        <v>405523.6679822969</v>
      </c>
      <c r="V260" s="552">
        <f>U260-T260</f>
        <v>-271285.45782927575</v>
      </c>
      <c r="W260" s="553">
        <f>V260/T260</f>
        <v>-0.40083008263810421</v>
      </c>
      <c r="X260" s="554"/>
      <c r="Y260" s="437">
        <f>SUM(J260,O260,T260)</f>
        <v>3178336.6967409984</v>
      </c>
      <c r="Z260" s="437">
        <f>SUM(K260,P260,U260)</f>
        <v>2969064.1262264722</v>
      </c>
      <c r="AA260" s="552">
        <f>Z260-Y260</f>
        <v>-209272.57051452622</v>
      </c>
      <c r="AB260" s="553">
        <f>AA260/Y260</f>
        <v>-6.5843423929601311E-2</v>
      </c>
      <c r="AC260" s="554"/>
      <c r="AD260" s="557">
        <v>0</v>
      </c>
      <c r="AE260" s="452">
        <v>643503.49545464048</v>
      </c>
      <c r="AF260" s="545"/>
      <c r="AG260" s="399">
        <v>3178336.6967409984</v>
      </c>
      <c r="AH260" s="399">
        <f>SUM(Z260,AE260)</f>
        <v>3612567.6216811128</v>
      </c>
      <c r="AI260" s="552">
        <f>AH260-AG260</f>
        <v>434230.92494011438</v>
      </c>
      <c r="AJ260" s="553">
        <f>AI260/AG260</f>
        <v>0.13662206568151383</v>
      </c>
      <c r="AL260" s="559">
        <f>J260/$E260</f>
        <v>363.59602942368997</v>
      </c>
      <c r="AM260" s="559">
        <f>K260/$F260</f>
        <v>364.22106179587422</v>
      </c>
      <c r="AN260" s="559">
        <f>AM260-AL260</f>
        <v>0.62503237218425056</v>
      </c>
      <c r="AO260" s="560">
        <f>AN260/AL260</f>
        <v>1.7190296967074822E-3</v>
      </c>
      <c r="AP260" s="561"/>
      <c r="AQ260" s="559">
        <f>O260/$E260</f>
        <v>185.10490738908166</v>
      </c>
      <c r="AR260" s="559">
        <f>P260/$F260</f>
        <v>190.05795620286639</v>
      </c>
      <c r="AS260" s="559">
        <f>AR260-AQ260</f>
        <v>4.9530488137847328</v>
      </c>
      <c r="AT260" s="560">
        <f>AS260/AQ260</f>
        <v>2.6758063217490292E-2</v>
      </c>
      <c r="AU260" s="561"/>
      <c r="AV260" s="559">
        <f>T260/$E260</f>
        <v>148.4556099608626</v>
      </c>
      <c r="AW260" s="559">
        <f>U260/$F260</f>
        <v>87.680793077253384</v>
      </c>
      <c r="AX260" s="559">
        <f>AW260-AV260</f>
        <v>-60.774816883609219</v>
      </c>
      <c r="AY260" s="560">
        <f>AX260/AV260</f>
        <v>-0.40938039929667397</v>
      </c>
      <c r="AZ260" s="561"/>
      <c r="BA260" s="559">
        <f>Y260/$E260</f>
        <v>697.1565467736342</v>
      </c>
      <c r="BB260" s="559">
        <f>Z260/$F260</f>
        <v>641.95981107599403</v>
      </c>
      <c r="BC260" s="559">
        <f>BB260-BA260</f>
        <v>-55.196735697640179</v>
      </c>
      <c r="BD260" s="560">
        <f>BC260/BA260</f>
        <v>-7.9174090744876108E-2</v>
      </c>
      <c r="BE260" s="562"/>
      <c r="BF260" s="559">
        <f>AD260/$E260</f>
        <v>0</v>
      </c>
      <c r="BG260" s="559">
        <f>AE260/$F260</f>
        <v>139.13589090911145</v>
      </c>
      <c r="BH260" s="562"/>
      <c r="BI260" s="559">
        <f>AG260/$E260</f>
        <v>697.1565467736342</v>
      </c>
      <c r="BJ260" s="559">
        <f>AH260/$F260</f>
        <v>781.09570198510551</v>
      </c>
      <c r="BK260" s="559">
        <f>BJ260-BI260</f>
        <v>83.939155211471302</v>
      </c>
      <c r="BL260" s="560">
        <f>BK260/BI260</f>
        <v>0.12040216160908582</v>
      </c>
    </row>
    <row r="261" spans="1:64">
      <c r="A261" s="397">
        <v>832</v>
      </c>
      <c r="B261" s="412">
        <v>17</v>
      </c>
      <c r="C261" s="412">
        <v>17</v>
      </c>
      <c r="D261" s="398" t="s">
        <v>284</v>
      </c>
      <c r="E261" s="400">
        <v>3825</v>
      </c>
      <c r="F261" s="400">
        <v>3731</v>
      </c>
      <c r="G261" s="552">
        <f>F261-E261</f>
        <v>-94</v>
      </c>
      <c r="H261" s="553">
        <f>G261/E261</f>
        <v>-2.4575163398692812E-2</v>
      </c>
      <c r="I261" s="553"/>
      <c r="J261" s="400">
        <v>6166467.9478864307</v>
      </c>
      <c r="K261" s="437">
        <v>6075860.3511191159</v>
      </c>
      <c r="L261" s="552">
        <f>K261-J261</f>
        <v>-90607.59676731471</v>
      </c>
      <c r="M261" s="553">
        <f>L261/J261</f>
        <v>-1.4693597296385955E-2</v>
      </c>
      <c r="N261" s="553"/>
      <c r="O261" s="400">
        <v>1837642.6592332195</v>
      </c>
      <c r="P261" s="400">
        <v>1992847.4093654619</v>
      </c>
      <c r="Q261" s="552">
        <f>P261-O261</f>
        <v>155204.75013224245</v>
      </c>
      <c r="R261" s="553">
        <f>Q261/O261</f>
        <v>8.4458612969402699E-2</v>
      </c>
      <c r="S261" s="553"/>
      <c r="T261" s="400">
        <v>765441.80607375619</v>
      </c>
      <c r="U261" s="400">
        <v>563642.85299140541</v>
      </c>
      <c r="V261" s="552">
        <f>U261-T261</f>
        <v>-201798.95308235078</v>
      </c>
      <c r="W261" s="553">
        <f>V261/T261</f>
        <v>-0.26363722425543334</v>
      </c>
      <c r="X261" s="554"/>
      <c r="Y261" s="437">
        <f>SUM(J261,O261,T261)</f>
        <v>8769552.4131934065</v>
      </c>
      <c r="Z261" s="437">
        <f>SUM(K261,P261,U261)</f>
        <v>8632350.613475984</v>
      </c>
      <c r="AA261" s="552">
        <f>Z261-Y261</f>
        <v>-137201.79971742257</v>
      </c>
      <c r="AB261" s="553">
        <f>AA261/Y261</f>
        <v>-1.5645245418797943E-2</v>
      </c>
      <c r="AC261" s="554"/>
      <c r="AD261" s="557">
        <v>0</v>
      </c>
      <c r="AE261" s="452">
        <v>645236.03421959723</v>
      </c>
      <c r="AF261" s="545"/>
      <c r="AG261" s="399">
        <v>8769552.4131934065</v>
      </c>
      <c r="AH261" s="399">
        <f>SUM(Z261,AE261)</f>
        <v>9277586.6476955805</v>
      </c>
      <c r="AI261" s="552">
        <f>AH261-AG261</f>
        <v>508034.23450217396</v>
      </c>
      <c r="AJ261" s="553">
        <f>AI261/AG261</f>
        <v>5.7931603640096703E-2</v>
      </c>
      <c r="AL261" s="559">
        <f>J261/$E261</f>
        <v>1612.1484831075636</v>
      </c>
      <c r="AM261" s="559">
        <f>K261/$F261</f>
        <v>1628.4803942961983</v>
      </c>
      <c r="AN261" s="559">
        <f>AM261-AL261</f>
        <v>16.331911188634649</v>
      </c>
      <c r="AO261" s="560">
        <f>AN261/AL261</f>
        <v>1.0130525419813314E-2</v>
      </c>
      <c r="AP261" s="561"/>
      <c r="AQ261" s="559">
        <f>O261/$E261</f>
        <v>480.42945339430577</v>
      </c>
      <c r="AR261" s="559">
        <f>P261/$F261</f>
        <v>534.13224587656441</v>
      </c>
      <c r="AS261" s="559">
        <f>AR261-AQ261</f>
        <v>53.702792482258644</v>
      </c>
      <c r="AT261" s="560">
        <f>AS261/AQ261</f>
        <v>0.11178080798926961</v>
      </c>
      <c r="AU261" s="561"/>
      <c r="AV261" s="559">
        <f>T261/$E261</f>
        <v>200.11550485588398</v>
      </c>
      <c r="AW261" s="559">
        <f>U261/$F261</f>
        <v>151.07018305853805</v>
      </c>
      <c r="AX261" s="559">
        <f>AW261-AV261</f>
        <v>-49.045321797345935</v>
      </c>
      <c r="AY261" s="560">
        <f>AX261/AV261</f>
        <v>-0.24508506641035446</v>
      </c>
      <c r="AZ261" s="561"/>
      <c r="BA261" s="559">
        <f>Y261/$E261</f>
        <v>2292.6934413577533</v>
      </c>
      <c r="BB261" s="559">
        <f>Z261/$F261</f>
        <v>2313.682823231301</v>
      </c>
      <c r="BC261" s="559">
        <f>BB261-BA261</f>
        <v>20.9893818735477</v>
      </c>
      <c r="BD261" s="560">
        <f>BC261/BA261</f>
        <v>9.154901172098091E-3</v>
      </c>
      <c r="BE261" s="562"/>
      <c r="BF261" s="559">
        <f>AD261/$E261</f>
        <v>0</v>
      </c>
      <c r="BG261" s="559">
        <f>AE261/$F261</f>
        <v>172.93916757426888</v>
      </c>
      <c r="BH261" s="562"/>
      <c r="BI261" s="559">
        <f>AG261/$E261</f>
        <v>2292.6934413577533</v>
      </c>
      <c r="BJ261" s="559">
        <f>AH261/$F261</f>
        <v>2486.6219908055696</v>
      </c>
      <c r="BK261" s="559">
        <f>BJ261-BI261</f>
        <v>193.92854944781629</v>
      </c>
      <c r="BL261" s="560">
        <f>BK261/BI261</f>
        <v>8.4585468754588528E-2</v>
      </c>
    </row>
    <row r="262" spans="1:64">
      <c r="A262" s="397">
        <v>833</v>
      </c>
      <c r="B262" s="412">
        <v>2</v>
      </c>
      <c r="C262" s="412">
        <v>2</v>
      </c>
      <c r="D262" s="398" t="s">
        <v>285</v>
      </c>
      <c r="E262" s="400">
        <v>1691</v>
      </c>
      <c r="F262" s="400">
        <v>1705</v>
      </c>
      <c r="G262" s="552">
        <f>F262-E262</f>
        <v>14</v>
      </c>
      <c r="H262" s="553">
        <f>G262/E262</f>
        <v>8.27912477823773E-3</v>
      </c>
      <c r="I262" s="553"/>
      <c r="J262" s="400">
        <v>1192391.8927866234</v>
      </c>
      <c r="K262" s="437">
        <v>1232650.6112620533</v>
      </c>
      <c r="L262" s="552">
        <f>K262-J262</f>
        <v>40258.718475429807</v>
      </c>
      <c r="M262" s="553">
        <f>L262/J262</f>
        <v>3.3762992451537945E-2</v>
      </c>
      <c r="N262" s="553"/>
      <c r="O262" s="400">
        <v>376592.34515492304</v>
      </c>
      <c r="P262" s="400">
        <v>425003.96339143044</v>
      </c>
      <c r="Q262" s="552">
        <f>P262-O262</f>
        <v>48411.618236507406</v>
      </c>
      <c r="R262" s="553">
        <f>Q262/O262</f>
        <v>0.12855178513145765</v>
      </c>
      <c r="S262" s="553"/>
      <c r="T262" s="400">
        <v>335096.1111613845</v>
      </c>
      <c r="U262" s="400">
        <v>260050.89212186571</v>
      </c>
      <c r="V262" s="552">
        <f>U262-T262</f>
        <v>-75045.219039518794</v>
      </c>
      <c r="W262" s="553">
        <f>V262/T262</f>
        <v>-0.22395132781286298</v>
      </c>
      <c r="X262" s="554"/>
      <c r="Y262" s="437">
        <f>SUM(J262,O262,T262)</f>
        <v>1904080.3491029309</v>
      </c>
      <c r="Z262" s="437">
        <f>SUM(K262,P262,U262)</f>
        <v>1917705.4667753493</v>
      </c>
      <c r="AA262" s="552">
        <f>Z262-Y262</f>
        <v>13625.117672418477</v>
      </c>
      <c r="AB262" s="553">
        <f>AA262/Y262</f>
        <v>7.1557472240274299E-3</v>
      </c>
      <c r="AC262" s="554"/>
      <c r="AD262" s="557">
        <v>0</v>
      </c>
      <c r="AE262" s="452">
        <v>174544.43423555809</v>
      </c>
      <c r="AF262" s="545"/>
      <c r="AG262" s="399">
        <v>1904080.3491029309</v>
      </c>
      <c r="AH262" s="399">
        <f>SUM(Z262,AE262)</f>
        <v>2092249.9010109075</v>
      </c>
      <c r="AI262" s="552">
        <f>AH262-AG262</f>
        <v>188169.55190797662</v>
      </c>
      <c r="AJ262" s="553">
        <f>AI262/AG262</f>
        <v>9.8824375765775282E-2</v>
      </c>
      <c r="AL262" s="559">
        <f>J262/$E262</f>
        <v>705.14009035282288</v>
      </c>
      <c r="AM262" s="559">
        <f>K262/$F262</f>
        <v>722.96223534431272</v>
      </c>
      <c r="AN262" s="559">
        <f>AM262-AL262</f>
        <v>17.822144991489836</v>
      </c>
      <c r="AO262" s="560">
        <f>AN262/AL262</f>
        <v>2.5274615973929909E-2</v>
      </c>
      <c r="AP262" s="561"/>
      <c r="AQ262" s="559">
        <f>O262/$E262</f>
        <v>222.70392971905562</v>
      </c>
      <c r="AR262" s="559">
        <f>P262/$F262</f>
        <v>249.2691867398419</v>
      </c>
      <c r="AS262" s="559">
        <f>AR262-AQ262</f>
        <v>26.565257020786277</v>
      </c>
      <c r="AT262" s="560">
        <f>AS262/AQ262</f>
        <v>0.11928508425647788</v>
      </c>
      <c r="AU262" s="561"/>
      <c r="AV262" s="559">
        <f>T262/$E262</f>
        <v>198.16446550052305</v>
      </c>
      <c r="AW262" s="559">
        <f>U262/$F262</f>
        <v>152.52251737352827</v>
      </c>
      <c r="AX262" s="559">
        <f>AW262-AV262</f>
        <v>-45.641948126994777</v>
      </c>
      <c r="AY262" s="560">
        <f>AX262/AV262</f>
        <v>-0.23032357497451683</v>
      </c>
      <c r="AZ262" s="561"/>
      <c r="BA262" s="559">
        <f>Y262/$E262</f>
        <v>1126.0084855724015</v>
      </c>
      <c r="BB262" s="559">
        <f>Z262/$F262</f>
        <v>1124.7539394576829</v>
      </c>
      <c r="BC262" s="559">
        <f>BB262-BA262</f>
        <v>-1.2545461147185506</v>
      </c>
      <c r="BD262" s="560">
        <f>BC262/BA262</f>
        <v>-1.1141533396889169E-3</v>
      </c>
      <c r="BE262" s="562"/>
      <c r="BF262" s="559">
        <f>AD262/$E262</f>
        <v>0</v>
      </c>
      <c r="BG262" s="559">
        <f>AE262/$F262</f>
        <v>102.37210219094317</v>
      </c>
      <c r="BH262" s="562"/>
      <c r="BI262" s="559">
        <f>AG262/$E262</f>
        <v>1126.0084855724015</v>
      </c>
      <c r="BJ262" s="559">
        <f>AH262/$F262</f>
        <v>1227.1260416486261</v>
      </c>
      <c r="BK262" s="559">
        <f>BJ262-BI262</f>
        <v>101.11755607622467</v>
      </c>
      <c r="BL262" s="560">
        <f>BK262/BI262</f>
        <v>8.9801770920777749E-2</v>
      </c>
    </row>
    <row r="263" spans="1:64">
      <c r="A263" s="397">
        <v>834</v>
      </c>
      <c r="B263" s="412">
        <v>5</v>
      </c>
      <c r="C263" s="412">
        <v>5</v>
      </c>
      <c r="D263" s="398" t="s">
        <v>286</v>
      </c>
      <c r="E263" s="400">
        <v>5879</v>
      </c>
      <c r="F263" s="400">
        <v>5844</v>
      </c>
      <c r="G263" s="552">
        <f>F263-E263</f>
        <v>-35</v>
      </c>
      <c r="H263" s="553">
        <f>G263/E263</f>
        <v>-5.953393434257527E-3</v>
      </c>
      <c r="I263" s="553"/>
      <c r="J263" s="400">
        <v>3277246.0320557044</v>
      </c>
      <c r="K263" s="437">
        <v>2894606.025413136</v>
      </c>
      <c r="L263" s="552">
        <f>K263-J263</f>
        <v>-382640.00664256839</v>
      </c>
      <c r="M263" s="553">
        <f>L263/J263</f>
        <v>-0.11675657027267843</v>
      </c>
      <c r="N263" s="553"/>
      <c r="O263" s="400">
        <v>1595625.0040446012</v>
      </c>
      <c r="P263" s="400">
        <v>1738302.4233232175</v>
      </c>
      <c r="Q263" s="552">
        <f>P263-O263</f>
        <v>142677.41927861632</v>
      </c>
      <c r="R263" s="553">
        <f>Q263/O263</f>
        <v>8.941788886295754E-2</v>
      </c>
      <c r="S263" s="553"/>
      <c r="T263" s="400">
        <v>1089004.4694244643</v>
      </c>
      <c r="U263" s="400">
        <v>696564.82803784637</v>
      </c>
      <c r="V263" s="552">
        <f>U263-T263</f>
        <v>-392439.64138661791</v>
      </c>
      <c r="W263" s="553">
        <f>V263/T263</f>
        <v>-0.36036550115723687</v>
      </c>
      <c r="X263" s="554"/>
      <c r="Y263" s="437">
        <f>SUM(J263,O263,T263)</f>
        <v>5961875.5055247694</v>
      </c>
      <c r="Z263" s="437">
        <f>SUM(K263,P263,U263)</f>
        <v>5329473.2767741997</v>
      </c>
      <c r="AA263" s="552">
        <f>Z263-Y263</f>
        <v>-632402.22875056975</v>
      </c>
      <c r="AB263" s="553">
        <f>AA263/Y263</f>
        <v>-0.10607437679041323</v>
      </c>
      <c r="AC263" s="554"/>
      <c r="AD263" s="557">
        <v>0</v>
      </c>
      <c r="AE263" s="452">
        <v>617567.87117976323</v>
      </c>
      <c r="AF263" s="545"/>
      <c r="AG263" s="399">
        <v>5961875.5055247694</v>
      </c>
      <c r="AH263" s="399">
        <f>SUM(Z263,AE263)</f>
        <v>5947041.1479539629</v>
      </c>
      <c r="AI263" s="552">
        <f>AH263-AG263</f>
        <v>-14834.357570806518</v>
      </c>
      <c r="AJ263" s="553">
        <f>AI263/AG263</f>
        <v>-2.4882031765104404E-3</v>
      </c>
      <c r="AL263" s="559">
        <f>J263/$E263</f>
        <v>557.44957170534178</v>
      </c>
      <c r="AM263" s="559">
        <f>K263/$F263</f>
        <v>495.31246156966733</v>
      </c>
      <c r="AN263" s="559">
        <f>AM263-AL263</f>
        <v>-62.137110135674448</v>
      </c>
      <c r="AO263" s="560">
        <f>AN263/AL263</f>
        <v>-0.11146678244919175</v>
      </c>
      <c r="AP263" s="561"/>
      <c r="AQ263" s="559">
        <f>O263/$E263</f>
        <v>271.4109549318934</v>
      </c>
      <c r="AR263" s="559">
        <f>P263/$F263</f>
        <v>297.45079112306939</v>
      </c>
      <c r="AS263" s="559">
        <f>AR263-AQ263</f>
        <v>26.039836191175993</v>
      </c>
      <c r="AT263" s="560">
        <f>AS263/AQ263</f>
        <v>9.5942465541637073E-2</v>
      </c>
      <c r="AU263" s="561"/>
      <c r="AV263" s="559">
        <f>T263/$E263</f>
        <v>185.23634451853448</v>
      </c>
      <c r="AW263" s="559">
        <f>U263/$F263</f>
        <v>119.19316017074715</v>
      </c>
      <c r="AX263" s="559">
        <f>AW263-AV263</f>
        <v>-66.043184347787331</v>
      </c>
      <c r="AY263" s="560">
        <f>AX263/AV263</f>
        <v>-0.35653469905944479</v>
      </c>
      <c r="AZ263" s="561"/>
      <c r="BA263" s="559">
        <f>Y263/$E263</f>
        <v>1014.0968711557696</v>
      </c>
      <c r="BB263" s="559">
        <f>Z263/$F263</f>
        <v>911.95641286348382</v>
      </c>
      <c r="BC263" s="559">
        <f>BB263-BA263</f>
        <v>-102.14045829228576</v>
      </c>
      <c r="BD263" s="560">
        <f>BC263/BA263</f>
        <v>-0.1007206127910403</v>
      </c>
      <c r="BE263" s="562"/>
      <c r="BF263" s="559">
        <f>AD263/$E263</f>
        <v>0</v>
      </c>
      <c r="BG263" s="559">
        <f>AE263/$F263</f>
        <v>105.67554263856319</v>
      </c>
      <c r="BH263" s="562"/>
      <c r="BI263" s="559">
        <f>AG263/$E263</f>
        <v>1014.0968711557696</v>
      </c>
      <c r="BJ263" s="559">
        <f>AH263/$F263</f>
        <v>1017.631955502047</v>
      </c>
      <c r="BK263" s="559">
        <f>BJ263-BI263</f>
        <v>3.5350843462774719</v>
      </c>
      <c r="BL263" s="560">
        <f>BK263/BI263</f>
        <v>3.4859434505980919E-3</v>
      </c>
    </row>
    <row r="264" spans="1:64">
      <c r="A264" s="397">
        <v>837</v>
      </c>
      <c r="B264" s="412">
        <v>6</v>
      </c>
      <c r="C264" s="412">
        <v>6</v>
      </c>
      <c r="D264" s="398" t="s">
        <v>287</v>
      </c>
      <c r="E264" s="400">
        <v>249009</v>
      </c>
      <c r="F264" s="400">
        <v>255050</v>
      </c>
      <c r="G264" s="552">
        <f>F264-E264</f>
        <v>6041</v>
      </c>
      <c r="H264" s="553">
        <f>G264/E264</f>
        <v>2.4260167303189844E-2</v>
      </c>
      <c r="I264" s="553"/>
      <c r="J264" s="400">
        <v>-40020475.131193191</v>
      </c>
      <c r="K264" s="437">
        <v>-41546795.897257552</v>
      </c>
      <c r="L264" s="552">
        <f>K264-J264</f>
        <v>-1526320.7660643607</v>
      </c>
      <c r="M264" s="553">
        <f>L264/J264</f>
        <v>3.8138496883429039E-2</v>
      </c>
      <c r="N264" s="553"/>
      <c r="O264" s="400">
        <v>1235695.6416559145</v>
      </c>
      <c r="P264" s="400">
        <v>-200554.70567708509</v>
      </c>
      <c r="Q264" s="552">
        <f>P264-O264</f>
        <v>-1436250.3473329996</v>
      </c>
      <c r="R264" s="553">
        <f>Q264/O264</f>
        <v>-1.1623010544961772</v>
      </c>
      <c r="S264" s="553"/>
      <c r="T264" s="400">
        <v>36720100.380104199</v>
      </c>
      <c r="U264" s="400">
        <v>22714436.225739539</v>
      </c>
      <c r="V264" s="552">
        <f>U264-T264</f>
        <v>-14005664.15436466</v>
      </c>
      <c r="W264" s="553">
        <f>V264/T264</f>
        <v>-0.38141682646252389</v>
      </c>
      <c r="X264" s="554"/>
      <c r="Y264" s="437">
        <f>SUM(J264,O264,T264)</f>
        <v>-2064679.1094330773</v>
      </c>
      <c r="Z264" s="437">
        <f>SUM(K264,P264,U264)</f>
        <v>-19032914.377195098</v>
      </c>
      <c r="AA264" s="552">
        <f>Z264-Y264</f>
        <v>-16968235.26776202</v>
      </c>
      <c r="AB264" s="553">
        <f>AA264/Y264</f>
        <v>8.2183401722029252</v>
      </c>
      <c r="AC264" s="554"/>
      <c r="AD264" s="557">
        <v>0</v>
      </c>
      <c r="AE264" s="452">
        <v>49849009.884030595</v>
      </c>
      <c r="AF264" s="545"/>
      <c r="AG264" s="399">
        <v>-2064679.1094330773</v>
      </c>
      <c r="AH264" s="399">
        <f>SUM(Z264,AE264)</f>
        <v>30816095.506835498</v>
      </c>
      <c r="AI264" s="552">
        <f>AH264-AG264</f>
        <v>32880774.616268575</v>
      </c>
      <c r="AJ264" s="553">
        <f>AI264/AG264</f>
        <v>-15.925367998369987</v>
      </c>
      <c r="AL264" s="559">
        <f>J264/$E264</f>
        <v>-160.71899060352513</v>
      </c>
      <c r="AM264" s="559">
        <f>K264/$F264</f>
        <v>-162.89667083810056</v>
      </c>
      <c r="AN264" s="559">
        <f>AM264-AL264</f>
        <v>-2.1776802345754334</v>
      </c>
      <c r="AO264" s="560">
        <f>AN264/AL264</f>
        <v>1.3549613685339244E-2</v>
      </c>
      <c r="AP264" s="561"/>
      <c r="AQ264" s="559">
        <f>O264/$E264</f>
        <v>4.9624537332221506</v>
      </c>
      <c r="AR264" s="559">
        <f>P264/$F264</f>
        <v>-0.78633485856532093</v>
      </c>
      <c r="AS264" s="559">
        <f>AR264-AQ264</f>
        <v>-5.7487885917874717</v>
      </c>
      <c r="AT264" s="560">
        <f>AS264/AQ264</f>
        <v>-1.1584568644541799</v>
      </c>
      <c r="AU264" s="561"/>
      <c r="AV264" s="559">
        <f>T264/$E264</f>
        <v>147.46495259249343</v>
      </c>
      <c r="AW264" s="559">
        <f>U264/$F264</f>
        <v>89.058757991529262</v>
      </c>
      <c r="AX264" s="559">
        <f>AW264-AV264</f>
        <v>-58.40619460096417</v>
      </c>
      <c r="AY264" s="560">
        <f>AX264/AV264</f>
        <v>-0.39606831029447798</v>
      </c>
      <c r="AZ264" s="561"/>
      <c r="BA264" s="559">
        <f>Y264/$E264</f>
        <v>-8.2915842778095463</v>
      </c>
      <c r="BB264" s="559">
        <f>Z264/$F264</f>
        <v>-74.624247705136625</v>
      </c>
      <c r="BC264" s="559">
        <f>BB264-BA264</f>
        <v>-66.332663427327077</v>
      </c>
      <c r="BD264" s="560">
        <f>BC264/BA264</f>
        <v>7.9999986980595104</v>
      </c>
      <c r="BE264" s="562"/>
      <c r="BF264" s="559">
        <f>AD264/$E264</f>
        <v>0</v>
      </c>
      <c r="BG264" s="559">
        <f>AE264/$F264</f>
        <v>195.44799013538756</v>
      </c>
      <c r="BH264" s="562"/>
      <c r="BI264" s="559">
        <f>AG264/$E264</f>
        <v>-8.2915842778095463</v>
      </c>
      <c r="BJ264" s="559">
        <f>AH264/$F264</f>
        <v>120.82374243025092</v>
      </c>
      <c r="BK264" s="559">
        <f>BJ264-BI264</f>
        <v>129.11532670806045</v>
      </c>
      <c r="BL264" s="560">
        <f>BK264/BI264</f>
        <v>-15.571852420725786</v>
      </c>
    </row>
    <row r="265" spans="1:64">
      <c r="A265" s="397">
        <v>844</v>
      </c>
      <c r="B265" s="412">
        <v>11</v>
      </c>
      <c r="C265" s="412">
        <v>11</v>
      </c>
      <c r="D265" s="398" t="s">
        <v>288</v>
      </c>
      <c r="E265" s="400">
        <v>1441</v>
      </c>
      <c r="F265" s="400">
        <v>1412</v>
      </c>
      <c r="G265" s="552">
        <f>F265-E265</f>
        <v>-29</v>
      </c>
      <c r="H265" s="553">
        <f>G265/E265</f>
        <v>-2.0124913254684247E-2</v>
      </c>
      <c r="I265" s="553"/>
      <c r="J265" s="400">
        <v>-65124.742059185592</v>
      </c>
      <c r="K265" s="437">
        <v>-45248.020935121749</v>
      </c>
      <c r="L265" s="552">
        <f>K265-J265</f>
        <v>19876.721124063843</v>
      </c>
      <c r="M265" s="553">
        <f>L265/J265</f>
        <v>-0.30520997850555492</v>
      </c>
      <c r="N265" s="553"/>
      <c r="O265" s="400">
        <v>751697.50509584288</v>
      </c>
      <c r="P265" s="400">
        <v>814254.62159493833</v>
      </c>
      <c r="Q265" s="552">
        <f>P265-O265</f>
        <v>62557.116499095457</v>
      </c>
      <c r="R265" s="553">
        <f>Q265/O265</f>
        <v>8.3221130940323268E-2</v>
      </c>
      <c r="S265" s="553"/>
      <c r="T265" s="400">
        <v>358454.45312555594</v>
      </c>
      <c r="U265" s="400">
        <v>267378.59735661588</v>
      </c>
      <c r="V265" s="552">
        <f>U265-T265</f>
        <v>-91075.855768940062</v>
      </c>
      <c r="W265" s="553">
        <f>V265/T265</f>
        <v>-0.25407929787118283</v>
      </c>
      <c r="X265" s="554"/>
      <c r="Y265" s="437">
        <f>SUM(J265,O265,T265)</f>
        <v>1045027.2161622131</v>
      </c>
      <c r="Z265" s="437">
        <f>SUM(K265,P265,U265)</f>
        <v>1036385.1980164323</v>
      </c>
      <c r="AA265" s="552">
        <f>Z265-Y265</f>
        <v>-8642.0181457807776</v>
      </c>
      <c r="AB265" s="553">
        <f>AA265/Y265</f>
        <v>-8.2696584472871093E-3</v>
      </c>
      <c r="AC265" s="554"/>
      <c r="AD265" s="557">
        <v>0</v>
      </c>
      <c r="AE265" s="452">
        <v>172238.10570861393</v>
      </c>
      <c r="AF265" s="545"/>
      <c r="AG265" s="399">
        <v>1045027.2161622131</v>
      </c>
      <c r="AH265" s="399">
        <f>SUM(Z265,AE265)</f>
        <v>1208623.3037250463</v>
      </c>
      <c r="AI265" s="552">
        <f>AH265-AG265</f>
        <v>163596.08756283321</v>
      </c>
      <c r="AJ265" s="553">
        <f>AI265/AG265</f>
        <v>0.1565472028217868</v>
      </c>
      <c r="AL265" s="559">
        <f>J265/$E265</f>
        <v>-45.194130506027477</v>
      </c>
      <c r="AM265" s="559">
        <f>K265/$F265</f>
        <v>-32.045340605610306</v>
      </c>
      <c r="AN265" s="559">
        <f>AM265-AL265</f>
        <v>13.148789900417171</v>
      </c>
      <c r="AO265" s="560">
        <f>AN265/AL265</f>
        <v>-0.2909402117751449</v>
      </c>
      <c r="AP265" s="561"/>
      <c r="AQ265" s="559">
        <f>O265/$E265</f>
        <v>521.64989944194508</v>
      </c>
      <c r="AR265" s="559">
        <f>P265/$F265</f>
        <v>576.66757903324242</v>
      </c>
      <c r="AS265" s="559">
        <f>AR265-AQ265</f>
        <v>55.017679591297338</v>
      </c>
      <c r="AT265" s="560">
        <f>AS265/AQ265</f>
        <v>0.10546859042847435</v>
      </c>
      <c r="AU265" s="561"/>
      <c r="AV265" s="559">
        <f>T265/$E265</f>
        <v>248.75395775541702</v>
      </c>
      <c r="AW265" s="559">
        <f>U265/$F265</f>
        <v>189.36161285879311</v>
      </c>
      <c r="AX265" s="559">
        <f>AW265-AV265</f>
        <v>-59.392344896623911</v>
      </c>
      <c r="AY265" s="560">
        <f>AX265/AV265</f>
        <v>-0.23875939676513769</v>
      </c>
      <c r="AZ265" s="561"/>
      <c r="BA265" s="559">
        <f>Y265/$E265</f>
        <v>725.20972669133459</v>
      </c>
      <c r="BB265" s="559">
        <f>Z265/$F265</f>
        <v>733.98385128642519</v>
      </c>
      <c r="BC265" s="559">
        <f>BB265-BA265</f>
        <v>8.7741245950905977</v>
      </c>
      <c r="BD265" s="560">
        <f>BC265/BA265</f>
        <v>1.2098740918880505E-2</v>
      </c>
      <c r="BE265" s="562"/>
      <c r="BF265" s="559">
        <f>AD265/$E265</f>
        <v>0</v>
      </c>
      <c r="BG265" s="559">
        <f>AE265/$F265</f>
        <v>121.98166126672375</v>
      </c>
      <c r="BH265" s="562"/>
      <c r="BI265" s="559">
        <f>AG265/$E265</f>
        <v>725.20972669133459</v>
      </c>
      <c r="BJ265" s="559">
        <f>AH265/$F265</f>
        <v>855.96551255314898</v>
      </c>
      <c r="BK265" s="559">
        <f>BJ265-BI265</f>
        <v>130.75578586181439</v>
      </c>
      <c r="BL265" s="560">
        <f>BK265/BI265</f>
        <v>0.18030065103838155</v>
      </c>
    </row>
    <row r="266" spans="1:64">
      <c r="A266" s="397">
        <v>845</v>
      </c>
      <c r="B266" s="412">
        <v>19</v>
      </c>
      <c r="C266" s="412">
        <v>19</v>
      </c>
      <c r="D266" s="398" t="s">
        <v>289</v>
      </c>
      <c r="E266" s="400">
        <v>2863</v>
      </c>
      <c r="F266" s="400">
        <v>2831</v>
      </c>
      <c r="G266" s="552">
        <f>F266-E266</f>
        <v>-32</v>
      </c>
      <c r="H266" s="553">
        <f>G266/E266</f>
        <v>-1.1177086971707998E-2</v>
      </c>
      <c r="I266" s="553"/>
      <c r="J266" s="400">
        <v>2388477.0051649124</v>
      </c>
      <c r="K266" s="437">
        <v>2180539.9644918856</v>
      </c>
      <c r="L266" s="552">
        <f>K266-J266</f>
        <v>-207937.04067302682</v>
      </c>
      <c r="M266" s="553">
        <f>L266/J266</f>
        <v>-8.7058422678291517E-2</v>
      </c>
      <c r="N266" s="553"/>
      <c r="O266" s="400">
        <v>1255008.2280608944</v>
      </c>
      <c r="P266" s="400">
        <v>1152766.754406516</v>
      </c>
      <c r="Q266" s="552">
        <f>P266-O266</f>
        <v>-102241.47365437844</v>
      </c>
      <c r="R266" s="553">
        <f>Q266/O266</f>
        <v>-8.1466775570349148E-2</v>
      </c>
      <c r="S266" s="553"/>
      <c r="T266" s="400">
        <v>589827.92928421777</v>
      </c>
      <c r="U266" s="400">
        <v>465507.37883790198</v>
      </c>
      <c r="V266" s="552">
        <f>U266-T266</f>
        <v>-124320.55044631578</v>
      </c>
      <c r="W266" s="553">
        <f>V266/T266</f>
        <v>-0.21077426868745308</v>
      </c>
      <c r="X266" s="554"/>
      <c r="Y266" s="437">
        <f>SUM(J266,O266,T266)</f>
        <v>4233313.1625100244</v>
      </c>
      <c r="Z266" s="437">
        <f>SUM(K266,P266,U266)</f>
        <v>3798814.0977363037</v>
      </c>
      <c r="AA266" s="552">
        <f>Z266-Y266</f>
        <v>-434499.06477372069</v>
      </c>
      <c r="AB266" s="553">
        <f>AA266/Y266</f>
        <v>-0.10263806340188086</v>
      </c>
      <c r="AC266" s="554"/>
      <c r="AD266" s="557">
        <v>0</v>
      </c>
      <c r="AE266" s="452">
        <v>383865.4706643534</v>
      </c>
      <c r="AF266" s="545"/>
      <c r="AG266" s="399">
        <v>4233313.1625100244</v>
      </c>
      <c r="AH266" s="399">
        <f>SUM(Z266,AE266)</f>
        <v>4182679.5684006573</v>
      </c>
      <c r="AI266" s="552">
        <f>AH266-AG266</f>
        <v>-50633.594109367114</v>
      </c>
      <c r="AJ266" s="553">
        <f>AI266/AG266</f>
        <v>-1.1960748512010707E-2</v>
      </c>
      <c r="AL266" s="559">
        <f>J266/$E266</f>
        <v>834.25672552040248</v>
      </c>
      <c r="AM266" s="559">
        <f>K266/$F266</f>
        <v>770.23665294662158</v>
      </c>
      <c r="AN266" s="559">
        <f>AM266-AL266</f>
        <v>-64.020072573780908</v>
      </c>
      <c r="AO266" s="560">
        <f>AN266/AL266</f>
        <v>-7.673905479616687E-2</v>
      </c>
      <c r="AP266" s="561"/>
      <c r="AQ266" s="559">
        <f>O266/$E266</f>
        <v>438.35425360143012</v>
      </c>
      <c r="AR266" s="559">
        <f>P266/$F266</f>
        <v>407.19419088891414</v>
      </c>
      <c r="AS266" s="559">
        <f>AR266-AQ266</f>
        <v>-31.16006271251598</v>
      </c>
      <c r="AT266" s="560">
        <f>AS266/AQ266</f>
        <v>-7.1084202916958578E-2</v>
      </c>
      <c r="AU266" s="561"/>
      <c r="AV266" s="559">
        <f>T266/$E266</f>
        <v>206.01743949850427</v>
      </c>
      <c r="AW266" s="559">
        <f>U266/$F266</f>
        <v>164.4321366435542</v>
      </c>
      <c r="AX266" s="559">
        <f>AW266-AV266</f>
        <v>-41.585302854950072</v>
      </c>
      <c r="AY266" s="560">
        <f>AX266/AV266</f>
        <v>-0.20185331375915866</v>
      </c>
      <c r="AZ266" s="561"/>
      <c r="BA266" s="559">
        <f>Y266/$E266</f>
        <v>1478.6284186203368</v>
      </c>
      <c r="BB266" s="559">
        <f>Z266/$F266</f>
        <v>1341.8629804790899</v>
      </c>
      <c r="BC266" s="559">
        <f>BB266-BA266</f>
        <v>-136.76543814124693</v>
      </c>
      <c r="BD266" s="560">
        <f>BC266/BA266</f>
        <v>-9.2494798841252224E-2</v>
      </c>
      <c r="BE266" s="562"/>
      <c r="BF266" s="559">
        <f>AD266/$E266</f>
        <v>0</v>
      </c>
      <c r="BG266" s="559">
        <f>AE266/$F266</f>
        <v>135.59359613717888</v>
      </c>
      <c r="BH266" s="562"/>
      <c r="BI266" s="559">
        <f>AG266/$E266</f>
        <v>1478.6284186203368</v>
      </c>
      <c r="BJ266" s="559">
        <f>AH266/$F266</f>
        <v>1477.4565766162689</v>
      </c>
      <c r="BK266" s="559">
        <f>BJ266-BI266</f>
        <v>-1.1718420040679121</v>
      </c>
      <c r="BL266" s="560">
        <f>BK266/BI266</f>
        <v>-7.9251960080770133E-4</v>
      </c>
    </row>
    <row r="267" spans="1:64">
      <c r="A267" s="397">
        <v>846</v>
      </c>
      <c r="B267" s="412">
        <v>14</v>
      </c>
      <c r="C267" s="412">
        <v>14</v>
      </c>
      <c r="D267" s="398" t="s">
        <v>290</v>
      </c>
      <c r="E267" s="400">
        <v>4862</v>
      </c>
      <c r="F267" s="400">
        <v>4758</v>
      </c>
      <c r="G267" s="552">
        <f>F267-E267</f>
        <v>-104</v>
      </c>
      <c r="H267" s="553">
        <f>G267/E267</f>
        <v>-2.1390374331550801E-2</v>
      </c>
      <c r="I267" s="553"/>
      <c r="J267" s="400">
        <v>2389817.6523654521</v>
      </c>
      <c r="K267" s="437">
        <v>2089404.2120518116</v>
      </c>
      <c r="L267" s="552">
        <f>K267-J267</f>
        <v>-300413.44031364052</v>
      </c>
      <c r="M267" s="553">
        <f>L267/J267</f>
        <v>-0.12570559097523193</v>
      </c>
      <c r="N267" s="553"/>
      <c r="O267" s="400">
        <v>2846111.3497847915</v>
      </c>
      <c r="P267" s="400">
        <v>2887091.7742743273</v>
      </c>
      <c r="Q267" s="552">
        <f>P267-O267</f>
        <v>40980.424489535857</v>
      </c>
      <c r="R267" s="553">
        <f>Q267/O267</f>
        <v>1.4398742513231111E-2</v>
      </c>
      <c r="S267" s="553"/>
      <c r="T267" s="400">
        <v>1138178.2460818195</v>
      </c>
      <c r="U267" s="400">
        <v>799210.69637645991</v>
      </c>
      <c r="V267" s="552">
        <f>U267-T267</f>
        <v>-338967.54970535962</v>
      </c>
      <c r="W267" s="553">
        <f>V267/T267</f>
        <v>-0.29781587451021485</v>
      </c>
      <c r="X267" s="554"/>
      <c r="Y267" s="437">
        <f>SUM(J267,O267,T267)</f>
        <v>6374107.2482320629</v>
      </c>
      <c r="Z267" s="437">
        <f>SUM(K267,P267,U267)</f>
        <v>5775706.6827025991</v>
      </c>
      <c r="AA267" s="552">
        <f>Z267-Y267</f>
        <v>-598400.56552946381</v>
      </c>
      <c r="AB267" s="553">
        <f>AA267/Y267</f>
        <v>-9.3879902271088639E-2</v>
      </c>
      <c r="AC267" s="554"/>
      <c r="AD267" s="557">
        <v>0</v>
      </c>
      <c r="AE267" s="452">
        <v>669626.47994121583</v>
      </c>
      <c r="AF267" s="545"/>
      <c r="AG267" s="399">
        <v>6374107.2482320629</v>
      </c>
      <c r="AH267" s="399">
        <f>SUM(Z267,AE267)</f>
        <v>6445333.1626438145</v>
      </c>
      <c r="AI267" s="552">
        <f>AH267-AG267</f>
        <v>71225.914411751553</v>
      </c>
      <c r="AJ267" s="553">
        <f>AI267/AG267</f>
        <v>1.1174257294071564E-2</v>
      </c>
      <c r="AL267" s="559">
        <f>J267/$E267</f>
        <v>491.52975161774003</v>
      </c>
      <c r="AM267" s="559">
        <f>K267/$F267</f>
        <v>439.13497521055308</v>
      </c>
      <c r="AN267" s="559">
        <f>AM267-AL267</f>
        <v>-52.394776407186953</v>
      </c>
      <c r="AO267" s="560">
        <f>AN267/AL267</f>
        <v>-0.1065953306686796</v>
      </c>
      <c r="AP267" s="561"/>
      <c r="AQ267" s="559">
        <f>O267/$E267</f>
        <v>585.37872270357707</v>
      </c>
      <c r="AR267" s="559">
        <f>P267/$F267</f>
        <v>606.78683780460847</v>
      </c>
      <c r="AS267" s="559">
        <f>AR267-AQ267</f>
        <v>21.408115101031399</v>
      </c>
      <c r="AT267" s="560">
        <f>AS267/AQ267</f>
        <v>3.6571392622809763E-2</v>
      </c>
      <c r="AU267" s="561"/>
      <c r="AV267" s="559">
        <f>T267/$E267</f>
        <v>234.09671865113523</v>
      </c>
      <c r="AW267" s="559">
        <f>U267/$F267</f>
        <v>167.97198326533416</v>
      </c>
      <c r="AX267" s="559">
        <f>AW267-AV267</f>
        <v>-66.124735385801074</v>
      </c>
      <c r="AY267" s="560">
        <f>AX267/AV267</f>
        <v>-0.28246758761426327</v>
      </c>
      <c r="AZ267" s="561"/>
      <c r="BA267" s="559">
        <f>Y267/$E267</f>
        <v>1311.0051929724523</v>
      </c>
      <c r="BB267" s="559">
        <f>Z267/$F267</f>
        <v>1213.8937962804957</v>
      </c>
      <c r="BC267" s="559">
        <f>BB267-BA267</f>
        <v>-97.111396691956543</v>
      </c>
      <c r="BD267" s="560">
        <f>BC267/BA267</f>
        <v>-7.4073998495593388E-2</v>
      </c>
      <c r="BE267" s="562"/>
      <c r="BF267" s="559">
        <f>AD267/$E267</f>
        <v>0</v>
      </c>
      <c r="BG267" s="559">
        <f>AE267/$F267</f>
        <v>140.73696509903652</v>
      </c>
      <c r="BH267" s="562"/>
      <c r="BI267" s="559">
        <f>AG267/$E267</f>
        <v>1311.0051929724523</v>
      </c>
      <c r="BJ267" s="559">
        <f>AH267/$F267</f>
        <v>1354.6307613795323</v>
      </c>
      <c r="BK267" s="559">
        <f>BJ267-BI267</f>
        <v>43.625568407079982</v>
      </c>
      <c r="BL267" s="560">
        <f>BK267/BI267</f>
        <v>3.3276426852411917E-2</v>
      </c>
    </row>
    <row r="268" spans="1:64">
      <c r="A268" s="397">
        <v>848</v>
      </c>
      <c r="B268" s="412">
        <v>12</v>
      </c>
      <c r="C268" s="412">
        <v>12</v>
      </c>
      <c r="D268" s="398" t="s">
        <v>291</v>
      </c>
      <c r="E268" s="400">
        <v>4160</v>
      </c>
      <c r="F268" s="400">
        <v>4066</v>
      </c>
      <c r="G268" s="552">
        <f>F268-E268</f>
        <v>-94</v>
      </c>
      <c r="H268" s="553">
        <f>G268/E268</f>
        <v>-2.2596153846153846E-2</v>
      </c>
      <c r="I268" s="553"/>
      <c r="J268" s="400">
        <v>1008616.4374489071</v>
      </c>
      <c r="K268" s="437">
        <v>1054403.234146792</v>
      </c>
      <c r="L268" s="552">
        <f>K268-J268</f>
        <v>45786.796697884914</v>
      </c>
      <c r="M268" s="553">
        <f>L268/J268</f>
        <v>4.5395647936983294E-2</v>
      </c>
      <c r="N268" s="553"/>
      <c r="O268" s="400">
        <v>2556266.1640898176</v>
      </c>
      <c r="P268" s="400">
        <v>2636042.6593731781</v>
      </c>
      <c r="Q268" s="552">
        <f>P268-O268</f>
        <v>79776.495283360593</v>
      </c>
      <c r="R268" s="553">
        <f>Q268/O268</f>
        <v>3.1208211572039391E-2</v>
      </c>
      <c r="S268" s="553"/>
      <c r="T268" s="400">
        <v>976850.07326114131</v>
      </c>
      <c r="U268" s="400">
        <v>730657.32417312812</v>
      </c>
      <c r="V268" s="552">
        <f>U268-T268</f>
        <v>-246192.7490880132</v>
      </c>
      <c r="W268" s="553">
        <f>V268/T268</f>
        <v>-0.25202715936348041</v>
      </c>
      <c r="X268" s="554"/>
      <c r="Y268" s="437">
        <f>SUM(J268,O268,T268)</f>
        <v>4541732.674799866</v>
      </c>
      <c r="Z268" s="437">
        <f>SUM(K268,P268,U268)</f>
        <v>4421103.2176930979</v>
      </c>
      <c r="AA268" s="552">
        <f>Z268-Y268</f>
        <v>-120629.45710676815</v>
      </c>
      <c r="AB268" s="553">
        <f>AA268/Y268</f>
        <v>-2.6560228385102774E-2</v>
      </c>
      <c r="AC268" s="554"/>
      <c r="AD268" s="557">
        <v>0</v>
      </c>
      <c r="AE268" s="452">
        <v>1012381.1373469713</v>
      </c>
      <c r="AF268" s="545"/>
      <c r="AG268" s="399">
        <v>4541732.674799866</v>
      </c>
      <c r="AH268" s="399">
        <f>SUM(Z268,AE268)</f>
        <v>5433484.3550400697</v>
      </c>
      <c r="AI268" s="552">
        <f>AH268-AG268</f>
        <v>891751.68024020363</v>
      </c>
      <c r="AJ268" s="553">
        <f>AI268/AG268</f>
        <v>0.19634614013901625</v>
      </c>
      <c r="AL268" s="559">
        <f>J268/$E268</f>
        <v>242.45587438675651</v>
      </c>
      <c r="AM268" s="559">
        <f>K268/$F268</f>
        <v>259.32199560914705</v>
      </c>
      <c r="AN268" s="559">
        <f>AM268-AL268</f>
        <v>16.866121222390547</v>
      </c>
      <c r="AO268" s="560">
        <f>AN268/AL268</f>
        <v>6.9563673245905122E-2</v>
      </c>
      <c r="AP268" s="561"/>
      <c r="AQ268" s="559">
        <f>O268/$E268</f>
        <v>614.48705867543686</v>
      </c>
      <c r="AR268" s="559">
        <f>P268/$F268</f>
        <v>648.31349222163749</v>
      </c>
      <c r="AS268" s="559">
        <f>AR268-AQ268</f>
        <v>33.826433546200633</v>
      </c>
      <c r="AT268" s="560">
        <f>AS268/AQ268</f>
        <v>5.5048244008776212E-2</v>
      </c>
      <c r="AU268" s="561"/>
      <c r="AV268" s="559">
        <f>T268/$E268</f>
        <v>234.81972914931282</v>
      </c>
      <c r="AW268" s="559">
        <f>U268/$F268</f>
        <v>179.69929271350912</v>
      </c>
      <c r="AX268" s="559">
        <f>AW268-AV268</f>
        <v>-55.120436435803697</v>
      </c>
      <c r="AY268" s="560">
        <f>AX268/AV268</f>
        <v>-0.23473511631876015</v>
      </c>
      <c r="AZ268" s="561"/>
      <c r="BA268" s="559">
        <f>Y268/$E268</f>
        <v>1091.7626622115063</v>
      </c>
      <c r="BB268" s="559">
        <f>Z268/$F268</f>
        <v>1087.3347805442936</v>
      </c>
      <c r="BC268" s="559">
        <f>BB268-BA268</f>
        <v>-4.4278816672126595</v>
      </c>
      <c r="BD268" s="560">
        <f>BC268/BA268</f>
        <v>-4.0557181706905171E-3</v>
      </c>
      <c r="BE268" s="562"/>
      <c r="BF268" s="559">
        <f>AD268/$E268</f>
        <v>0</v>
      </c>
      <c r="BG268" s="559">
        <f>AE268/$F268</f>
        <v>248.98699885562502</v>
      </c>
      <c r="BH268" s="562"/>
      <c r="BI268" s="559">
        <f>AG268/$E268</f>
        <v>1091.7626622115063</v>
      </c>
      <c r="BJ268" s="559">
        <f>AH268/$F268</f>
        <v>1336.3217793999188</v>
      </c>
      <c r="BK268" s="559">
        <f>BJ268-BI268</f>
        <v>244.55911718841253</v>
      </c>
      <c r="BL268" s="560">
        <f>BK268/BI268</f>
        <v>0.22400392104729655</v>
      </c>
    </row>
    <row r="269" spans="1:64">
      <c r="A269" s="397">
        <v>849</v>
      </c>
      <c r="B269" s="412">
        <v>16</v>
      </c>
      <c r="C269" s="412">
        <v>16</v>
      </c>
      <c r="D269" s="398" t="s">
        <v>292</v>
      </c>
      <c r="E269" s="400">
        <v>2903</v>
      </c>
      <c r="F269" s="400">
        <v>2849</v>
      </c>
      <c r="G269" s="552">
        <f>F269-E269</f>
        <v>-54</v>
      </c>
      <c r="H269" s="553">
        <f>G269/E269</f>
        <v>-1.8601446779193936E-2</v>
      </c>
      <c r="I269" s="553"/>
      <c r="J269" s="400">
        <v>2618533.151366686</v>
      </c>
      <c r="K269" s="437">
        <v>2313257.4150625919</v>
      </c>
      <c r="L269" s="552">
        <f>K269-J269</f>
        <v>-305275.73630409408</v>
      </c>
      <c r="M269" s="553">
        <f>L269/J269</f>
        <v>-0.11658272729706023</v>
      </c>
      <c r="N269" s="553"/>
      <c r="O269" s="400">
        <v>1619605.710605596</v>
      </c>
      <c r="P269" s="400">
        <v>1823477.2022036326</v>
      </c>
      <c r="Q269" s="552">
        <f>P269-O269</f>
        <v>203871.49159803661</v>
      </c>
      <c r="R269" s="553">
        <f>Q269/O269</f>
        <v>0.12587723682562582</v>
      </c>
      <c r="S269" s="553"/>
      <c r="T269" s="400">
        <v>697004.74121979531</v>
      </c>
      <c r="U269" s="400">
        <v>505363.43283849611</v>
      </c>
      <c r="V269" s="552">
        <f>U269-T269</f>
        <v>-191641.3083812992</v>
      </c>
      <c r="W269" s="553">
        <f>V269/T269</f>
        <v>-0.2749497916555298</v>
      </c>
      <c r="X269" s="554"/>
      <c r="Y269" s="437">
        <f>SUM(J269,O269,T269)</f>
        <v>4935143.603192077</v>
      </c>
      <c r="Z269" s="437">
        <f>SUM(K269,P269,U269)</f>
        <v>4642098.0501047205</v>
      </c>
      <c r="AA269" s="552">
        <f>Z269-Y269</f>
        <v>-293045.5530873565</v>
      </c>
      <c r="AB269" s="553">
        <f>AA269/Y269</f>
        <v>-5.9379336580563345E-2</v>
      </c>
      <c r="AC269" s="554"/>
      <c r="AD269" s="557">
        <v>0</v>
      </c>
      <c r="AE269" s="452">
        <v>333429.01156758651</v>
      </c>
      <c r="AF269" s="545"/>
      <c r="AG269" s="399">
        <v>4935143.603192077</v>
      </c>
      <c r="AH269" s="399">
        <f>SUM(Z269,AE269)</f>
        <v>4975527.0616723066</v>
      </c>
      <c r="AI269" s="552">
        <f>AH269-AG269</f>
        <v>40383.458480229601</v>
      </c>
      <c r="AJ269" s="553">
        <f>AI269/AG269</f>
        <v>8.1828335155453968E-3</v>
      </c>
      <c r="AL269" s="559">
        <f>J269/$E269</f>
        <v>902.00935286485912</v>
      </c>
      <c r="AM269" s="559">
        <f>K269/$F269</f>
        <v>811.95416464113441</v>
      </c>
      <c r="AN269" s="559">
        <f>AM269-AL269</f>
        <v>-90.055188223724713</v>
      </c>
      <c r="AO269" s="560">
        <f>AN269/AL269</f>
        <v>-9.9838419565940986E-2</v>
      </c>
      <c r="AP269" s="561"/>
      <c r="AQ269" s="559">
        <f>O269/$E269</f>
        <v>557.90758202052905</v>
      </c>
      <c r="AR269" s="559">
        <f>P269/$F269</f>
        <v>640.04113801461301</v>
      </c>
      <c r="AS269" s="559">
        <f>AR269-AQ269</f>
        <v>82.133555994083963</v>
      </c>
      <c r="AT269" s="560">
        <f>AS269/AQ269</f>
        <v>0.14721713531231725</v>
      </c>
      <c r="AU269" s="561"/>
      <c r="AV269" s="559">
        <f>T269/$E269</f>
        <v>240.09808516010861</v>
      </c>
      <c r="AW269" s="559">
        <f>U269/$F269</f>
        <v>177.38274230905444</v>
      </c>
      <c r="AX269" s="559">
        <f>AW269-AV269</f>
        <v>-62.715342851054174</v>
      </c>
      <c r="AY269" s="560">
        <f>AX269/AV269</f>
        <v>-0.26120717626395334</v>
      </c>
      <c r="AZ269" s="561"/>
      <c r="BA269" s="559">
        <f>Y269/$E269</f>
        <v>1700.0150200454968</v>
      </c>
      <c r="BB269" s="559">
        <f>Z269/$F269</f>
        <v>1629.3780449648018</v>
      </c>
      <c r="BC269" s="559">
        <f>BB269-BA269</f>
        <v>-70.636975080695038</v>
      </c>
      <c r="BD269" s="560">
        <f>BC269/BA269</f>
        <v>-4.155079469756956E-2</v>
      </c>
      <c r="BE269" s="562"/>
      <c r="BF269" s="559">
        <f>AD269/$E269</f>
        <v>0</v>
      </c>
      <c r="BG269" s="559">
        <f>AE269/$F269</f>
        <v>117.03370009392296</v>
      </c>
      <c r="BH269" s="562"/>
      <c r="BI269" s="559">
        <f>AG269/$E269</f>
        <v>1700.0150200454968</v>
      </c>
      <c r="BJ269" s="559">
        <f>AH269/$F269</f>
        <v>1746.4117450587246</v>
      </c>
      <c r="BK269" s="559">
        <f>BJ269-BI269</f>
        <v>46.396725013227751</v>
      </c>
      <c r="BL269" s="560">
        <f>BK269/BI269</f>
        <v>2.7291950051115461E-2</v>
      </c>
    </row>
    <row r="270" spans="1:64">
      <c r="A270" s="397">
        <v>850</v>
      </c>
      <c r="B270" s="412">
        <v>13</v>
      </c>
      <c r="C270" s="412">
        <v>13</v>
      </c>
      <c r="D270" s="398" t="s">
        <v>293</v>
      </c>
      <c r="E270" s="400">
        <v>2407</v>
      </c>
      <c r="F270" s="400">
        <v>2368</v>
      </c>
      <c r="G270" s="552">
        <f>F270-E270</f>
        <v>-39</v>
      </c>
      <c r="H270" s="553">
        <f>G270/E270</f>
        <v>-1.6202742002492731E-2</v>
      </c>
      <c r="I270" s="553"/>
      <c r="J270" s="400">
        <v>1548947.5461160648</v>
      </c>
      <c r="K270" s="437">
        <v>1477716.567917225</v>
      </c>
      <c r="L270" s="552">
        <f>K270-J270</f>
        <v>-71230.978198839817</v>
      </c>
      <c r="M270" s="553">
        <f>L270/J270</f>
        <v>-4.5986694886763053E-2</v>
      </c>
      <c r="N270" s="553"/>
      <c r="O270" s="400">
        <v>912818.68791179231</v>
      </c>
      <c r="P270" s="400">
        <v>1060796.2212468758</v>
      </c>
      <c r="Q270" s="552">
        <f>P270-O270</f>
        <v>147977.53333508351</v>
      </c>
      <c r="R270" s="553">
        <f>Q270/O270</f>
        <v>0.16211054319407503</v>
      </c>
      <c r="S270" s="553"/>
      <c r="T270" s="400">
        <v>403611.06843806518</v>
      </c>
      <c r="U270" s="400">
        <v>248776.63797278804</v>
      </c>
      <c r="V270" s="552">
        <f>U270-T270</f>
        <v>-154834.43046527714</v>
      </c>
      <c r="W270" s="553">
        <f>V270/T270</f>
        <v>-0.3836228552018433</v>
      </c>
      <c r="X270" s="554"/>
      <c r="Y270" s="437">
        <f>SUM(J270,O270,T270)</f>
        <v>2865377.3024659222</v>
      </c>
      <c r="Z270" s="437">
        <f>SUM(K270,P270,U270)</f>
        <v>2787289.4271368887</v>
      </c>
      <c r="AA270" s="552">
        <f>Z270-Y270</f>
        <v>-78087.875329033472</v>
      </c>
      <c r="AB270" s="553">
        <f>AA270/Y270</f>
        <v>-2.7252213962130442E-2</v>
      </c>
      <c r="AC270" s="554"/>
      <c r="AD270" s="557">
        <v>0</v>
      </c>
      <c r="AE270" s="452">
        <v>261955.71206458908</v>
      </c>
      <c r="AF270" s="545"/>
      <c r="AG270" s="399">
        <v>2865377.3024659222</v>
      </c>
      <c r="AH270" s="399">
        <f>SUM(Z270,AE270)</f>
        <v>3049245.1392014776</v>
      </c>
      <c r="AI270" s="552">
        <f>AH270-AG270</f>
        <v>183867.83673555544</v>
      </c>
      <c r="AJ270" s="553">
        <f>AI270/AG270</f>
        <v>6.41688047774093E-2</v>
      </c>
      <c r="AL270" s="559">
        <f>J270/$E270</f>
        <v>643.51788372084116</v>
      </c>
      <c r="AM270" s="559">
        <f>K270/$F270</f>
        <v>624.03571280288213</v>
      </c>
      <c r="AN270" s="559">
        <f>AM270-AL270</f>
        <v>-19.482170917959024</v>
      </c>
      <c r="AO270" s="560">
        <f>AN270/AL270</f>
        <v>-3.0274482513698738E-2</v>
      </c>
      <c r="AP270" s="561"/>
      <c r="AQ270" s="559">
        <f>O270/$E270</f>
        <v>379.23501782791539</v>
      </c>
      <c r="AR270" s="559">
        <f>P270/$F270</f>
        <v>447.97137721574148</v>
      </c>
      <c r="AS270" s="559">
        <f>AR270-AQ270</f>
        <v>68.736359387826099</v>
      </c>
      <c r="AT270" s="560">
        <f>AS270/AQ270</f>
        <v>0.18125003271458556</v>
      </c>
      <c r="AU270" s="561"/>
      <c r="AV270" s="559">
        <f>T270/$E270</f>
        <v>167.68220541672838</v>
      </c>
      <c r="AW270" s="559">
        <f>U270/$F270</f>
        <v>105.05770184661657</v>
      </c>
      <c r="AX270" s="559">
        <f>AW270-AV270</f>
        <v>-62.624503570111813</v>
      </c>
      <c r="AY270" s="560">
        <f>AX270/AV270</f>
        <v>-0.37347137350964399</v>
      </c>
      <c r="AZ270" s="561"/>
      <c r="BA270" s="559">
        <f>Y270/$E270</f>
        <v>1190.4351069654849</v>
      </c>
      <c r="BB270" s="559">
        <f>Z270/$F270</f>
        <v>1177.0647918652401</v>
      </c>
      <c r="BC270" s="559">
        <f>BB270-BA270</f>
        <v>-13.370315100244852</v>
      </c>
      <c r="BD270" s="560">
        <f>BC270/BA270</f>
        <v>-1.1231452283297376E-2</v>
      </c>
      <c r="BE270" s="562"/>
      <c r="BF270" s="559">
        <f>AD270/$E270</f>
        <v>0</v>
      </c>
      <c r="BG270" s="559">
        <f>AE270/$F270</f>
        <v>110.62318921646498</v>
      </c>
      <c r="BH270" s="562"/>
      <c r="BI270" s="559">
        <f>AG270/$E270</f>
        <v>1190.4351069654849</v>
      </c>
      <c r="BJ270" s="559">
        <f>AH270/$F270</f>
        <v>1287.6879810817052</v>
      </c>
      <c r="BK270" s="559">
        <f>BJ270-BI270</f>
        <v>97.252874116220255</v>
      </c>
      <c r="BL270" s="560">
        <f>BK270/BI270</f>
        <v>8.1695233572307582E-2</v>
      </c>
    </row>
    <row r="271" spans="1:64">
      <c r="A271" s="397">
        <v>851</v>
      </c>
      <c r="B271" s="412">
        <v>19</v>
      </c>
      <c r="C271" s="412">
        <v>19</v>
      </c>
      <c r="D271" s="398" t="s">
        <v>294</v>
      </c>
      <c r="E271" s="400">
        <v>21227</v>
      </c>
      <c r="F271" s="400">
        <v>21018</v>
      </c>
      <c r="G271" s="552">
        <f>F271-E271</f>
        <v>-209</v>
      </c>
      <c r="H271" s="553">
        <f>G271/E271</f>
        <v>-9.8459509115748807E-3</v>
      </c>
      <c r="I271" s="553"/>
      <c r="J271" s="400">
        <v>770517.12691297382</v>
      </c>
      <c r="K271" s="437">
        <v>87182.675880798139</v>
      </c>
      <c r="L271" s="552">
        <f>K271-J271</f>
        <v>-683334.45103217568</v>
      </c>
      <c r="M271" s="553">
        <f>L271/J271</f>
        <v>-0.88685173523645111</v>
      </c>
      <c r="N271" s="553"/>
      <c r="O271" s="400">
        <v>6002030.3831444001</v>
      </c>
      <c r="P271" s="400">
        <v>6340335.9408495203</v>
      </c>
      <c r="Q271" s="552">
        <f>P271-O271</f>
        <v>338305.55770512018</v>
      </c>
      <c r="R271" s="553">
        <f>Q271/O271</f>
        <v>5.6365185796991166E-2</v>
      </c>
      <c r="S271" s="553"/>
      <c r="T271" s="400">
        <v>3273624.5307257581</v>
      </c>
      <c r="U271" s="400">
        <v>1910925.4761938753</v>
      </c>
      <c r="V271" s="552">
        <f>U271-T271</f>
        <v>-1362699.0545318827</v>
      </c>
      <c r="W271" s="553">
        <f>V271/T271</f>
        <v>-0.41626614223524722</v>
      </c>
      <c r="X271" s="554"/>
      <c r="Y271" s="437">
        <f>SUM(J271,O271,T271)</f>
        <v>10046172.040783131</v>
      </c>
      <c r="Z271" s="437">
        <f>SUM(K271,P271,U271)</f>
        <v>8338444.0929241935</v>
      </c>
      <c r="AA271" s="552">
        <f>Z271-Y271</f>
        <v>-1707727.947858938</v>
      </c>
      <c r="AB271" s="553">
        <f>AA271/Y271</f>
        <v>-0.16998792584143474</v>
      </c>
      <c r="AC271" s="554"/>
      <c r="AD271" s="557">
        <v>0</v>
      </c>
      <c r="AE271" s="452">
        <v>2927508.1311106719</v>
      </c>
      <c r="AF271" s="545"/>
      <c r="AG271" s="399">
        <v>10046172.040783131</v>
      </c>
      <c r="AH271" s="399">
        <f>SUM(Z271,AE271)</f>
        <v>11265952.224034864</v>
      </c>
      <c r="AI271" s="552">
        <f>AH271-AG271</f>
        <v>1219780.183251733</v>
      </c>
      <c r="AJ271" s="553">
        <f>AI271/AG271</f>
        <v>0.12141740936746362</v>
      </c>
      <c r="AL271" s="559">
        <f>J271/$E271</f>
        <v>36.298917742166758</v>
      </c>
      <c r="AM271" s="559">
        <f>K271/$F271</f>
        <v>4.1480005652677772</v>
      </c>
      <c r="AN271" s="559">
        <f>AM271-AL271</f>
        <v>-32.150917176898979</v>
      </c>
      <c r="AO271" s="560">
        <f>AN271/AL271</f>
        <v>-0.88572660499876998</v>
      </c>
      <c r="AP271" s="561"/>
      <c r="AQ271" s="559">
        <f>O271/$E271</f>
        <v>282.75452881445329</v>
      </c>
      <c r="AR271" s="559">
        <f>P271/$F271</f>
        <v>301.66219149536209</v>
      </c>
      <c r="AS271" s="559">
        <f>AR271-AQ271</f>
        <v>18.9076626809088</v>
      </c>
      <c r="AT271" s="560">
        <f>AS271/AQ271</f>
        <v>6.686953082656448E-2</v>
      </c>
      <c r="AU271" s="561"/>
      <c r="AV271" s="559">
        <f>T271/$E271</f>
        <v>154.21983938972809</v>
      </c>
      <c r="AW271" s="559">
        <f>U271/$F271</f>
        <v>90.918521086396197</v>
      </c>
      <c r="AX271" s="559">
        <f>AW271-AV271</f>
        <v>-63.301318303331897</v>
      </c>
      <c r="AY271" s="560">
        <f>AX271/AV271</f>
        <v>-0.4104615758505849</v>
      </c>
      <c r="AZ271" s="561"/>
      <c r="BA271" s="559">
        <f>Y271/$E271</f>
        <v>473.2732859463481</v>
      </c>
      <c r="BB271" s="559">
        <f>Z271/$F271</f>
        <v>396.72871314702604</v>
      </c>
      <c r="BC271" s="559">
        <f>BB271-BA271</f>
        <v>-76.544572799322054</v>
      </c>
      <c r="BD271" s="560">
        <f>BC271/BA271</f>
        <v>-0.16173440393168401</v>
      </c>
      <c r="BE271" s="562"/>
      <c r="BF271" s="559">
        <f>AD271/$E271</f>
        <v>0</v>
      </c>
      <c r="BG271" s="559">
        <f>AE271/$F271</f>
        <v>139.28576130510382</v>
      </c>
      <c r="BH271" s="562"/>
      <c r="BI271" s="559">
        <f>AG271/$E271</f>
        <v>473.2732859463481</v>
      </c>
      <c r="BJ271" s="559">
        <f>AH271/$F271</f>
        <v>536.01447445212978</v>
      </c>
      <c r="BK271" s="559">
        <f>BJ271-BI271</f>
        <v>62.741188505781679</v>
      </c>
      <c r="BL271" s="560">
        <f>BK271/BI271</f>
        <v>0.13256862444776618</v>
      </c>
    </row>
    <row r="272" spans="1:64">
      <c r="A272" s="397">
        <v>853</v>
      </c>
      <c r="B272" s="412">
        <v>2</v>
      </c>
      <c r="C272" s="412">
        <v>2</v>
      </c>
      <c r="D272" s="398" t="s">
        <v>295</v>
      </c>
      <c r="E272" s="400">
        <v>197900</v>
      </c>
      <c r="F272" s="400">
        <v>201863</v>
      </c>
      <c r="G272" s="552">
        <f>F272-E272</f>
        <v>3963</v>
      </c>
      <c r="H272" s="553">
        <f>G272/E272</f>
        <v>2.0025265285497727E-2</v>
      </c>
      <c r="I272" s="553"/>
      <c r="J272" s="400">
        <v>-2342330.8757513985</v>
      </c>
      <c r="K272" s="437">
        <v>-4848212.0744322166</v>
      </c>
      <c r="L272" s="552">
        <f>K272-J272</f>
        <v>-2505881.1986808181</v>
      </c>
      <c r="M272" s="553">
        <f>L272/J272</f>
        <v>1.0698237489086395</v>
      </c>
      <c r="N272" s="553"/>
      <c r="O272" s="400">
        <v>-3011722.7297873786</v>
      </c>
      <c r="P272" s="400">
        <v>-2315626.8128363863</v>
      </c>
      <c r="Q272" s="552">
        <f>P272-O272</f>
        <v>696095.91695099231</v>
      </c>
      <c r="R272" s="553">
        <f>Q272/O272</f>
        <v>-0.2311288187542202</v>
      </c>
      <c r="S272" s="553"/>
      <c r="T272" s="400">
        <v>31715140.840591531</v>
      </c>
      <c r="U272" s="400">
        <v>22072941.06822174</v>
      </c>
      <c r="V272" s="552">
        <f>U272-T272</f>
        <v>-9642199.7723697908</v>
      </c>
      <c r="W272" s="553">
        <f>V272/T272</f>
        <v>-0.30402512859185998</v>
      </c>
      <c r="X272" s="554"/>
      <c r="Y272" s="437">
        <f>SUM(J272,O272,T272)</f>
        <v>26361087.235052753</v>
      </c>
      <c r="Z272" s="437">
        <f>SUM(K272,P272,U272)</f>
        <v>14909102.180953138</v>
      </c>
      <c r="AA272" s="552">
        <f>Z272-Y272</f>
        <v>-11451985.054099616</v>
      </c>
      <c r="AB272" s="553">
        <f>AA272/Y272</f>
        <v>-0.43442764526311839</v>
      </c>
      <c r="AC272" s="554"/>
      <c r="AD272" s="557">
        <v>0</v>
      </c>
      <c r="AE272" s="452">
        <v>35989792.557252377</v>
      </c>
      <c r="AF272" s="545"/>
      <c r="AG272" s="399">
        <v>26361087.235052753</v>
      </c>
      <c r="AH272" s="399">
        <f>SUM(Z272,AE272)</f>
        <v>50898894.738205515</v>
      </c>
      <c r="AI272" s="552">
        <f>AH272-AG272</f>
        <v>24537807.503152762</v>
      </c>
      <c r="AJ272" s="553">
        <f>AI272/AG272</f>
        <v>0.93083442592323928</v>
      </c>
      <c r="AL272" s="559">
        <f>J272/$E272</f>
        <v>-11.835931661199588</v>
      </c>
      <c r="AM272" s="559">
        <f>K272/$F272</f>
        <v>-24.017338860673906</v>
      </c>
      <c r="AN272" s="559">
        <f>AM272-AL272</f>
        <v>-12.181407199474318</v>
      </c>
      <c r="AO272" s="560">
        <f>AN272/AL272</f>
        <v>1.0291887067417991</v>
      </c>
      <c r="AP272" s="561"/>
      <c r="AQ272" s="559">
        <f>O272/$E272</f>
        <v>-15.218406921613838</v>
      </c>
      <c r="AR272" s="559">
        <f>P272/$F272</f>
        <v>-11.471279099371287</v>
      </c>
      <c r="AS272" s="559">
        <f>AR272-AQ272</f>
        <v>3.7471278222425504</v>
      </c>
      <c r="AT272" s="560">
        <f>AS272/AQ272</f>
        <v>-0.24622339523072667</v>
      </c>
      <c r="AU272" s="561"/>
      <c r="AV272" s="559">
        <f>T272/$E272</f>
        <v>160.25841758762775</v>
      </c>
      <c r="AW272" s="559">
        <f>U272/$F272</f>
        <v>109.34614599120067</v>
      </c>
      <c r="AX272" s="559">
        <f>AW272-AV272</f>
        <v>-50.912271596427075</v>
      </c>
      <c r="AY272" s="560">
        <f>AX272/AV272</f>
        <v>-0.31768859547479772</v>
      </c>
      <c r="AZ272" s="561"/>
      <c r="BA272" s="559">
        <f>Y272/$E272</f>
        <v>133.2040790048143</v>
      </c>
      <c r="BB272" s="559">
        <f>Z272/$F272</f>
        <v>73.857528031155468</v>
      </c>
      <c r="BC272" s="559">
        <f>BB272-BA272</f>
        <v>-59.346550973658836</v>
      </c>
      <c r="BD272" s="560">
        <f>BC272/BA272</f>
        <v>-0.44553103341162636</v>
      </c>
      <c r="BE272" s="562"/>
      <c r="BF272" s="559">
        <f>AD272/$E272</f>
        <v>0</v>
      </c>
      <c r="BG272" s="559">
        <f>AE272/$F272</f>
        <v>178.28820812755373</v>
      </c>
      <c r="BH272" s="562"/>
      <c r="BI272" s="559">
        <f>AG272/$E272</f>
        <v>133.2040790048143</v>
      </c>
      <c r="BJ272" s="559">
        <f>AH272/$F272</f>
        <v>252.14573615870918</v>
      </c>
      <c r="BK272" s="559">
        <f>BJ272-BI272</f>
        <v>118.94165715389488</v>
      </c>
      <c r="BL272" s="560">
        <f>BK272/BI272</f>
        <v>0.8929280397606747</v>
      </c>
    </row>
    <row r="273" spans="1:64">
      <c r="A273" s="397">
        <v>854</v>
      </c>
      <c r="B273" s="412">
        <v>19</v>
      </c>
      <c r="C273" s="412">
        <v>19</v>
      </c>
      <c r="D273" s="398" t="s">
        <v>296</v>
      </c>
      <c r="E273" s="400">
        <v>3262</v>
      </c>
      <c r="F273" s="400">
        <v>3253</v>
      </c>
      <c r="G273" s="552">
        <f>F273-E273</f>
        <v>-9</v>
      </c>
      <c r="H273" s="553">
        <f>G273/E273</f>
        <v>-2.7590435315757206E-3</v>
      </c>
      <c r="I273" s="553"/>
      <c r="J273" s="400">
        <v>572008.4156379929</v>
      </c>
      <c r="K273" s="437">
        <v>620762.20721011213</v>
      </c>
      <c r="L273" s="552">
        <f>K273-J273</f>
        <v>48753.791572119226</v>
      </c>
      <c r="M273" s="553">
        <f>L273/J273</f>
        <v>8.5232647351422969E-2</v>
      </c>
      <c r="N273" s="553"/>
      <c r="O273" s="400">
        <v>1316113.7099010227</v>
      </c>
      <c r="P273" s="400">
        <v>1450909.8964896493</v>
      </c>
      <c r="Q273" s="552">
        <f>P273-O273</f>
        <v>134796.18658862659</v>
      </c>
      <c r="R273" s="553">
        <f>Q273/O273</f>
        <v>0.10241986355325167</v>
      </c>
      <c r="S273" s="553"/>
      <c r="T273" s="400">
        <v>671044.0619350333</v>
      </c>
      <c r="U273" s="400">
        <v>476582.23563160974</v>
      </c>
      <c r="V273" s="552">
        <f>U273-T273</f>
        <v>-194461.82630342356</v>
      </c>
      <c r="W273" s="553">
        <f>V273/T273</f>
        <v>-0.28978995170998212</v>
      </c>
      <c r="X273" s="554"/>
      <c r="Y273" s="437">
        <f>SUM(J273,O273,T273)</f>
        <v>2559166.1874740487</v>
      </c>
      <c r="Z273" s="437">
        <f>SUM(K273,P273,U273)</f>
        <v>2548254.3393313712</v>
      </c>
      <c r="AA273" s="552">
        <f>Z273-Y273</f>
        <v>-10911.848142677452</v>
      </c>
      <c r="AB273" s="553">
        <f>AA273/Y273</f>
        <v>-4.2638294441705166E-3</v>
      </c>
      <c r="AC273" s="554"/>
      <c r="AD273" s="557">
        <v>0</v>
      </c>
      <c r="AE273" s="452">
        <v>454722.43684957846</v>
      </c>
      <c r="AF273" s="545"/>
      <c r="AG273" s="399">
        <v>2559166.1874740487</v>
      </c>
      <c r="AH273" s="399">
        <f>SUM(Z273,AE273)</f>
        <v>3002976.7761809495</v>
      </c>
      <c r="AI273" s="552">
        <f>AH273-AG273</f>
        <v>443810.58870690083</v>
      </c>
      <c r="AJ273" s="553">
        <f>AI273/AG273</f>
        <v>0.1734199954966392</v>
      </c>
      <c r="AL273" s="559">
        <f>J273/$E273</f>
        <v>175.35512435254228</v>
      </c>
      <c r="AM273" s="559">
        <f>K273/$F273</f>
        <v>190.82760750387709</v>
      </c>
      <c r="AN273" s="559">
        <f>AM273-AL273</f>
        <v>15.472483151334814</v>
      </c>
      <c r="AO273" s="560">
        <f>AN273/AL273</f>
        <v>8.8235135462754993E-2</v>
      </c>
      <c r="AP273" s="561"/>
      <c r="AQ273" s="559">
        <f>O273/$E273</f>
        <v>403.46833534672675</v>
      </c>
      <c r="AR273" s="559">
        <f>P273/$F273</f>
        <v>446.02210159534258</v>
      </c>
      <c r="AS273" s="559">
        <f>AR273-AQ273</f>
        <v>42.55376624861583</v>
      </c>
      <c r="AT273" s="560">
        <f>AS273/AQ273</f>
        <v>0.10546990313885871</v>
      </c>
      <c r="AU273" s="561"/>
      <c r="AV273" s="559">
        <f>T273/$E273</f>
        <v>205.71553094268342</v>
      </c>
      <c r="AW273" s="559">
        <f>U273/$F273</f>
        <v>146.50545208472479</v>
      </c>
      <c r="AX273" s="559">
        <f>AW273-AV273</f>
        <v>-59.210078857958621</v>
      </c>
      <c r="AY273" s="560">
        <f>AX273/AV273</f>
        <v>-0.28782502996555848</v>
      </c>
      <c r="AZ273" s="561"/>
      <c r="BA273" s="559">
        <f>Y273/$E273</f>
        <v>784.53899064195241</v>
      </c>
      <c r="BB273" s="559">
        <f>Z273/$F273</f>
        <v>783.35516118394446</v>
      </c>
      <c r="BC273" s="559">
        <f>BB273-BA273</f>
        <v>-1.1838294580079491</v>
      </c>
      <c r="BD273" s="560">
        <f>BC273/BA273</f>
        <v>-1.508949169039101E-3</v>
      </c>
      <c r="BE273" s="562"/>
      <c r="BF273" s="559">
        <f>AD273/$E273</f>
        <v>0</v>
      </c>
      <c r="BG273" s="559">
        <f>AE273/$F273</f>
        <v>139.78556312621532</v>
      </c>
      <c r="BH273" s="562"/>
      <c r="BI273" s="559">
        <f>AG273/$E273</f>
        <v>784.53899064195241</v>
      </c>
      <c r="BJ273" s="559">
        <f>AH273/$F273</f>
        <v>923.14072431015973</v>
      </c>
      <c r="BK273" s="559">
        <f>BJ273-BI273</f>
        <v>138.60173366820732</v>
      </c>
      <c r="BL273" s="560">
        <f>BK273/BI273</f>
        <v>0.1766664695081577</v>
      </c>
    </row>
    <row r="274" spans="1:64">
      <c r="A274" s="397">
        <v>857</v>
      </c>
      <c r="B274" s="412">
        <v>11</v>
      </c>
      <c r="C274" s="412">
        <v>11</v>
      </c>
      <c r="D274" s="398" t="s">
        <v>297</v>
      </c>
      <c r="E274" s="400">
        <v>2394</v>
      </c>
      <c r="F274" s="400">
        <v>2313</v>
      </c>
      <c r="G274" s="552">
        <f>F274-E274</f>
        <v>-81</v>
      </c>
      <c r="H274" s="553">
        <f>G274/E274</f>
        <v>-3.3834586466165412E-2</v>
      </c>
      <c r="I274" s="553"/>
      <c r="J274" s="400">
        <v>-1798516.9345784113</v>
      </c>
      <c r="K274" s="437">
        <v>-1820148.0821315348</v>
      </c>
      <c r="L274" s="552">
        <f>K274-J274</f>
        <v>-21631.147553123534</v>
      </c>
      <c r="M274" s="553">
        <f>L274/J274</f>
        <v>1.2027213721061832E-2</v>
      </c>
      <c r="N274" s="553"/>
      <c r="O274" s="400">
        <v>1126098.5572708424</v>
      </c>
      <c r="P274" s="400">
        <v>1257288.4912724113</v>
      </c>
      <c r="Q274" s="552">
        <f>P274-O274</f>
        <v>131189.93400156894</v>
      </c>
      <c r="R274" s="553">
        <f>Q274/O274</f>
        <v>0.11649951343469836</v>
      </c>
      <c r="S274" s="553"/>
      <c r="T274" s="400">
        <v>518548.33069202688</v>
      </c>
      <c r="U274" s="400">
        <v>389609.79308019037</v>
      </c>
      <c r="V274" s="552">
        <f>U274-T274</f>
        <v>-128938.53761183651</v>
      </c>
      <c r="W274" s="553">
        <f>V274/T274</f>
        <v>-0.24865288340579947</v>
      </c>
      <c r="X274" s="554"/>
      <c r="Y274" s="437">
        <f>SUM(J274,O274,T274)</f>
        <v>-153870.04661554203</v>
      </c>
      <c r="Z274" s="437">
        <f>SUM(K274,P274,U274)</f>
        <v>-173249.79777893313</v>
      </c>
      <c r="AA274" s="552">
        <f>Z274-Y274</f>
        <v>-19379.751163391105</v>
      </c>
      <c r="AB274" s="553">
        <f>AA274/Y274</f>
        <v>0.1259488223319587</v>
      </c>
      <c r="AC274" s="554"/>
      <c r="AD274" s="557">
        <v>0</v>
      </c>
      <c r="AE274" s="452">
        <v>232653.55144963044</v>
      </c>
      <c r="AF274" s="545"/>
      <c r="AG274" s="399">
        <v>-153870.04661554203</v>
      </c>
      <c r="AH274" s="399">
        <f>SUM(Z274,AE274)</f>
        <v>59403.753670697304</v>
      </c>
      <c r="AI274" s="552">
        <f>AH274-AG274</f>
        <v>213273.80028623933</v>
      </c>
      <c r="AJ274" s="553">
        <f>AI274/AG274</f>
        <v>-1.3860644418931181</v>
      </c>
      <c r="AL274" s="559">
        <f>J274/$E274</f>
        <v>-751.26020659081507</v>
      </c>
      <c r="AM274" s="559">
        <f>K274/$F274</f>
        <v>-786.92091748012751</v>
      </c>
      <c r="AN274" s="559">
        <f>AM274-AL274</f>
        <v>-35.66071088931244</v>
      </c>
      <c r="AO274" s="560">
        <f>AN274/AL274</f>
        <v>4.7467855446702199E-2</v>
      </c>
      <c r="AP274" s="561"/>
      <c r="AQ274" s="559">
        <f>O274/$E274</f>
        <v>470.38369142474619</v>
      </c>
      <c r="AR274" s="559">
        <f>P274/$F274</f>
        <v>543.57479086572039</v>
      </c>
      <c r="AS274" s="559">
        <f>AR274-AQ274</f>
        <v>73.191099440974199</v>
      </c>
      <c r="AT274" s="560">
        <f>AS274/AQ274</f>
        <v>0.15559871818532978</v>
      </c>
      <c r="AU274" s="561"/>
      <c r="AV274" s="559">
        <f>T274/$E274</f>
        <v>216.60331273685333</v>
      </c>
      <c r="AW274" s="559">
        <f>U274/$F274</f>
        <v>168.44349030704296</v>
      </c>
      <c r="AX274" s="559">
        <f>AW274-AV274</f>
        <v>-48.159822429810362</v>
      </c>
      <c r="AY274" s="560">
        <f>AX274/AV274</f>
        <v>-0.22234111667681966</v>
      </c>
      <c r="AZ274" s="561"/>
      <c r="BA274" s="559">
        <f>Y274/$E274</f>
        <v>-64.273202429215544</v>
      </c>
      <c r="BB274" s="559">
        <f>Z274/$F274</f>
        <v>-74.902636307364091</v>
      </c>
      <c r="BC274" s="559">
        <f>BB274-BA274</f>
        <v>-10.629433878148546</v>
      </c>
      <c r="BD274" s="560">
        <f>BC274/BA274</f>
        <v>0.16537893673268894</v>
      </c>
      <c r="BE274" s="562"/>
      <c r="BF274" s="559">
        <f>AD274/$E274</f>
        <v>0</v>
      </c>
      <c r="BG274" s="559">
        <f>AE274/$F274</f>
        <v>100.58519301756613</v>
      </c>
      <c r="BH274" s="562"/>
      <c r="BI274" s="559">
        <f>AG274/$E274</f>
        <v>-64.273202429215544</v>
      </c>
      <c r="BJ274" s="559">
        <f>AH274/$F274</f>
        <v>25.682556710202032</v>
      </c>
      <c r="BK274" s="559">
        <f>BJ274-BI274</f>
        <v>89.95575913941758</v>
      </c>
      <c r="BL274" s="560">
        <f>BK274/BI274</f>
        <v>-1.399584208340737</v>
      </c>
    </row>
    <row r="275" spans="1:64">
      <c r="A275" s="397">
        <v>858</v>
      </c>
      <c r="B275" s="412">
        <v>1</v>
      </c>
      <c r="C275" s="413">
        <v>35</v>
      </c>
      <c r="D275" s="398" t="s">
        <v>298</v>
      </c>
      <c r="E275" s="400">
        <v>40384</v>
      </c>
      <c r="F275" s="400">
        <v>41338</v>
      </c>
      <c r="G275" s="552">
        <f>F275-E275</f>
        <v>954</v>
      </c>
      <c r="H275" s="553">
        <f>G275/E275</f>
        <v>2.3623217115689384E-2</v>
      </c>
      <c r="I275" s="553"/>
      <c r="J275" s="400">
        <v>28434351.588543527</v>
      </c>
      <c r="K275" s="437">
        <v>27472541.566950403</v>
      </c>
      <c r="L275" s="552">
        <f>K275-J275</f>
        <v>-961810.02159312367</v>
      </c>
      <c r="M275" s="553">
        <f>L275/J275</f>
        <v>-3.3825635819339242E-2</v>
      </c>
      <c r="N275" s="553"/>
      <c r="O275" s="400">
        <v>-900341.69438742392</v>
      </c>
      <c r="P275" s="400">
        <v>-887828.31394713745</v>
      </c>
      <c r="Q275" s="552">
        <f>P275-O275</f>
        <v>12513.380440286477</v>
      </c>
      <c r="R275" s="553">
        <f>Q275/O275</f>
        <v>-1.3898479342112833E-2</v>
      </c>
      <c r="S275" s="553"/>
      <c r="T275" s="400">
        <v>4523017.9727779003</v>
      </c>
      <c r="U275" s="400">
        <v>2432538.4217795199</v>
      </c>
      <c r="V275" s="552">
        <f>U275-T275</f>
        <v>-2090479.5509983804</v>
      </c>
      <c r="W275" s="553">
        <f>V275/T275</f>
        <v>-0.46218687689946791</v>
      </c>
      <c r="X275" s="554"/>
      <c r="Y275" s="437">
        <f>SUM(J275,O275,T275)</f>
        <v>32057027.866934001</v>
      </c>
      <c r="Z275" s="437">
        <f>SUM(K275,P275,U275)</f>
        <v>29017251.674782787</v>
      </c>
      <c r="AA275" s="552">
        <f>Z275-Y275</f>
        <v>-3039776.1921512149</v>
      </c>
      <c r="AB275" s="553">
        <f>AA275/Y275</f>
        <v>-9.4824018145695466E-2</v>
      </c>
      <c r="AC275" s="554"/>
      <c r="AD275" s="557">
        <v>0</v>
      </c>
      <c r="AE275" s="452">
        <v>4182843.2207843028</v>
      </c>
      <c r="AF275" s="545"/>
      <c r="AG275" s="399">
        <v>32057027.866934001</v>
      </c>
      <c r="AH275" s="399">
        <f>SUM(Z275,AE275)</f>
        <v>33200094.895567089</v>
      </c>
      <c r="AI275" s="552">
        <f>AH275-AG275</f>
        <v>1143067.0286330879</v>
      </c>
      <c r="AJ275" s="553">
        <f>AI275/AG275</f>
        <v>3.5657299029026084E-2</v>
      </c>
      <c r="AL275" s="559">
        <f>J275/$E275</f>
        <v>704.09943513627991</v>
      </c>
      <c r="AM275" s="559">
        <f>K275/$F275</f>
        <v>664.58323012604387</v>
      </c>
      <c r="AN275" s="559">
        <f>AM275-AL275</f>
        <v>-39.516205010236035</v>
      </c>
      <c r="AO275" s="560">
        <f>AN275/AL275</f>
        <v>-5.6123046033388156E-2</v>
      </c>
      <c r="AP275" s="561"/>
      <c r="AQ275" s="559">
        <f>O275/$E275</f>
        <v>-22.294515015536447</v>
      </c>
      <c r="AR275" s="559">
        <f>P275/$F275</f>
        <v>-21.477292417319113</v>
      </c>
      <c r="AS275" s="559">
        <f>AR275-AQ275</f>
        <v>0.81722259821733445</v>
      </c>
      <c r="AT275" s="560">
        <f>AS275/AQ275</f>
        <v>-3.6655769261983676E-2</v>
      </c>
      <c r="AU275" s="561"/>
      <c r="AV275" s="559">
        <f>T275/$E275</f>
        <v>112.0002469487396</v>
      </c>
      <c r="AW275" s="559">
        <f>U275/$F275</f>
        <v>58.845092210061445</v>
      </c>
      <c r="AX275" s="559">
        <f>AW275-AV275</f>
        <v>-53.155154738678156</v>
      </c>
      <c r="AY275" s="560">
        <f>AX275/AV275</f>
        <v>-0.47459854943896923</v>
      </c>
      <c r="AZ275" s="561"/>
      <c r="BA275" s="559">
        <f>Y275/$E275</f>
        <v>793.80516706948299</v>
      </c>
      <c r="BB275" s="559">
        <f>Z275/$F275</f>
        <v>701.95102991878628</v>
      </c>
      <c r="BC275" s="559">
        <f>BB275-BA275</f>
        <v>-91.854137150696715</v>
      </c>
      <c r="BD275" s="560">
        <f>BC275/BA275</f>
        <v>-0.11571370527833384</v>
      </c>
      <c r="BE275" s="562"/>
      <c r="BF275" s="559">
        <f>AD275/$E275</f>
        <v>0</v>
      </c>
      <c r="BG275" s="559">
        <f>AE275/$F275</f>
        <v>101.18639558721522</v>
      </c>
      <c r="BH275" s="562"/>
      <c r="BI275" s="559">
        <f>AG275/$E275</f>
        <v>793.80516706948299</v>
      </c>
      <c r="BJ275" s="559">
        <f>AH275/$F275</f>
        <v>803.13742550600148</v>
      </c>
      <c r="BK275" s="559">
        <f>BJ275-BI275</f>
        <v>9.3322584365184866</v>
      </c>
      <c r="BL275" s="560">
        <f>BK275/BI275</f>
        <v>1.1756358894677766E-2</v>
      </c>
    </row>
    <row r="276" spans="1:64">
      <c r="A276" s="397">
        <v>859</v>
      </c>
      <c r="B276" s="412">
        <v>17</v>
      </c>
      <c r="C276" s="412">
        <v>17</v>
      </c>
      <c r="D276" s="398" t="s">
        <v>299</v>
      </c>
      <c r="E276" s="400">
        <v>6562</v>
      </c>
      <c r="F276" s="400">
        <v>6525</v>
      </c>
      <c r="G276" s="552">
        <f>F276-E276</f>
        <v>-37</v>
      </c>
      <c r="H276" s="553">
        <f>G276/E276</f>
        <v>-5.6385248399878083E-3</v>
      </c>
      <c r="I276" s="553"/>
      <c r="J276" s="400">
        <v>6461560.1106830714</v>
      </c>
      <c r="K276" s="437">
        <v>6170505.1058324007</v>
      </c>
      <c r="L276" s="552">
        <f>K276-J276</f>
        <v>-291055.0048506707</v>
      </c>
      <c r="M276" s="553">
        <f>L276/J276</f>
        <v>-4.5044076022671617E-2</v>
      </c>
      <c r="N276" s="553"/>
      <c r="O276" s="400">
        <v>4622365.8680947442</v>
      </c>
      <c r="P276" s="400">
        <v>4839446.8686265294</v>
      </c>
      <c r="Q276" s="552">
        <f>P276-O276</f>
        <v>217081.00053178519</v>
      </c>
      <c r="R276" s="553">
        <f>Q276/O276</f>
        <v>4.6963180052482963E-2</v>
      </c>
      <c r="S276" s="553"/>
      <c r="T276" s="400">
        <v>943994.37421462615</v>
      </c>
      <c r="U276" s="400">
        <v>435326.61608834704</v>
      </c>
      <c r="V276" s="552">
        <f>U276-T276</f>
        <v>-508667.75812627911</v>
      </c>
      <c r="W276" s="553">
        <f>V276/T276</f>
        <v>-0.53884617538052049</v>
      </c>
      <c r="X276" s="554"/>
      <c r="Y276" s="437">
        <f>SUM(J276,O276,T276)</f>
        <v>12027920.352992442</v>
      </c>
      <c r="Z276" s="437">
        <f>SUM(K276,P276,U276)</f>
        <v>11445278.590547277</v>
      </c>
      <c r="AA276" s="552">
        <f>Z276-Y276</f>
        <v>-582641.76244516484</v>
      </c>
      <c r="AB276" s="553">
        <f>AA276/Y276</f>
        <v>-4.8440773246408192E-2</v>
      </c>
      <c r="AC276" s="554"/>
      <c r="AD276" s="557">
        <v>0</v>
      </c>
      <c r="AE276" s="452">
        <v>634202.24189203116</v>
      </c>
      <c r="AF276" s="545"/>
      <c r="AG276" s="399">
        <v>12027920.352992442</v>
      </c>
      <c r="AH276" s="399">
        <f>SUM(Z276,AE276)</f>
        <v>12079480.832439307</v>
      </c>
      <c r="AI276" s="552">
        <f>AH276-AG276</f>
        <v>51560.479446865618</v>
      </c>
      <c r="AJ276" s="553">
        <f>AI276/AG276</f>
        <v>4.2867326963998247E-3</v>
      </c>
      <c r="AL276" s="559">
        <f>J276/$E276</f>
        <v>984.69370781515875</v>
      </c>
      <c r="AM276" s="559">
        <f>K276/$F276</f>
        <v>945.67128058734113</v>
      </c>
      <c r="AN276" s="559">
        <f>AM276-AL276</f>
        <v>-39.022427227817616</v>
      </c>
      <c r="AO276" s="560">
        <f>AN276/AL276</f>
        <v>-3.9629000285175672E-2</v>
      </c>
      <c r="AP276" s="561"/>
      <c r="AQ276" s="559">
        <f>O276/$E276</f>
        <v>704.41418288551415</v>
      </c>
      <c r="AR276" s="559">
        <f>P276/$F276</f>
        <v>741.6776810155601</v>
      </c>
      <c r="AS276" s="559">
        <f>AR276-AQ276</f>
        <v>37.263498130045946</v>
      </c>
      <c r="AT276" s="560">
        <f>AS276/AQ276</f>
        <v>5.2899982759294112E-2</v>
      </c>
      <c r="AU276" s="561"/>
      <c r="AV276" s="559">
        <f>T276/$E276</f>
        <v>143.85772237345719</v>
      </c>
      <c r="AW276" s="559">
        <f>U276/$F276</f>
        <v>66.716722772160466</v>
      </c>
      <c r="AX276" s="559">
        <f>AW276-AV276</f>
        <v>-77.140999601296727</v>
      </c>
      <c r="AY276" s="560">
        <f>AX276/AV276</f>
        <v>-0.53623120350145215</v>
      </c>
      <c r="AZ276" s="561"/>
      <c r="BA276" s="559">
        <f>Y276/$E276</f>
        <v>1832.96561307413</v>
      </c>
      <c r="BB276" s="559">
        <f>Z276/$F276</f>
        <v>1754.0656843750617</v>
      </c>
      <c r="BC276" s="559">
        <f>BB276-BA276</f>
        <v>-78.899928699068369</v>
      </c>
      <c r="BD276" s="560">
        <f>BC276/BA276</f>
        <v>-4.3044958474012268E-2</v>
      </c>
      <c r="BE276" s="562"/>
      <c r="BF276" s="559">
        <f>AD276/$E276</f>
        <v>0</v>
      </c>
      <c r="BG276" s="559">
        <f>AE276/$F276</f>
        <v>97.195745883836196</v>
      </c>
      <c r="BH276" s="562"/>
      <c r="BI276" s="559">
        <f>AG276/$E276</f>
        <v>1832.96561307413</v>
      </c>
      <c r="BJ276" s="559">
        <f>AH276/$F276</f>
        <v>1851.2614302588977</v>
      </c>
      <c r="BK276" s="559">
        <f>BJ276-BI276</f>
        <v>18.295817184767657</v>
      </c>
      <c r="BL276" s="560">
        <f>BK276/BI276</f>
        <v>9.9815386902338595E-3</v>
      </c>
    </row>
    <row r="277" spans="1:64">
      <c r="A277" s="397">
        <v>886</v>
      </c>
      <c r="B277" s="412">
        <v>4</v>
      </c>
      <c r="C277" s="412">
        <v>4</v>
      </c>
      <c r="D277" s="398" t="s">
        <v>300</v>
      </c>
      <c r="E277" s="400">
        <v>12599</v>
      </c>
      <c r="F277" s="400">
        <v>12533</v>
      </c>
      <c r="G277" s="552">
        <f>F277-E277</f>
        <v>-66</v>
      </c>
      <c r="H277" s="553">
        <f>G277/E277</f>
        <v>-5.238510992935947E-3</v>
      </c>
      <c r="I277" s="553"/>
      <c r="J277" s="400">
        <v>1841340.0947636496</v>
      </c>
      <c r="K277" s="437">
        <v>1932942.9403617289</v>
      </c>
      <c r="L277" s="552">
        <f>K277-J277</f>
        <v>91602.845598079264</v>
      </c>
      <c r="M277" s="553">
        <f>L277/J277</f>
        <v>4.9747923188430437E-2</v>
      </c>
      <c r="N277" s="553"/>
      <c r="O277" s="400">
        <v>3618175.395542888</v>
      </c>
      <c r="P277" s="400">
        <v>3843272.4859276265</v>
      </c>
      <c r="Q277" s="552">
        <f>P277-O277</f>
        <v>225097.09038473852</v>
      </c>
      <c r="R277" s="553">
        <f>Q277/O277</f>
        <v>6.2212874108322186E-2</v>
      </c>
      <c r="S277" s="553"/>
      <c r="T277" s="400">
        <v>1907243.906523976</v>
      </c>
      <c r="U277" s="400">
        <v>1049911.4088133033</v>
      </c>
      <c r="V277" s="552">
        <f>U277-T277</f>
        <v>-857332.49771067267</v>
      </c>
      <c r="W277" s="553">
        <f>V277/T277</f>
        <v>-0.44951382189664119</v>
      </c>
      <c r="X277" s="554"/>
      <c r="Y277" s="437">
        <f>SUM(J277,O277,T277)</f>
        <v>7366759.3968305141</v>
      </c>
      <c r="Z277" s="437">
        <f>SUM(K277,P277,U277)</f>
        <v>6826126.8351026587</v>
      </c>
      <c r="AA277" s="552">
        <f>Z277-Y277</f>
        <v>-540632.56172785535</v>
      </c>
      <c r="AB277" s="553">
        <f>AA277/Y277</f>
        <v>-7.3388111733424868E-2</v>
      </c>
      <c r="AC277" s="554"/>
      <c r="AD277" s="557">
        <v>0</v>
      </c>
      <c r="AE277" s="452">
        <v>1409667.8461380322</v>
      </c>
      <c r="AF277" s="545"/>
      <c r="AG277" s="399">
        <v>7366759.3968305141</v>
      </c>
      <c r="AH277" s="399">
        <f>SUM(Z277,AE277)</f>
        <v>8235794.6812406909</v>
      </c>
      <c r="AI277" s="552">
        <f>AH277-AG277</f>
        <v>869035.2844101768</v>
      </c>
      <c r="AJ277" s="553">
        <f>AI277/AG277</f>
        <v>0.11796710569698692</v>
      </c>
      <c r="AL277" s="559">
        <f>J277/$E277</f>
        <v>146.1497019417136</v>
      </c>
      <c r="AM277" s="559">
        <f>K277/$F277</f>
        <v>154.22827258930255</v>
      </c>
      <c r="AN277" s="559">
        <f>AM277-AL277</f>
        <v>8.0785706475889469</v>
      </c>
      <c r="AO277" s="560">
        <f>AN277/AL277</f>
        <v>5.5275998105085329E-2</v>
      </c>
      <c r="AP277" s="561"/>
      <c r="AQ277" s="559">
        <f>O277/$E277</f>
        <v>287.17956945336044</v>
      </c>
      <c r="AR277" s="559">
        <f>P277/$F277</f>
        <v>306.65223696861295</v>
      </c>
      <c r="AS277" s="559">
        <f>AR277-AQ277</f>
        <v>19.47266751525251</v>
      </c>
      <c r="AT277" s="560">
        <f>AS277/AQ277</f>
        <v>6.7806590671886144E-2</v>
      </c>
      <c r="AU277" s="561"/>
      <c r="AV277" s="559">
        <f>T277/$E277</f>
        <v>151.38057834145377</v>
      </c>
      <c r="AW277" s="559">
        <f>U277/$F277</f>
        <v>83.771755271148436</v>
      </c>
      <c r="AX277" s="559">
        <f>AW277-AV277</f>
        <v>-67.608823070305334</v>
      </c>
      <c r="AY277" s="560">
        <f>AX277/AV277</f>
        <v>-0.44661490800891901</v>
      </c>
      <c r="AZ277" s="561"/>
      <c r="BA277" s="559">
        <f>Y277/$E277</f>
        <v>584.70984973652787</v>
      </c>
      <c r="BB277" s="559">
        <f>Z277/$F277</f>
        <v>544.65226482906394</v>
      </c>
      <c r="BC277" s="559">
        <f>BB277-BA277</f>
        <v>-40.057584907463934</v>
      </c>
      <c r="BD277" s="560">
        <f>BC277/BA277</f>
        <v>-6.8508483182751254E-2</v>
      </c>
      <c r="BE277" s="562"/>
      <c r="BF277" s="559">
        <f>AD277/$E277</f>
        <v>0</v>
      </c>
      <c r="BG277" s="559">
        <f>AE277/$F277</f>
        <v>112.47648975808124</v>
      </c>
      <c r="BH277" s="562"/>
      <c r="BI277" s="559">
        <f>AG277/$E277</f>
        <v>584.70984973652787</v>
      </c>
      <c r="BJ277" s="559">
        <f>AH277/$F277</f>
        <v>657.12875458714518</v>
      </c>
      <c r="BK277" s="559">
        <f>BJ277-BI277</f>
        <v>72.418904850617309</v>
      </c>
      <c r="BL277" s="560">
        <f>BK277/BI277</f>
        <v>0.12385442948027899</v>
      </c>
    </row>
    <row r="278" spans="1:64">
      <c r="A278" s="397">
        <v>887</v>
      </c>
      <c r="B278" s="412">
        <v>6</v>
      </c>
      <c r="C278" s="412">
        <v>6</v>
      </c>
      <c r="D278" s="398" t="s">
        <v>301</v>
      </c>
      <c r="E278" s="400">
        <v>4569</v>
      </c>
      <c r="F278" s="400">
        <v>4568</v>
      </c>
      <c r="G278" s="552">
        <f>F278-E278</f>
        <v>-1</v>
      </c>
      <c r="H278" s="553">
        <f>G278/E278</f>
        <v>-2.1886627270737579E-4</v>
      </c>
      <c r="I278" s="553"/>
      <c r="J278" s="400">
        <v>-963089.06547512475</v>
      </c>
      <c r="K278" s="437">
        <v>-947588.67261939775</v>
      </c>
      <c r="L278" s="552">
        <f>K278-J278</f>
        <v>15500.392855726997</v>
      </c>
      <c r="M278" s="553">
        <f>L278/J278</f>
        <v>-1.6094454200951937E-2</v>
      </c>
      <c r="N278" s="553"/>
      <c r="O278" s="400">
        <v>2580192.1882263105</v>
      </c>
      <c r="P278" s="400">
        <v>2508577.3822500338</v>
      </c>
      <c r="Q278" s="552">
        <f>P278-O278</f>
        <v>-71614.805976276752</v>
      </c>
      <c r="R278" s="553">
        <f>Q278/O278</f>
        <v>-2.7755609176348443E-2</v>
      </c>
      <c r="S278" s="553"/>
      <c r="T278" s="400">
        <v>1037260.1293238909</v>
      </c>
      <c r="U278" s="400">
        <v>700348.04621820373</v>
      </c>
      <c r="V278" s="552">
        <f>U278-T278</f>
        <v>-336912.08310568717</v>
      </c>
      <c r="W278" s="553">
        <f>V278/T278</f>
        <v>-0.32480963413227298</v>
      </c>
      <c r="X278" s="554"/>
      <c r="Y278" s="437">
        <f>SUM(J278,O278,T278)</f>
        <v>2654363.2520750766</v>
      </c>
      <c r="Z278" s="437">
        <f>SUM(K278,P278,U278)</f>
        <v>2261336.7558488399</v>
      </c>
      <c r="AA278" s="552">
        <f>Z278-Y278</f>
        <v>-393026.49622623669</v>
      </c>
      <c r="AB278" s="553">
        <f>AA278/Y278</f>
        <v>-0.14806808974581157</v>
      </c>
      <c r="AC278" s="554"/>
      <c r="AD278" s="557">
        <v>0</v>
      </c>
      <c r="AE278" s="452">
        <v>930305.82220438647</v>
      </c>
      <c r="AF278" s="545"/>
      <c r="AG278" s="399">
        <v>2654363.2520750766</v>
      </c>
      <c r="AH278" s="399">
        <f>SUM(Z278,AE278)</f>
        <v>3191642.5780532262</v>
      </c>
      <c r="AI278" s="552">
        <f>AH278-AG278</f>
        <v>537279.32597814966</v>
      </c>
      <c r="AJ278" s="553">
        <f>AI278/AG278</f>
        <v>0.20241363933822015</v>
      </c>
      <c r="AL278" s="559">
        <f>J278/$E278</f>
        <v>-210.78771404577034</v>
      </c>
      <c r="AM278" s="559">
        <f>K278/$F278</f>
        <v>-207.44060258743383</v>
      </c>
      <c r="AN278" s="559">
        <f>AM278-AL278</f>
        <v>3.3471114583365136</v>
      </c>
      <c r="AO278" s="560">
        <f>AN278/AL278</f>
        <v>-1.5879063319647384E-2</v>
      </c>
      <c r="AP278" s="561"/>
      <c r="AQ278" s="559">
        <f>O278/$E278</f>
        <v>564.71704710578035</v>
      </c>
      <c r="AR278" s="559">
        <f>P278/$F278</f>
        <v>549.1631747482561</v>
      </c>
      <c r="AS278" s="559">
        <f>AR278-AQ278</f>
        <v>-15.553872357524256</v>
      </c>
      <c r="AT278" s="560">
        <f>AS278/AQ278</f>
        <v>-2.7542771087288909E-2</v>
      </c>
      <c r="AU278" s="561"/>
      <c r="AV278" s="559">
        <f>T278/$E278</f>
        <v>227.0212583330906</v>
      </c>
      <c r="AW278" s="559">
        <f>U278/$F278</f>
        <v>153.31612220188347</v>
      </c>
      <c r="AX278" s="559">
        <f>AW278-AV278</f>
        <v>-73.705136131207126</v>
      </c>
      <c r="AY278" s="560">
        <f>AX278/AV278</f>
        <v>-0.32466182538317767</v>
      </c>
      <c r="AZ278" s="561"/>
      <c r="BA278" s="559">
        <f>Y278/$E278</f>
        <v>580.95059139310058</v>
      </c>
      <c r="BB278" s="559">
        <f>Z278/$F278</f>
        <v>495.03869436270577</v>
      </c>
      <c r="BC278" s="559">
        <f>BB278-BA278</f>
        <v>-85.911897030394812</v>
      </c>
      <c r="BD278" s="560">
        <f>BC278/BA278</f>
        <v>-0.14788158976545818</v>
      </c>
      <c r="BE278" s="562"/>
      <c r="BF278" s="559">
        <f>AD278/$E278</f>
        <v>0</v>
      </c>
      <c r="BG278" s="559">
        <f>AE278/$F278</f>
        <v>203.65714146330703</v>
      </c>
      <c r="BH278" s="562"/>
      <c r="BI278" s="559">
        <f>AG278/$E278</f>
        <v>580.95059139310058</v>
      </c>
      <c r="BJ278" s="559">
        <f>AH278/$F278</f>
        <v>698.69583582601274</v>
      </c>
      <c r="BK278" s="559">
        <f>BJ278-BI278</f>
        <v>117.74524443291216</v>
      </c>
      <c r="BL278" s="560">
        <f>BK278/BI278</f>
        <v>0.20267686474087737</v>
      </c>
    </row>
    <row r="279" spans="1:64">
      <c r="A279" s="397">
        <v>889</v>
      </c>
      <c r="B279" s="412">
        <v>17</v>
      </c>
      <c r="C279" s="412">
        <v>17</v>
      </c>
      <c r="D279" s="398" t="s">
        <v>302</v>
      </c>
      <c r="E279" s="400">
        <v>2523</v>
      </c>
      <c r="F279" s="400">
        <v>2491</v>
      </c>
      <c r="G279" s="552">
        <f>F279-E279</f>
        <v>-32</v>
      </c>
      <c r="H279" s="553">
        <f>G279/E279</f>
        <v>-1.2683313515655966E-2</v>
      </c>
      <c r="I279" s="553"/>
      <c r="J279" s="400">
        <v>3175791.2399693886</v>
      </c>
      <c r="K279" s="437">
        <v>3107721.5353411031</v>
      </c>
      <c r="L279" s="552">
        <f>K279-J279</f>
        <v>-68069.704628285486</v>
      </c>
      <c r="M279" s="553">
        <f>L279/J279</f>
        <v>-2.1433935509231269E-2</v>
      </c>
      <c r="N279" s="553"/>
      <c r="O279" s="400">
        <v>1145506.5896339284</v>
      </c>
      <c r="P279" s="400">
        <v>1244861.7942441129</v>
      </c>
      <c r="Q279" s="552">
        <f>P279-O279</f>
        <v>99355.204610184534</v>
      </c>
      <c r="R279" s="553">
        <f>Q279/O279</f>
        <v>8.6734729864745397E-2</v>
      </c>
      <c r="S279" s="553"/>
      <c r="T279" s="400">
        <v>552984.30280738708</v>
      </c>
      <c r="U279" s="400">
        <v>412324.57336824818</v>
      </c>
      <c r="V279" s="552">
        <f>U279-T279</f>
        <v>-140659.7294391389</v>
      </c>
      <c r="W279" s="553">
        <f>V279/T279</f>
        <v>-0.25436477803264668</v>
      </c>
      <c r="X279" s="554"/>
      <c r="Y279" s="437">
        <f>SUM(J279,O279,T279)</f>
        <v>4874282.1324107042</v>
      </c>
      <c r="Z279" s="437">
        <f>SUM(K279,P279,U279)</f>
        <v>4764907.9029534645</v>
      </c>
      <c r="AA279" s="552">
        <f>Z279-Y279</f>
        <v>-109374.22945723962</v>
      </c>
      <c r="AB279" s="553">
        <f>AA279/Y279</f>
        <v>-2.2439043634748676E-2</v>
      </c>
      <c r="AC279" s="554"/>
      <c r="AD279" s="557">
        <v>0</v>
      </c>
      <c r="AE279" s="452">
        <v>357423.30684850225</v>
      </c>
      <c r="AF279" s="545"/>
      <c r="AG279" s="399">
        <v>4874282.1324107042</v>
      </c>
      <c r="AH279" s="399">
        <f>SUM(Z279,AE279)</f>
        <v>5122331.2098019663</v>
      </c>
      <c r="AI279" s="552">
        <f>AH279-AG279</f>
        <v>248049.07739126217</v>
      </c>
      <c r="AJ279" s="553">
        <f>AI279/AG279</f>
        <v>5.0889355735463548E-2</v>
      </c>
      <c r="AL279" s="559">
        <f>J279/$E279</f>
        <v>1258.7361236501738</v>
      </c>
      <c r="AM279" s="559">
        <f>K279/$F279</f>
        <v>1247.5799017828595</v>
      </c>
      <c r="AN279" s="559">
        <f>AM279-AL279</f>
        <v>-11.156221867314343</v>
      </c>
      <c r="AO279" s="560">
        <f>AN279/AL279</f>
        <v>-8.863034640622474E-3</v>
      </c>
      <c r="AP279" s="561"/>
      <c r="AQ279" s="559">
        <f>O279/$E279</f>
        <v>454.02560033053049</v>
      </c>
      <c r="AR279" s="559">
        <f>P279/$F279</f>
        <v>499.74379536094455</v>
      </c>
      <c r="AS279" s="559">
        <f>AR279-AQ279</f>
        <v>45.718195030414051</v>
      </c>
      <c r="AT279" s="560">
        <f>AS279/AQ279</f>
        <v>0.1006951920709564</v>
      </c>
      <c r="AU279" s="561"/>
      <c r="AV279" s="559">
        <f>T279/$E279</f>
        <v>219.17729005445386</v>
      </c>
      <c r="AW279" s="559">
        <f>U279/$F279</f>
        <v>165.52572194630596</v>
      </c>
      <c r="AX279" s="559">
        <f>AW279-AV279</f>
        <v>-53.651568108147899</v>
      </c>
      <c r="AY279" s="560">
        <f>AX279/AV279</f>
        <v>-0.24478616418160087</v>
      </c>
      <c r="AZ279" s="561"/>
      <c r="BA279" s="559">
        <f>Y279/$E279</f>
        <v>1931.9390140351582</v>
      </c>
      <c r="BB279" s="559">
        <f>Z279/$F279</f>
        <v>1912.8494190901101</v>
      </c>
      <c r="BC279" s="559">
        <f>BB279-BA279</f>
        <v>-19.08959494504802</v>
      </c>
      <c r="BD279" s="560">
        <f>BC279/BA279</f>
        <v>-9.8810546328666985E-3</v>
      </c>
      <c r="BE279" s="562"/>
      <c r="BF279" s="559">
        <f>AD279/$E279</f>
        <v>0</v>
      </c>
      <c r="BG279" s="559">
        <f>AE279/$F279</f>
        <v>143.48587187816227</v>
      </c>
      <c r="BH279" s="562"/>
      <c r="BI279" s="559">
        <f>AG279/$E279</f>
        <v>1931.9390140351582</v>
      </c>
      <c r="BJ279" s="559">
        <f>AH279/$F279</f>
        <v>2056.3352909682721</v>
      </c>
      <c r="BK279" s="559">
        <f>BJ279-BI279</f>
        <v>124.396276933114</v>
      </c>
      <c r="BL279" s="560">
        <f>BK279/BI279</f>
        <v>6.4389339430178397E-2</v>
      </c>
    </row>
    <row r="280" spans="1:64">
      <c r="A280" s="397">
        <v>890</v>
      </c>
      <c r="B280" s="412">
        <v>19</v>
      </c>
      <c r="C280" s="412">
        <v>19</v>
      </c>
      <c r="D280" s="398" t="s">
        <v>303</v>
      </c>
      <c r="E280" s="400">
        <v>1180</v>
      </c>
      <c r="F280" s="400">
        <v>1139</v>
      </c>
      <c r="G280" s="552">
        <f>F280-E280</f>
        <v>-41</v>
      </c>
      <c r="H280" s="553">
        <f>G280/E280</f>
        <v>-3.4745762711864407E-2</v>
      </c>
      <c r="I280" s="553"/>
      <c r="J280" s="400">
        <v>2257398.2989331484</v>
      </c>
      <c r="K280" s="437">
        <v>2079501.022261871</v>
      </c>
      <c r="L280" s="552">
        <f>K280-J280</f>
        <v>-177897.27667127736</v>
      </c>
      <c r="M280" s="553">
        <f>L280/J280</f>
        <v>-7.8806330613145237E-2</v>
      </c>
      <c r="N280" s="553"/>
      <c r="O280" s="400">
        <v>425286.8428775295</v>
      </c>
      <c r="P280" s="400">
        <v>430155.97530696471</v>
      </c>
      <c r="Q280" s="552">
        <f>P280-O280</f>
        <v>4869.1324294352089</v>
      </c>
      <c r="R280" s="553">
        <f>Q280/O280</f>
        <v>1.1449054940167477E-2</v>
      </c>
      <c r="S280" s="553"/>
      <c r="T280" s="400">
        <v>237723.01733606966</v>
      </c>
      <c r="U280" s="400">
        <v>167081.89827370475</v>
      </c>
      <c r="V280" s="552">
        <f>U280-T280</f>
        <v>-70641.119062364916</v>
      </c>
      <c r="W280" s="553">
        <f>V280/T280</f>
        <v>-0.29715725407649263</v>
      </c>
      <c r="X280" s="554"/>
      <c r="Y280" s="437">
        <f>SUM(J280,O280,T280)</f>
        <v>2920408.1591467476</v>
      </c>
      <c r="Z280" s="437">
        <f>SUM(K280,P280,U280)</f>
        <v>2676738.8958425401</v>
      </c>
      <c r="AA280" s="552">
        <f>Z280-Y280</f>
        <v>-243669.26330420747</v>
      </c>
      <c r="AB280" s="553">
        <f>AA280/Y280</f>
        <v>-8.343671501568467E-2</v>
      </c>
      <c r="AC280" s="554"/>
      <c r="AD280" s="557">
        <v>0</v>
      </c>
      <c r="AE280" s="452">
        <v>105578.59135897088</v>
      </c>
      <c r="AF280" s="545"/>
      <c r="AG280" s="399">
        <v>2920408.1591467476</v>
      </c>
      <c r="AH280" s="399">
        <f>SUM(Z280,AE280)</f>
        <v>2782317.4872015109</v>
      </c>
      <c r="AI280" s="552">
        <f>AH280-AG280</f>
        <v>-138090.67194523662</v>
      </c>
      <c r="AJ280" s="553">
        <f>AI280/AG280</f>
        <v>-4.728471652591959E-2</v>
      </c>
      <c r="AL280" s="559">
        <f>J280/$E280</f>
        <v>1913.0494058755494</v>
      </c>
      <c r="AM280" s="559">
        <f>K280/$F280</f>
        <v>1825.7252170868051</v>
      </c>
      <c r="AN280" s="559">
        <f>AM280-AL280</f>
        <v>-87.324188788744323</v>
      </c>
      <c r="AO280" s="560">
        <f>AN280/AL280</f>
        <v>-4.5646593611511292E-2</v>
      </c>
      <c r="AP280" s="561"/>
      <c r="AQ280" s="559">
        <f>O280/$E280</f>
        <v>360.41257870977074</v>
      </c>
      <c r="AR280" s="559">
        <f>P280/$F280</f>
        <v>377.66108455396375</v>
      </c>
      <c r="AS280" s="559">
        <f>AR280-AQ280</f>
        <v>17.248505844193005</v>
      </c>
      <c r="AT280" s="560">
        <f>AS280/AQ280</f>
        <v>4.785766885811913E-2</v>
      </c>
      <c r="AU280" s="561"/>
      <c r="AV280" s="559">
        <f>T280/$E280</f>
        <v>201.46018418310987</v>
      </c>
      <c r="AW280" s="559">
        <f>U280/$F280</f>
        <v>146.69174563099628</v>
      </c>
      <c r="AX280" s="559">
        <f>AW280-AV280</f>
        <v>-54.768438552113594</v>
      </c>
      <c r="AY280" s="560">
        <f>AX280/AV280</f>
        <v>-0.27185738350330219</v>
      </c>
      <c r="AZ280" s="561"/>
      <c r="BA280" s="559">
        <f>Y280/$E280</f>
        <v>2474.9221687684303</v>
      </c>
      <c r="BB280" s="559">
        <f>Z280/$F280</f>
        <v>2350.0780472717647</v>
      </c>
      <c r="BC280" s="559">
        <f>BB280-BA280</f>
        <v>-124.84412149666559</v>
      </c>
      <c r="BD280" s="560">
        <f>BC280/BA280</f>
        <v>-5.0443655591315209E-2</v>
      </c>
      <c r="BE280" s="562"/>
      <c r="BF280" s="559">
        <f>AD280/$E280</f>
        <v>0</v>
      </c>
      <c r="BG280" s="559">
        <f>AE280/$F280</f>
        <v>92.694110060553882</v>
      </c>
      <c r="BH280" s="562"/>
      <c r="BI280" s="559">
        <f>AG280/$E280</f>
        <v>2474.9221687684303</v>
      </c>
      <c r="BJ280" s="559">
        <f>AH280/$F280</f>
        <v>2442.7721573323188</v>
      </c>
      <c r="BK280" s="559">
        <f>BJ280-BI280</f>
        <v>-32.150011436111527</v>
      </c>
      <c r="BL280" s="560">
        <f>BK280/BI280</f>
        <v>-1.2990312116404857E-2</v>
      </c>
    </row>
    <row r="281" spans="1:64">
      <c r="A281" s="397">
        <v>892</v>
      </c>
      <c r="B281" s="412">
        <v>13</v>
      </c>
      <c r="C281" s="412">
        <v>13</v>
      </c>
      <c r="D281" s="398" t="s">
        <v>304</v>
      </c>
      <c r="E281" s="400">
        <v>3592</v>
      </c>
      <c r="F281" s="400">
        <v>3615</v>
      </c>
      <c r="G281" s="552">
        <f>F281-E281</f>
        <v>23</v>
      </c>
      <c r="H281" s="553">
        <f>G281/E281</f>
        <v>6.4031180400890867E-3</v>
      </c>
      <c r="I281" s="553"/>
      <c r="J281" s="400">
        <v>4373135.6247351319</v>
      </c>
      <c r="K281" s="437">
        <v>4326406.660492193</v>
      </c>
      <c r="L281" s="552">
        <f>K281-J281</f>
        <v>-46728.964242938906</v>
      </c>
      <c r="M281" s="553">
        <f>L281/J281</f>
        <v>-1.0685459645621932E-2</v>
      </c>
      <c r="N281" s="553"/>
      <c r="O281" s="400">
        <v>2094213.03494639</v>
      </c>
      <c r="P281" s="400">
        <v>2189115.2860795101</v>
      </c>
      <c r="Q281" s="552">
        <f>P281-O281</f>
        <v>94902.251133120153</v>
      </c>
      <c r="R281" s="553">
        <f>Q281/O281</f>
        <v>4.5316426528473772E-2</v>
      </c>
      <c r="S281" s="553"/>
      <c r="T281" s="400">
        <v>579322.10097779008</v>
      </c>
      <c r="U281" s="400">
        <v>338493.33807185333</v>
      </c>
      <c r="V281" s="552">
        <f>U281-T281</f>
        <v>-240828.76290593675</v>
      </c>
      <c r="W281" s="553">
        <f>V281/T281</f>
        <v>-0.41570788081356075</v>
      </c>
      <c r="X281" s="554"/>
      <c r="Y281" s="437">
        <f>SUM(J281,O281,T281)</f>
        <v>7046670.760659311</v>
      </c>
      <c r="Z281" s="437">
        <f>SUM(K281,P281,U281)</f>
        <v>6854015.284643556</v>
      </c>
      <c r="AA281" s="552">
        <f>Z281-Y281</f>
        <v>-192655.47601575498</v>
      </c>
      <c r="AB281" s="553">
        <f>AA281/Y281</f>
        <v>-2.7339928678281184E-2</v>
      </c>
      <c r="AC281" s="554"/>
      <c r="AD281" s="557">
        <v>0</v>
      </c>
      <c r="AE281" s="452">
        <v>468060.10564622318</v>
      </c>
      <c r="AF281" s="545"/>
      <c r="AG281" s="399">
        <v>7046670.760659311</v>
      </c>
      <c r="AH281" s="399">
        <f>SUM(Z281,AE281)</f>
        <v>7322075.3902897788</v>
      </c>
      <c r="AI281" s="552">
        <f>AH281-AG281</f>
        <v>275404.62963046785</v>
      </c>
      <c r="AJ281" s="553">
        <f>AI281/AG281</f>
        <v>3.9082942709345488E-2</v>
      </c>
      <c r="AL281" s="559">
        <f>J281/$E281</f>
        <v>1217.4653743694687</v>
      </c>
      <c r="AM281" s="559">
        <f>K281/$F281</f>
        <v>1196.7929904542718</v>
      </c>
      <c r="AN281" s="559">
        <f>AM281-AL281</f>
        <v>-20.67238391519686</v>
      </c>
      <c r="AO281" s="560">
        <f>AN281/AL281</f>
        <v>-1.697985367830538E-2</v>
      </c>
      <c r="AP281" s="561"/>
      <c r="AQ281" s="559">
        <f>O281/$E281</f>
        <v>583.02144625456287</v>
      </c>
      <c r="AR281" s="559">
        <f>P281/$F281</f>
        <v>605.56439448949106</v>
      </c>
      <c r="AS281" s="559">
        <f>AR281-AQ281</f>
        <v>22.54294823492819</v>
      </c>
      <c r="AT281" s="560">
        <f>AS281/AQ281</f>
        <v>3.8665727272552734E-2</v>
      </c>
      <c r="AU281" s="561"/>
      <c r="AV281" s="559">
        <f>T281/$E281</f>
        <v>161.28120851274778</v>
      </c>
      <c r="AW281" s="559">
        <f>U281/$F281</f>
        <v>93.635778166487782</v>
      </c>
      <c r="AX281" s="559">
        <f>AW281-AV281</f>
        <v>-67.64543034626</v>
      </c>
      <c r="AY281" s="560">
        <f>AX281/AV281</f>
        <v>-0.41942536870879943</v>
      </c>
      <c r="AZ281" s="561"/>
      <c r="BA281" s="559">
        <f>Y281/$E281</f>
        <v>1961.7680291367792</v>
      </c>
      <c r="BB281" s="559">
        <f>Z281/$F281</f>
        <v>1895.9931631102506</v>
      </c>
      <c r="BC281" s="559">
        <f>BB281-BA281</f>
        <v>-65.774866026528571</v>
      </c>
      <c r="BD281" s="560">
        <f>BC281/BA281</f>
        <v>-3.352836066732668E-2</v>
      </c>
      <c r="BE281" s="562"/>
      <c r="BF281" s="559">
        <f>AD281/$E281</f>
        <v>0</v>
      </c>
      <c r="BG281" s="559">
        <f>AE281/$F281</f>
        <v>129.47720764764128</v>
      </c>
      <c r="BH281" s="562"/>
      <c r="BI281" s="559">
        <f>AG281/$E281</f>
        <v>1961.7680291367792</v>
      </c>
      <c r="BJ281" s="559">
        <f>AH281/$F281</f>
        <v>2025.4703707578917</v>
      </c>
      <c r="BK281" s="559">
        <f>BJ281-BI281</f>
        <v>63.70234162111251</v>
      </c>
      <c r="BL281" s="560">
        <f>BK281/BI281</f>
        <v>3.247190323982542E-2</v>
      </c>
    </row>
    <row r="282" spans="1:64">
      <c r="A282" s="397">
        <v>893</v>
      </c>
      <c r="B282" s="412">
        <v>15</v>
      </c>
      <c r="C282" s="412">
        <v>15</v>
      </c>
      <c r="D282" s="398" t="s">
        <v>305</v>
      </c>
      <c r="E282" s="400">
        <v>7434</v>
      </c>
      <c r="F282" s="400">
        <v>7500</v>
      </c>
      <c r="G282" s="552">
        <f>F282-E282</f>
        <v>66</v>
      </c>
      <c r="H282" s="553">
        <f>G282/E282</f>
        <v>8.8781275221953195E-3</v>
      </c>
      <c r="I282" s="553"/>
      <c r="J282" s="400">
        <v>5517869.3932374604</v>
      </c>
      <c r="K282" s="437">
        <v>5463759.0109613296</v>
      </c>
      <c r="L282" s="552">
        <f>K282-J282</f>
        <v>-54110.38227613084</v>
      </c>
      <c r="M282" s="553">
        <f>L282/J282</f>
        <v>-9.8063905503901466E-3</v>
      </c>
      <c r="N282" s="553"/>
      <c r="O282" s="400">
        <v>2395571.8398203081</v>
      </c>
      <c r="P282" s="400">
        <v>2372555.2247007773</v>
      </c>
      <c r="Q282" s="552">
        <f>P282-O282</f>
        <v>-23016.615119530819</v>
      </c>
      <c r="R282" s="553">
        <f>Q282/O282</f>
        <v>-9.6079836709289813E-3</v>
      </c>
      <c r="S282" s="553"/>
      <c r="T282" s="400">
        <v>1516510.5745014292</v>
      </c>
      <c r="U282" s="400">
        <v>1004124.7412560891</v>
      </c>
      <c r="V282" s="552">
        <f>U282-T282</f>
        <v>-512385.83324534015</v>
      </c>
      <c r="W282" s="553">
        <f>V282/T282</f>
        <v>-0.33787158616667939</v>
      </c>
      <c r="X282" s="554"/>
      <c r="Y282" s="437">
        <f>SUM(J282,O282,T282)</f>
        <v>9429951.8075591978</v>
      </c>
      <c r="Z282" s="437">
        <f>SUM(K282,P282,U282)</f>
        <v>8840438.9769181963</v>
      </c>
      <c r="AA282" s="552">
        <f>Z282-Y282</f>
        <v>-589512.83064100146</v>
      </c>
      <c r="AB282" s="553">
        <f>AA282/Y282</f>
        <v>-6.2514935672146138E-2</v>
      </c>
      <c r="AC282" s="554"/>
      <c r="AD282" s="557">
        <v>0</v>
      </c>
      <c r="AE282" s="452">
        <v>819846.59034198453</v>
      </c>
      <c r="AF282" s="545"/>
      <c r="AG282" s="399">
        <v>9429951.8075591978</v>
      </c>
      <c r="AH282" s="399">
        <f>SUM(Z282,AE282)</f>
        <v>9660285.5672601815</v>
      </c>
      <c r="AI282" s="552">
        <f>AH282-AG282</f>
        <v>230333.75970098376</v>
      </c>
      <c r="AJ282" s="553">
        <f>AI282/AG282</f>
        <v>2.4425762124928845E-2</v>
      </c>
      <c r="AL282" s="559">
        <f>J282/$E282</f>
        <v>742.24769884819216</v>
      </c>
      <c r="AM282" s="559">
        <f>K282/$F282</f>
        <v>728.50120146151062</v>
      </c>
      <c r="AN282" s="559">
        <f>AM282-AL282</f>
        <v>-13.74649738668154</v>
      </c>
      <c r="AO282" s="560">
        <f>AN282/AL282</f>
        <v>-1.8520094313546717E-2</v>
      </c>
      <c r="AP282" s="561"/>
      <c r="AQ282" s="559">
        <f>O282/$E282</f>
        <v>322.24533761370839</v>
      </c>
      <c r="AR282" s="559">
        <f>P282/$F282</f>
        <v>316.3406966267703</v>
      </c>
      <c r="AS282" s="559">
        <f>AR282-AQ282</f>
        <v>-5.9046409869380909</v>
      </c>
      <c r="AT282" s="560">
        <f>AS282/AQ282</f>
        <v>-1.8323433414624852E-2</v>
      </c>
      <c r="AU282" s="561"/>
      <c r="AV282" s="559">
        <f>T282/$E282</f>
        <v>203.99657983608142</v>
      </c>
      <c r="AW282" s="559">
        <f>U282/$F282</f>
        <v>133.88329883414522</v>
      </c>
      <c r="AX282" s="559">
        <f>AW282-AV282</f>
        <v>-70.113281001936201</v>
      </c>
      <c r="AY282" s="560">
        <f>AX282/AV282</f>
        <v>-0.34369831620841262</v>
      </c>
      <c r="AZ282" s="561"/>
      <c r="BA282" s="559">
        <f>Y282/$E282</f>
        <v>1268.4896162979819</v>
      </c>
      <c r="BB282" s="559">
        <f>Z282/$F282</f>
        <v>1178.7251969224262</v>
      </c>
      <c r="BC282" s="559">
        <f>BB282-BA282</f>
        <v>-89.76441937555569</v>
      </c>
      <c r="BD282" s="560">
        <f>BC282/BA282</f>
        <v>-7.0764804238231199E-2</v>
      </c>
      <c r="BE282" s="562"/>
      <c r="BF282" s="559">
        <f>AD282/$E282</f>
        <v>0</v>
      </c>
      <c r="BG282" s="559">
        <f>AE282/$F282</f>
        <v>109.31287871226461</v>
      </c>
      <c r="BH282" s="562"/>
      <c r="BI282" s="559">
        <f>AG282/$E282</f>
        <v>1268.4896162979819</v>
      </c>
      <c r="BJ282" s="559">
        <f>AH282/$F282</f>
        <v>1288.0380756346908</v>
      </c>
      <c r="BK282" s="559">
        <f>BJ282-BI282</f>
        <v>19.548459336708902</v>
      </c>
      <c r="BL282" s="560">
        <f>BK282/BI282</f>
        <v>1.5410815418229452E-2</v>
      </c>
    </row>
    <row r="283" spans="1:64">
      <c r="A283" s="397">
        <v>895</v>
      </c>
      <c r="B283" s="412">
        <v>2</v>
      </c>
      <c r="C283" s="412">
        <v>2</v>
      </c>
      <c r="D283" s="398" t="s">
        <v>306</v>
      </c>
      <c r="E283" s="400">
        <v>15092</v>
      </c>
      <c r="F283" s="400">
        <v>14938</v>
      </c>
      <c r="G283" s="552">
        <f>F283-E283</f>
        <v>-154</v>
      </c>
      <c r="H283" s="553">
        <f>G283/E283</f>
        <v>-1.020408163265306E-2</v>
      </c>
      <c r="I283" s="553"/>
      <c r="J283" s="400">
        <v>2807702.6695287167</v>
      </c>
      <c r="K283" s="437">
        <v>2638941.8267184943</v>
      </c>
      <c r="L283" s="552">
        <f>K283-J283</f>
        <v>-168760.84281022241</v>
      </c>
      <c r="M283" s="553">
        <f>L283/J283</f>
        <v>-6.0106379725225513E-2</v>
      </c>
      <c r="N283" s="553"/>
      <c r="O283" s="400">
        <v>1794596.7273950984</v>
      </c>
      <c r="P283" s="400">
        <v>1023688.3681931889</v>
      </c>
      <c r="Q283" s="552">
        <f>P283-O283</f>
        <v>-770908.35920190951</v>
      </c>
      <c r="R283" s="553">
        <f>Q283/O283</f>
        <v>-0.42957191854512189</v>
      </c>
      <c r="S283" s="553"/>
      <c r="T283" s="400">
        <v>2603416.4578149375</v>
      </c>
      <c r="U283" s="400">
        <v>1490776.9621054158</v>
      </c>
      <c r="V283" s="552">
        <f>U283-T283</f>
        <v>-1112639.4957095217</v>
      </c>
      <c r="W283" s="553">
        <f>V283/T283</f>
        <v>-0.42737668511297899</v>
      </c>
      <c r="X283" s="554"/>
      <c r="Y283" s="437">
        <f>SUM(J283,O283,T283)</f>
        <v>7205715.8547387524</v>
      </c>
      <c r="Z283" s="437">
        <f>SUM(K283,P283,U283)</f>
        <v>5153407.1570170987</v>
      </c>
      <c r="AA283" s="552">
        <f>Z283-Y283</f>
        <v>-2052308.6977216536</v>
      </c>
      <c r="AB283" s="553">
        <f>AA283/Y283</f>
        <v>-0.28481676756265339</v>
      </c>
      <c r="AC283" s="554"/>
      <c r="AD283" s="557">
        <v>0</v>
      </c>
      <c r="AE283" s="452">
        <v>2546451.3538558371</v>
      </c>
      <c r="AF283" s="545"/>
      <c r="AG283" s="399">
        <v>7205715.8547387524</v>
      </c>
      <c r="AH283" s="399">
        <f>SUM(Z283,AE283)</f>
        <v>7699858.5108729359</v>
      </c>
      <c r="AI283" s="552">
        <f>AH283-AG283</f>
        <v>494142.65613418352</v>
      </c>
      <c r="AJ283" s="553">
        <f>AI283/AG283</f>
        <v>6.8576483738144706E-2</v>
      </c>
      <c r="AL283" s="559">
        <f>J283/$E283</f>
        <v>186.0391379226555</v>
      </c>
      <c r="AM283" s="559">
        <f>K283/$F283</f>
        <v>176.65964832765391</v>
      </c>
      <c r="AN283" s="559">
        <f>AM283-AL283</f>
        <v>-9.3794895950015871</v>
      </c>
      <c r="AO283" s="560">
        <f>AN283/AL283</f>
        <v>-5.0416754773939268E-2</v>
      </c>
      <c r="AP283" s="561"/>
      <c r="AQ283" s="559">
        <f>O283/$E283</f>
        <v>118.91046431189362</v>
      </c>
      <c r="AR283" s="559">
        <f>P283/$F283</f>
        <v>68.529145012263285</v>
      </c>
      <c r="AS283" s="559">
        <f>AR283-AQ283</f>
        <v>-50.381319299630334</v>
      </c>
      <c r="AT283" s="560">
        <f>AS283/AQ283</f>
        <v>-0.42369121667445303</v>
      </c>
      <c r="AU283" s="561"/>
      <c r="AV283" s="559">
        <f>T283/$E283</f>
        <v>172.50307830737725</v>
      </c>
      <c r="AW283" s="559">
        <f>U283/$F283</f>
        <v>99.797627668055682</v>
      </c>
      <c r="AX283" s="559">
        <f>AW283-AV283</f>
        <v>-72.705450639321569</v>
      </c>
      <c r="AY283" s="560">
        <f>AX283/AV283</f>
        <v>-0.42147335196981384</v>
      </c>
      <c r="AZ283" s="561"/>
      <c r="BA283" s="559">
        <f>Y283/$E283</f>
        <v>477.45268054192633</v>
      </c>
      <c r="BB283" s="559">
        <f>Z283/$F283</f>
        <v>344.98642100797287</v>
      </c>
      <c r="BC283" s="559">
        <f>BB283-BA283</f>
        <v>-132.46625953395346</v>
      </c>
      <c r="BD283" s="560">
        <f>BC283/BA283</f>
        <v>-0.27744374454783538</v>
      </c>
      <c r="BE283" s="562"/>
      <c r="BF283" s="559">
        <f>AD283/$E283</f>
        <v>0</v>
      </c>
      <c r="BG283" s="559">
        <f>AE283/$F283</f>
        <v>170.46802475939464</v>
      </c>
      <c r="BH283" s="562"/>
      <c r="BI283" s="559">
        <f>AG283/$E283</f>
        <v>477.45268054192633</v>
      </c>
      <c r="BJ283" s="559">
        <f>AH283/$F283</f>
        <v>515.45444576736747</v>
      </c>
      <c r="BK283" s="559">
        <f>BJ283-BI283</f>
        <v>38.001765225441147</v>
      </c>
      <c r="BL283" s="560">
        <f>BK283/BI283</f>
        <v>7.9592736147816256E-2</v>
      </c>
    </row>
    <row r="284" spans="1:64">
      <c r="A284" s="397">
        <v>905</v>
      </c>
      <c r="B284" s="412">
        <v>15</v>
      </c>
      <c r="C284" s="412">
        <v>15</v>
      </c>
      <c r="D284" s="398" t="s">
        <v>307</v>
      </c>
      <c r="E284" s="400">
        <v>67988</v>
      </c>
      <c r="F284" s="400">
        <v>68956</v>
      </c>
      <c r="G284" s="552">
        <f>F284-E284</f>
        <v>968</v>
      </c>
      <c r="H284" s="553">
        <f>G284/E284</f>
        <v>1.4237806671765605E-2</v>
      </c>
      <c r="I284" s="553"/>
      <c r="J284" s="400">
        <v>-2876508.9742780514</v>
      </c>
      <c r="K284" s="437">
        <v>-2777056.9470093027</v>
      </c>
      <c r="L284" s="552">
        <f>K284-J284</f>
        <v>99452.02726874873</v>
      </c>
      <c r="M284" s="553">
        <f>L284/J284</f>
        <v>-3.4573863025652227E-2</v>
      </c>
      <c r="N284" s="553"/>
      <c r="O284" s="400">
        <v>3179511.19281467</v>
      </c>
      <c r="P284" s="400">
        <v>4876207.0136264786</v>
      </c>
      <c r="Q284" s="552">
        <f>P284-O284</f>
        <v>1696695.8208118086</v>
      </c>
      <c r="R284" s="553">
        <f>Q284/O284</f>
        <v>0.533634171392806</v>
      </c>
      <c r="S284" s="553"/>
      <c r="T284" s="400">
        <v>10587144.681542942</v>
      </c>
      <c r="U284" s="400">
        <v>6134400.0545113627</v>
      </c>
      <c r="V284" s="552">
        <f>U284-T284</f>
        <v>-4452744.6270315796</v>
      </c>
      <c r="W284" s="553">
        <f>V284/T284</f>
        <v>-0.42058031329204887</v>
      </c>
      <c r="X284" s="554"/>
      <c r="Y284" s="437">
        <f>SUM(J284,O284,T284)</f>
        <v>10890146.900079561</v>
      </c>
      <c r="Z284" s="437">
        <f>SUM(K284,P284,U284)</f>
        <v>8233550.1211285386</v>
      </c>
      <c r="AA284" s="552">
        <f>Z284-Y284</f>
        <v>-2656596.7789510228</v>
      </c>
      <c r="AB284" s="553">
        <f>AA284/Y284</f>
        <v>-0.24394499021235555</v>
      </c>
      <c r="AC284" s="554"/>
      <c r="AD284" s="557">
        <v>0</v>
      </c>
      <c r="AE284" s="452">
        <v>10925584.283742491</v>
      </c>
      <c r="AF284" s="545"/>
      <c r="AG284" s="399">
        <v>10890146.900079561</v>
      </c>
      <c r="AH284" s="399">
        <f>SUM(Z284,AE284)</f>
        <v>19159134.404871032</v>
      </c>
      <c r="AI284" s="552">
        <f>AH284-AG284</f>
        <v>8268987.5047914702</v>
      </c>
      <c r="AJ284" s="553">
        <f>AI284/AG284</f>
        <v>0.75930908744041448</v>
      </c>
      <c r="AL284" s="559">
        <f>J284/$E284</f>
        <v>-42.309068869183555</v>
      </c>
      <c r="AM284" s="559">
        <f>K284/$F284</f>
        <v>-40.272883389542649</v>
      </c>
      <c r="AN284" s="559">
        <f>AM284-AL284</f>
        <v>2.0361854796409062</v>
      </c>
      <c r="AO284" s="560">
        <f>AN284/AL284</f>
        <v>-4.8126454541853374E-2</v>
      </c>
      <c r="AP284" s="561"/>
      <c r="AQ284" s="559">
        <f>O284/$E284</f>
        <v>46.76577032439063</v>
      </c>
      <c r="AR284" s="559">
        <f>P284/$F284</f>
        <v>70.714760334510103</v>
      </c>
      <c r="AS284" s="559">
        <f>AR284-AQ284</f>
        <v>23.948990010119473</v>
      </c>
      <c r="AT284" s="560">
        <f>AS284/AQ284</f>
        <v>0.51210511115282342</v>
      </c>
      <c r="AU284" s="561"/>
      <c r="AV284" s="559">
        <f>T284/$E284</f>
        <v>155.72078427873953</v>
      </c>
      <c r="AW284" s="559">
        <f>U284/$F284</f>
        <v>88.961077419098601</v>
      </c>
      <c r="AX284" s="559">
        <f>AW284-AV284</f>
        <v>-66.759706859640929</v>
      </c>
      <c r="AY284" s="560">
        <f>AX284/AV284</f>
        <v>-0.42871417048697458</v>
      </c>
      <c r="AZ284" s="561"/>
      <c r="BA284" s="559">
        <f>Y284/$E284</f>
        <v>160.17748573394661</v>
      </c>
      <c r="BB284" s="559">
        <f>Z284/$F284</f>
        <v>119.40295436406605</v>
      </c>
      <c r="BC284" s="559">
        <f>BB284-BA284</f>
        <v>-40.774531369880563</v>
      </c>
      <c r="BD284" s="560">
        <f>BC284/BA284</f>
        <v>-0.25455844298621783</v>
      </c>
      <c r="BE284" s="562"/>
      <c r="BF284" s="559">
        <f>AD284/$E284</f>
        <v>0</v>
      </c>
      <c r="BG284" s="559">
        <f>AE284/$F284</f>
        <v>158.44283722580329</v>
      </c>
      <c r="BH284" s="562"/>
      <c r="BI284" s="559">
        <f>AG284/$E284</f>
        <v>160.17748573394661</v>
      </c>
      <c r="BJ284" s="559">
        <f>AH284/$F284</f>
        <v>277.84579158986935</v>
      </c>
      <c r="BK284" s="559">
        <f>BJ284-BI284</f>
        <v>117.66830585592274</v>
      </c>
      <c r="BL284" s="560">
        <f>BK284/BI284</f>
        <v>0.73461201689336508</v>
      </c>
    </row>
    <row r="285" spans="1:64">
      <c r="A285" s="397">
        <v>908</v>
      </c>
      <c r="B285" s="412">
        <v>6</v>
      </c>
      <c r="C285" s="412">
        <v>6</v>
      </c>
      <c r="D285" s="398" t="s">
        <v>308</v>
      </c>
      <c r="E285" s="400">
        <v>20703</v>
      </c>
      <c r="F285" s="400">
        <v>20694</v>
      </c>
      <c r="G285" s="552">
        <f>F285-E285</f>
        <v>-9</v>
      </c>
      <c r="H285" s="553">
        <f>G285/E285</f>
        <v>-4.3471960585422402E-4</v>
      </c>
      <c r="I285" s="553"/>
      <c r="J285" s="400">
        <v>265338.86218470894</v>
      </c>
      <c r="K285" s="437">
        <v>219965.72163599683</v>
      </c>
      <c r="L285" s="552">
        <f>K285-J285</f>
        <v>-45373.140548712108</v>
      </c>
      <c r="M285" s="553">
        <f>L285/J285</f>
        <v>-0.17100073534319576</v>
      </c>
      <c r="N285" s="553"/>
      <c r="O285" s="400">
        <v>4281392.3095552186</v>
      </c>
      <c r="P285" s="400">
        <v>4113309.3522940506</v>
      </c>
      <c r="Q285" s="552">
        <f>P285-O285</f>
        <v>-168082.95726116793</v>
      </c>
      <c r="R285" s="553">
        <f>Q285/O285</f>
        <v>-3.9258947816120493E-2</v>
      </c>
      <c r="S285" s="553"/>
      <c r="T285" s="400">
        <v>2863396.2832361627</v>
      </c>
      <c r="U285" s="400">
        <v>1489337.3517855837</v>
      </c>
      <c r="V285" s="552">
        <f>U285-T285</f>
        <v>-1374058.9314505791</v>
      </c>
      <c r="W285" s="553">
        <f>V285/T285</f>
        <v>-0.47987033422340014</v>
      </c>
      <c r="X285" s="554"/>
      <c r="Y285" s="437">
        <f>SUM(J285,O285,T285)</f>
        <v>7410127.4549760902</v>
      </c>
      <c r="Z285" s="437">
        <f>SUM(K285,P285,U285)</f>
        <v>5822612.4257156309</v>
      </c>
      <c r="AA285" s="552">
        <f>Z285-Y285</f>
        <v>-1587515.0292604594</v>
      </c>
      <c r="AB285" s="553">
        <f>AA285/Y285</f>
        <v>-0.21423586016653498</v>
      </c>
      <c r="AC285" s="554"/>
      <c r="AD285" s="557">
        <v>0</v>
      </c>
      <c r="AE285" s="452">
        <v>3111855.3317194209</v>
      </c>
      <c r="AF285" s="545"/>
      <c r="AG285" s="399">
        <v>7410127.4549760902</v>
      </c>
      <c r="AH285" s="399">
        <f>SUM(Z285,AE285)</f>
        <v>8934467.7574350517</v>
      </c>
      <c r="AI285" s="552">
        <f>AH285-AG285</f>
        <v>1524340.3024589615</v>
      </c>
      <c r="AJ285" s="553">
        <f>AI285/AG285</f>
        <v>0.20571040265108098</v>
      </c>
      <c r="AL285" s="559">
        <f>J285/$E285</f>
        <v>12.816445065193882</v>
      </c>
      <c r="AM285" s="559">
        <f>K285/$F285</f>
        <v>10.629444362423738</v>
      </c>
      <c r="AN285" s="559">
        <f>AM285-AL285</f>
        <v>-2.1870007027701437</v>
      </c>
      <c r="AO285" s="560">
        <f>AN285/AL285</f>
        <v>-0.17064019637625308</v>
      </c>
      <c r="AP285" s="561"/>
      <c r="AQ285" s="559">
        <f>O285/$E285</f>
        <v>206.80057525746116</v>
      </c>
      <c r="AR285" s="559">
        <f>P285/$F285</f>
        <v>198.76821070329808</v>
      </c>
      <c r="AS285" s="559">
        <f>AR285-AQ285</f>
        <v>-8.032364554163081</v>
      </c>
      <c r="AT285" s="560">
        <f>AS285/AQ285</f>
        <v>-3.8841113203689125E-2</v>
      </c>
      <c r="AU285" s="561"/>
      <c r="AV285" s="559">
        <f>T285/$E285</f>
        <v>138.30827818365273</v>
      </c>
      <c r="AW285" s="559">
        <f>U285/$F285</f>
        <v>71.969525069371969</v>
      </c>
      <c r="AX285" s="559">
        <f>AW285-AV285</f>
        <v>-66.338753114280763</v>
      </c>
      <c r="AY285" s="560">
        <f>AX285/AV285</f>
        <v>-0.47964412532265643</v>
      </c>
      <c r="AZ285" s="561"/>
      <c r="BA285" s="559">
        <f>Y285/$E285</f>
        <v>357.9252985063078</v>
      </c>
      <c r="BB285" s="559">
        <f>Z285/$F285</f>
        <v>281.3671801350938</v>
      </c>
      <c r="BC285" s="559">
        <f>BB285-BA285</f>
        <v>-76.558118371213993</v>
      </c>
      <c r="BD285" s="560">
        <f>BC285/BA285</f>
        <v>-0.21389412453019102</v>
      </c>
      <c r="BE285" s="562"/>
      <c r="BF285" s="559">
        <f>AD285/$E285</f>
        <v>0</v>
      </c>
      <c r="BG285" s="559">
        <f>AE285/$F285</f>
        <v>150.37476233301541</v>
      </c>
      <c r="BH285" s="562"/>
      <c r="BI285" s="559">
        <f>AG285/$E285</f>
        <v>357.9252985063078</v>
      </c>
      <c r="BJ285" s="559">
        <f>AH285/$F285</f>
        <v>431.74194246810919</v>
      </c>
      <c r="BK285" s="559">
        <f>BJ285-BI285</f>
        <v>73.81664396180139</v>
      </c>
      <c r="BL285" s="560">
        <f>BK285/BI285</f>
        <v>0.20623477655771377</v>
      </c>
    </row>
    <row r="286" spans="1:64">
      <c r="A286" s="397">
        <v>915</v>
      </c>
      <c r="B286" s="412">
        <v>11</v>
      </c>
      <c r="C286" s="412">
        <v>11</v>
      </c>
      <c r="D286" s="398" t="s">
        <v>309</v>
      </c>
      <c r="E286" s="400">
        <v>19759</v>
      </c>
      <c r="F286" s="400">
        <v>19727</v>
      </c>
      <c r="G286" s="552">
        <f>F286-E286</f>
        <v>-32</v>
      </c>
      <c r="H286" s="553">
        <f>G286/E286</f>
        <v>-1.6195151576496787E-3</v>
      </c>
      <c r="I286" s="553"/>
      <c r="J286" s="400">
        <v>-3244968.9001314957</v>
      </c>
      <c r="K286" s="437">
        <v>-3211115.7436036654</v>
      </c>
      <c r="L286" s="552">
        <f>K286-J286</f>
        <v>33853.156527830288</v>
      </c>
      <c r="M286" s="553">
        <f>L286/J286</f>
        <v>-1.0432505694109567E-2</v>
      </c>
      <c r="N286" s="553"/>
      <c r="O286" s="400">
        <v>6074696.8803582322</v>
      </c>
      <c r="P286" s="400">
        <v>5565615.1757206097</v>
      </c>
      <c r="Q286" s="552">
        <f>P286-O286</f>
        <v>-509081.70463762246</v>
      </c>
      <c r="R286" s="553">
        <f>Q286/O286</f>
        <v>-8.3803639039780581E-2</v>
      </c>
      <c r="S286" s="553"/>
      <c r="T286" s="400">
        <v>3310473.3823810727</v>
      </c>
      <c r="U286" s="400">
        <v>2124234.4159958288</v>
      </c>
      <c r="V286" s="552">
        <f>U286-T286</f>
        <v>-1186238.9663852439</v>
      </c>
      <c r="W286" s="553">
        <f>V286/T286</f>
        <v>-0.35832910564954801</v>
      </c>
      <c r="X286" s="554"/>
      <c r="Y286" s="437">
        <f>SUM(J286,O286,T286)</f>
        <v>6140201.3626078088</v>
      </c>
      <c r="Z286" s="437">
        <f>SUM(K286,P286,U286)</f>
        <v>4478733.8481127732</v>
      </c>
      <c r="AA286" s="552">
        <f>Z286-Y286</f>
        <v>-1661467.5144950356</v>
      </c>
      <c r="AB286" s="553">
        <f>AA286/Y286</f>
        <v>-0.27058844105877866</v>
      </c>
      <c r="AC286" s="554"/>
      <c r="AD286" s="557">
        <v>0</v>
      </c>
      <c r="AE286" s="452">
        <v>3710279.8789170855</v>
      </c>
      <c r="AF286" s="545"/>
      <c r="AG286" s="399">
        <v>6140201.3626078088</v>
      </c>
      <c r="AH286" s="399">
        <f>SUM(Z286,AE286)</f>
        <v>8189013.7270298582</v>
      </c>
      <c r="AI286" s="552">
        <f>AH286-AG286</f>
        <v>2048812.3644220494</v>
      </c>
      <c r="AJ286" s="553">
        <f>AI286/AG286</f>
        <v>0.33367185266899735</v>
      </c>
      <c r="AL286" s="559">
        <f>J286/$E286</f>
        <v>-164.22738499577386</v>
      </c>
      <c r="AM286" s="559">
        <f>K286/$F286</f>
        <v>-162.77770282372714</v>
      </c>
      <c r="AN286" s="559">
        <f>AM286-AL286</f>
        <v>1.449682172046721</v>
      </c>
      <c r="AO286" s="560">
        <f>AN286/AL286</f>
        <v>-8.8272864606839252E-3</v>
      </c>
      <c r="AP286" s="561"/>
      <c r="AQ286" s="559">
        <f>O286/$E286</f>
        <v>307.43948987085543</v>
      </c>
      <c r="AR286" s="559">
        <f>P286/$F286</f>
        <v>282.13185865669436</v>
      </c>
      <c r="AS286" s="559">
        <f>AR286-AQ286</f>
        <v>-25.307631214161063</v>
      </c>
      <c r="AT286" s="560">
        <f>AS286/AQ286</f>
        <v>-8.231743822106885E-2</v>
      </c>
      <c r="AU286" s="561"/>
      <c r="AV286" s="559">
        <f>T286/$E286</f>
        <v>167.54255693006087</v>
      </c>
      <c r="AW286" s="559">
        <f>U286/$F286</f>
        <v>107.68157428883403</v>
      </c>
      <c r="AX286" s="559">
        <f>AW286-AV286</f>
        <v>-59.86098264122684</v>
      </c>
      <c r="AY286" s="560">
        <f>AX286/AV286</f>
        <v>-0.35728822418661826</v>
      </c>
      <c r="AZ286" s="561"/>
      <c r="BA286" s="559">
        <f>Y286/$E286</f>
        <v>310.7546618051424</v>
      </c>
      <c r="BB286" s="559">
        <f>Z286/$F286</f>
        <v>227.03573012180124</v>
      </c>
      <c r="BC286" s="559">
        <f>BB286-BA286</f>
        <v>-83.718931683341168</v>
      </c>
      <c r="BD286" s="560">
        <f>BC286/BA286</f>
        <v>-0.26940523175751047</v>
      </c>
      <c r="BE286" s="562"/>
      <c r="BF286" s="559">
        <f>AD286/$E286</f>
        <v>0</v>
      </c>
      <c r="BG286" s="559">
        <f>AE286/$F286</f>
        <v>188.08130374193163</v>
      </c>
      <c r="BH286" s="562"/>
      <c r="BI286" s="559">
        <f>AG286/$E286</f>
        <v>310.7546618051424</v>
      </c>
      <c r="BJ286" s="559">
        <f>AH286/$F286</f>
        <v>415.11703386373284</v>
      </c>
      <c r="BK286" s="559">
        <f>BJ286-BI286</f>
        <v>104.36237205859044</v>
      </c>
      <c r="BL286" s="560">
        <f>BK286/BI286</f>
        <v>0.33583525811764164</v>
      </c>
    </row>
    <row r="287" spans="1:64">
      <c r="A287" s="397">
        <v>918</v>
      </c>
      <c r="B287" s="412">
        <v>2</v>
      </c>
      <c r="C287" s="412">
        <v>2</v>
      </c>
      <c r="D287" s="398" t="s">
        <v>310</v>
      </c>
      <c r="E287" s="400">
        <v>2228</v>
      </c>
      <c r="F287" s="400">
        <v>2245</v>
      </c>
      <c r="G287" s="552">
        <f>F287-E287</f>
        <v>17</v>
      </c>
      <c r="H287" s="553">
        <f>G287/E287</f>
        <v>7.6301615798922799E-3</v>
      </c>
      <c r="I287" s="553"/>
      <c r="J287" s="400">
        <v>208590.57330610603</v>
      </c>
      <c r="K287" s="437">
        <v>190571.72770486819</v>
      </c>
      <c r="L287" s="552">
        <f>K287-J287</f>
        <v>-18018.845601237845</v>
      </c>
      <c r="M287" s="553">
        <f>L287/J287</f>
        <v>-8.6383796331942792E-2</v>
      </c>
      <c r="N287" s="553"/>
      <c r="O287" s="400">
        <v>924420.81660341076</v>
      </c>
      <c r="P287" s="400">
        <v>1063770.2194062178</v>
      </c>
      <c r="Q287" s="552">
        <f>P287-O287</f>
        <v>139349.40280280705</v>
      </c>
      <c r="R287" s="553">
        <f>Q287/O287</f>
        <v>0.1507423895048329</v>
      </c>
      <c r="S287" s="553"/>
      <c r="T287" s="400">
        <v>510136.77889194078</v>
      </c>
      <c r="U287" s="400">
        <v>338478.62908011919</v>
      </c>
      <c r="V287" s="552">
        <f>U287-T287</f>
        <v>-171658.14981182158</v>
      </c>
      <c r="W287" s="553">
        <f>V287/T287</f>
        <v>-0.33649436173701741</v>
      </c>
      <c r="X287" s="554"/>
      <c r="Y287" s="437">
        <f>SUM(J287,O287,T287)</f>
        <v>1643148.1688014576</v>
      </c>
      <c r="Z287" s="437">
        <f>SUM(K287,P287,U287)</f>
        <v>1592820.5761912051</v>
      </c>
      <c r="AA287" s="552">
        <f>Z287-Y287</f>
        <v>-50327.592610252555</v>
      </c>
      <c r="AB287" s="553">
        <f>AA287/Y287</f>
        <v>-3.0628761036786124E-2</v>
      </c>
      <c r="AC287" s="554"/>
      <c r="AD287" s="557">
        <v>0</v>
      </c>
      <c r="AE287" s="452">
        <v>225502.51372347662</v>
      </c>
      <c r="AF287" s="545"/>
      <c r="AG287" s="399">
        <v>1643148.1688014576</v>
      </c>
      <c r="AH287" s="399">
        <f>SUM(Z287,AE287)</f>
        <v>1818323.0899146816</v>
      </c>
      <c r="AI287" s="552">
        <f>AH287-AG287</f>
        <v>175174.921113224</v>
      </c>
      <c r="AJ287" s="553">
        <f>AI287/AG287</f>
        <v>0.10660932741141646</v>
      </c>
      <c r="AL287" s="559">
        <f>J287/$E287</f>
        <v>93.622339903997315</v>
      </c>
      <c r="AM287" s="559">
        <f>K287/$F287</f>
        <v>84.887183832903418</v>
      </c>
      <c r="AN287" s="559">
        <f>AM287-AL287</f>
        <v>-8.7351560710938969</v>
      </c>
      <c r="AO287" s="560">
        <f>AN287/AL287</f>
        <v>-9.3302048208271066E-2</v>
      </c>
      <c r="AP287" s="561"/>
      <c r="AQ287" s="559">
        <f>O287/$E287</f>
        <v>414.91059991176428</v>
      </c>
      <c r="AR287" s="559">
        <f>P287/$F287</f>
        <v>473.83974138361594</v>
      </c>
      <c r="AS287" s="559">
        <f>AR287-AQ287</f>
        <v>58.929141471851665</v>
      </c>
      <c r="AT287" s="560">
        <f>AS287/AQ287</f>
        <v>0.14202852731259133</v>
      </c>
      <c r="AU287" s="561"/>
      <c r="AV287" s="559">
        <f>T287/$E287</f>
        <v>228.96623828184056</v>
      </c>
      <c r="AW287" s="559">
        <f>U287/$F287</f>
        <v>150.76999068156758</v>
      </c>
      <c r="AX287" s="559">
        <f>AW287-AV287</f>
        <v>-78.196247600272983</v>
      </c>
      <c r="AY287" s="560">
        <f>AX287/AV287</f>
        <v>-0.34151868060136958</v>
      </c>
      <c r="AZ287" s="561"/>
      <c r="BA287" s="559">
        <f>Y287/$E287</f>
        <v>737.49917809760211</v>
      </c>
      <c r="BB287" s="559">
        <f>Z287/$F287</f>
        <v>709.49691589808685</v>
      </c>
      <c r="BC287" s="559">
        <f>BB287-BA287</f>
        <v>-28.002262199515258</v>
      </c>
      <c r="BD287" s="560">
        <f>BC287/BA287</f>
        <v>-3.7969211398645633E-2</v>
      </c>
      <c r="BE287" s="562"/>
      <c r="BF287" s="559">
        <f>AD287/$E287</f>
        <v>0</v>
      </c>
      <c r="BG287" s="559">
        <f>AE287/$F287</f>
        <v>100.44655399709426</v>
      </c>
      <c r="BH287" s="562"/>
      <c r="BI287" s="559">
        <f>AG287/$E287</f>
        <v>737.49917809760211</v>
      </c>
      <c r="BJ287" s="559">
        <f>AH287/$F287</f>
        <v>809.94346989518112</v>
      </c>
      <c r="BK287" s="559">
        <f>BJ287-BI287</f>
        <v>72.444291797579012</v>
      </c>
      <c r="BL287" s="560">
        <f>BK287/BI287</f>
        <v>9.8229657671552811E-2</v>
      </c>
    </row>
    <row r="288" spans="1:64">
      <c r="A288" s="397">
        <v>921</v>
      </c>
      <c r="B288" s="412">
        <v>11</v>
      </c>
      <c r="C288" s="412">
        <v>11</v>
      </c>
      <c r="D288" s="398" t="s">
        <v>311</v>
      </c>
      <c r="E288" s="400">
        <v>1894</v>
      </c>
      <c r="F288" s="400">
        <v>1895</v>
      </c>
      <c r="G288" s="552">
        <f>F288-E288</f>
        <v>1</v>
      </c>
      <c r="H288" s="553">
        <f>G288/E288</f>
        <v>5.2798310454065466E-4</v>
      </c>
      <c r="I288" s="553"/>
      <c r="J288" s="400">
        <v>821253.61325367412</v>
      </c>
      <c r="K288" s="437">
        <v>819466.77350739518</v>
      </c>
      <c r="L288" s="552">
        <f>K288-J288</f>
        <v>-1786.8397462789435</v>
      </c>
      <c r="M288" s="553">
        <f>L288/J288</f>
        <v>-2.1757465872202049E-3</v>
      </c>
      <c r="N288" s="553"/>
      <c r="O288" s="400">
        <v>1060693.5749849083</v>
      </c>
      <c r="P288" s="400">
        <v>1134523.2851777391</v>
      </c>
      <c r="Q288" s="552">
        <f>P288-O288</f>
        <v>73829.710192830767</v>
      </c>
      <c r="R288" s="553">
        <f>Q288/O288</f>
        <v>6.9605126243817608E-2</v>
      </c>
      <c r="S288" s="553"/>
      <c r="T288" s="400">
        <v>489829.10183069477</v>
      </c>
      <c r="U288" s="400">
        <v>389220.03134215786</v>
      </c>
      <c r="V288" s="552">
        <f>U288-T288</f>
        <v>-100609.07048853691</v>
      </c>
      <c r="W288" s="553">
        <f>V288/T288</f>
        <v>-0.20539627007158012</v>
      </c>
      <c r="X288" s="554"/>
      <c r="Y288" s="437">
        <f>SUM(J288,O288,T288)</f>
        <v>2371776.2900692774</v>
      </c>
      <c r="Z288" s="437">
        <f>SUM(K288,P288,U288)</f>
        <v>2343210.0900272923</v>
      </c>
      <c r="AA288" s="552">
        <f>Z288-Y288</f>
        <v>-28566.200041985139</v>
      </c>
      <c r="AB288" s="553">
        <f>AA288/Y288</f>
        <v>-1.2044221945211682E-2</v>
      </c>
      <c r="AC288" s="554"/>
      <c r="AD288" s="557">
        <v>0</v>
      </c>
      <c r="AE288" s="452">
        <v>251852.45277732878</v>
      </c>
      <c r="AF288" s="545"/>
      <c r="AG288" s="399">
        <v>2371776.2900692774</v>
      </c>
      <c r="AH288" s="399">
        <f>SUM(Z288,AE288)</f>
        <v>2595062.5428046212</v>
      </c>
      <c r="AI288" s="552">
        <f>AH288-AG288</f>
        <v>223286.25273534376</v>
      </c>
      <c r="AJ288" s="553">
        <f>AI288/AG288</f>
        <v>9.4143049523790365E-2</v>
      </c>
      <c r="AL288" s="559">
        <f>J288/$E288</f>
        <v>433.60803234090503</v>
      </c>
      <c r="AM288" s="559">
        <f>K288/$F288</f>
        <v>432.43629208833516</v>
      </c>
      <c r="AN288" s="559">
        <f>AM288-AL288</f>
        <v>-1.1717402525698617</v>
      </c>
      <c r="AO288" s="560">
        <f>AN288/AL288</f>
        <v>-2.702302921475018E-3</v>
      </c>
      <c r="AP288" s="561"/>
      <c r="AQ288" s="559">
        <f>O288/$E288</f>
        <v>560.02828668685765</v>
      </c>
      <c r="AR288" s="559">
        <f>P288/$F288</f>
        <v>598.69302647901804</v>
      </c>
      <c r="AS288" s="559">
        <f>AR288-AQ288</f>
        <v>38.66473979216039</v>
      </c>
      <c r="AT288" s="560">
        <f>AS288/AQ288</f>
        <v>6.9040690820997674E-2</v>
      </c>
      <c r="AU288" s="561"/>
      <c r="AV288" s="559">
        <f>T288/$E288</f>
        <v>258.62148987893073</v>
      </c>
      <c r="AW288" s="559">
        <f>U288/$F288</f>
        <v>205.39315638108593</v>
      </c>
      <c r="AX288" s="559">
        <f>AW288-AV288</f>
        <v>-53.228333497844801</v>
      </c>
      <c r="AY288" s="560">
        <f>AX288/AV288</f>
        <v>-0.20581558602404906</v>
      </c>
      <c r="AZ288" s="561"/>
      <c r="BA288" s="559">
        <f>Y288/$E288</f>
        <v>1252.2578089066935</v>
      </c>
      <c r="BB288" s="559">
        <f>Z288/$F288</f>
        <v>1236.5224749484391</v>
      </c>
      <c r="BC288" s="559">
        <f>BB288-BA288</f>
        <v>-15.735333958254387</v>
      </c>
      <c r="BD288" s="560">
        <f>BC288/BA288</f>
        <v>-1.2565570640755202E-2</v>
      </c>
      <c r="BE288" s="562"/>
      <c r="BF288" s="559">
        <f>AD288/$E288</f>
        <v>0</v>
      </c>
      <c r="BG288" s="559">
        <f>AE288/$F288</f>
        <v>132.90366901178299</v>
      </c>
      <c r="BH288" s="562"/>
      <c r="BI288" s="559">
        <f>AG288/$E288</f>
        <v>1252.2578089066935</v>
      </c>
      <c r="BJ288" s="559">
        <f>AH288/$F288</f>
        <v>1369.4261439602221</v>
      </c>
      <c r="BK288" s="559">
        <f>BJ288-BI288</f>
        <v>117.16833505352861</v>
      </c>
      <c r="BL288" s="560">
        <f>BK288/BI288</f>
        <v>9.3565665328790848E-2</v>
      </c>
    </row>
    <row r="289" spans="1:64">
      <c r="A289" s="397">
        <v>922</v>
      </c>
      <c r="B289" s="412">
        <v>6</v>
      </c>
      <c r="C289" s="412">
        <v>6</v>
      </c>
      <c r="D289" s="398" t="s">
        <v>312</v>
      </c>
      <c r="E289" s="400">
        <v>4501</v>
      </c>
      <c r="F289" s="400">
        <v>4469</v>
      </c>
      <c r="G289" s="552">
        <f>F289-E289</f>
        <v>-32</v>
      </c>
      <c r="H289" s="553">
        <f>G289/E289</f>
        <v>-7.1095312152854922E-3</v>
      </c>
      <c r="I289" s="553"/>
      <c r="J289" s="400">
        <v>2145370.4775652983</v>
      </c>
      <c r="K289" s="437">
        <v>2141050.0356395761</v>
      </c>
      <c r="L289" s="552">
        <f>K289-J289</f>
        <v>-4320.4419257221743</v>
      </c>
      <c r="M289" s="553">
        <f>L289/J289</f>
        <v>-2.0138442152076615E-3</v>
      </c>
      <c r="N289" s="553"/>
      <c r="O289" s="400">
        <v>1252799.1173364331</v>
      </c>
      <c r="P289" s="400">
        <v>1194632.2887438857</v>
      </c>
      <c r="Q289" s="552">
        <f>P289-O289</f>
        <v>-58166.828592547448</v>
      </c>
      <c r="R289" s="553">
        <f>Q289/O289</f>
        <v>-4.642949359368604E-2</v>
      </c>
      <c r="S289" s="553"/>
      <c r="T289" s="400">
        <v>697335.80695750774</v>
      </c>
      <c r="U289" s="400">
        <v>375626.87729903229</v>
      </c>
      <c r="V289" s="552">
        <f>U289-T289</f>
        <v>-321708.92965847545</v>
      </c>
      <c r="W289" s="553">
        <f>V289/T289</f>
        <v>-0.46134004083642133</v>
      </c>
      <c r="X289" s="554"/>
      <c r="Y289" s="437">
        <f>SUM(J289,O289,T289)</f>
        <v>4095505.4018592387</v>
      </c>
      <c r="Z289" s="437">
        <f>SUM(K289,P289,U289)</f>
        <v>3711309.201682494</v>
      </c>
      <c r="AA289" s="552">
        <f>Z289-Y289</f>
        <v>-384196.20017674472</v>
      </c>
      <c r="AB289" s="553">
        <f>AA289/Y289</f>
        <v>-9.3809228038700912E-2</v>
      </c>
      <c r="AC289" s="554"/>
      <c r="AD289" s="557">
        <v>0</v>
      </c>
      <c r="AE289" s="452">
        <v>566031.28410604177</v>
      </c>
      <c r="AF289" s="545"/>
      <c r="AG289" s="399">
        <v>4095505.4018592387</v>
      </c>
      <c r="AH289" s="399">
        <f>SUM(Z289,AE289)</f>
        <v>4277340.4857885353</v>
      </c>
      <c r="AI289" s="552">
        <f>AH289-AG289</f>
        <v>181835.08392929658</v>
      </c>
      <c r="AJ289" s="553">
        <f>AI289/AG289</f>
        <v>4.4398692246077572E-2</v>
      </c>
      <c r="AL289" s="559">
        <f>J289/$E289</f>
        <v>476.64307433132598</v>
      </c>
      <c r="AM289" s="559">
        <f>K289/$F289</f>
        <v>479.08928969334886</v>
      </c>
      <c r="AN289" s="559">
        <f>AM289-AL289</f>
        <v>2.4462153620228833</v>
      </c>
      <c r="AO289" s="560">
        <f>AN289/AL289</f>
        <v>5.1321743538488103E-3</v>
      </c>
      <c r="AP289" s="561"/>
      <c r="AQ289" s="559">
        <f>O289/$E289</f>
        <v>278.33795097454635</v>
      </c>
      <c r="AR289" s="559">
        <f>P289/$F289</f>
        <v>267.31534767148929</v>
      </c>
      <c r="AS289" s="559">
        <f>AR289-AQ289</f>
        <v>-11.022603303057053</v>
      </c>
      <c r="AT289" s="560">
        <f>AS289/AQ289</f>
        <v>-3.9601510553855648E-2</v>
      </c>
      <c r="AU289" s="561"/>
      <c r="AV289" s="559">
        <f>T289/$E289</f>
        <v>154.92908397189686</v>
      </c>
      <c r="AW289" s="559">
        <f>U289/$F289</f>
        <v>84.05166195995352</v>
      </c>
      <c r="AX289" s="559">
        <f>AW289-AV289</f>
        <v>-70.877422011943338</v>
      </c>
      <c r="AY289" s="560">
        <f>AX289/AV289</f>
        <v>-0.45748299928501512</v>
      </c>
      <c r="AZ289" s="561"/>
      <c r="BA289" s="559">
        <f>Y289/$E289</f>
        <v>909.91010927776915</v>
      </c>
      <c r="BB289" s="559">
        <f>Z289/$F289</f>
        <v>830.45629932479164</v>
      </c>
      <c r="BC289" s="559">
        <f>BB289-BA289</f>
        <v>-79.453809952977508</v>
      </c>
      <c r="BD289" s="560">
        <f>BC289/BA289</f>
        <v>-8.7320504677152203E-2</v>
      </c>
      <c r="BE289" s="562"/>
      <c r="BF289" s="559">
        <f>AD289/$E289</f>
        <v>0</v>
      </c>
      <c r="BG289" s="559">
        <f>AE289/$F289</f>
        <v>126.65725757575336</v>
      </c>
      <c r="BH289" s="562"/>
      <c r="BI289" s="559">
        <f>AG289/$E289</f>
        <v>909.91010927776915</v>
      </c>
      <c r="BJ289" s="559">
        <f>AH289/$F289</f>
        <v>957.11355690054495</v>
      </c>
      <c r="BK289" s="559">
        <f>BJ289-BI289</f>
        <v>47.203447622775798</v>
      </c>
      <c r="BL289" s="560">
        <f>BK289/BI289</f>
        <v>5.187704493166144E-2</v>
      </c>
    </row>
    <row r="290" spans="1:64">
      <c r="A290" s="397">
        <v>924</v>
      </c>
      <c r="B290" s="412">
        <v>16</v>
      </c>
      <c r="C290" s="412">
        <v>16</v>
      </c>
      <c r="D290" s="398" t="s">
        <v>313</v>
      </c>
      <c r="E290" s="400">
        <v>2946</v>
      </c>
      <c r="F290" s="400">
        <v>2936</v>
      </c>
      <c r="G290" s="552">
        <f>F290-E290</f>
        <v>-10</v>
      </c>
      <c r="H290" s="553">
        <f>G290/E290</f>
        <v>-3.3944331296673455E-3</v>
      </c>
      <c r="I290" s="553"/>
      <c r="J290" s="400">
        <v>853527.59528927389</v>
      </c>
      <c r="K290" s="437">
        <v>948465.39172189857</v>
      </c>
      <c r="L290" s="552">
        <f>K290-J290</f>
        <v>94937.796432624687</v>
      </c>
      <c r="M290" s="553">
        <f>L290/J290</f>
        <v>0.11122990862462834</v>
      </c>
      <c r="N290" s="553"/>
      <c r="O290" s="400">
        <v>1638184.7060515159</v>
      </c>
      <c r="P290" s="400">
        <v>1656833.7212476942</v>
      </c>
      <c r="Q290" s="552">
        <f>P290-O290</f>
        <v>18649.015196178341</v>
      </c>
      <c r="R290" s="553">
        <f>Q290/O290</f>
        <v>1.1383951472192469E-2</v>
      </c>
      <c r="S290" s="553"/>
      <c r="T290" s="400">
        <v>720400.04595424735</v>
      </c>
      <c r="U290" s="400">
        <v>494958.58615695836</v>
      </c>
      <c r="V290" s="552">
        <f>U290-T290</f>
        <v>-225441.45979728899</v>
      </c>
      <c r="W290" s="553">
        <f>V290/T290</f>
        <v>-0.31293926348750789</v>
      </c>
      <c r="X290" s="554"/>
      <c r="Y290" s="437">
        <f>SUM(J290,O290,T290)</f>
        <v>3212112.347295037</v>
      </c>
      <c r="Z290" s="437">
        <f>SUM(K290,P290,U290)</f>
        <v>3100257.6991265509</v>
      </c>
      <c r="AA290" s="552">
        <f>Z290-Y290</f>
        <v>-111854.64816848608</v>
      </c>
      <c r="AB290" s="553">
        <f>AA290/Y290</f>
        <v>-3.4822769590447354E-2</v>
      </c>
      <c r="AC290" s="554"/>
      <c r="AD290" s="557">
        <v>0</v>
      </c>
      <c r="AE290" s="452">
        <v>384880.32614194008</v>
      </c>
      <c r="AF290" s="545"/>
      <c r="AG290" s="399">
        <v>3212112.347295037</v>
      </c>
      <c r="AH290" s="399">
        <f>SUM(Z290,AE290)</f>
        <v>3485138.0252684909</v>
      </c>
      <c r="AI290" s="552">
        <f>AH290-AG290</f>
        <v>273025.67797345389</v>
      </c>
      <c r="AJ290" s="553">
        <f>AI290/AG290</f>
        <v>8.4998794703856628E-2</v>
      </c>
      <c r="AL290" s="559">
        <f>J290/$E290</f>
        <v>289.72423465352136</v>
      </c>
      <c r="AM290" s="559">
        <f>K290/$F290</f>
        <v>323.04679554560579</v>
      </c>
      <c r="AN290" s="559">
        <f>AM290-AL290</f>
        <v>33.322560892084425</v>
      </c>
      <c r="AO290" s="560">
        <f>AN290/AL290</f>
        <v>0.11501475163765496</v>
      </c>
      <c r="AP290" s="561"/>
      <c r="AQ290" s="559">
        <f>O290/$E290</f>
        <v>556.07084387356281</v>
      </c>
      <c r="AR290" s="559">
        <f>P290/$F290</f>
        <v>564.31666255030461</v>
      </c>
      <c r="AS290" s="559">
        <f>AR290-AQ290</f>
        <v>8.2458186767418056</v>
      </c>
      <c r="AT290" s="560">
        <f>AS290/AQ290</f>
        <v>1.4828719699277576E-2</v>
      </c>
      <c r="AU290" s="561"/>
      <c r="AV290" s="559">
        <f>T290/$E290</f>
        <v>244.53497826009755</v>
      </c>
      <c r="AW290" s="559">
        <f>U290/$F290</f>
        <v>168.58262471286048</v>
      </c>
      <c r="AX290" s="559">
        <f>AW290-AV290</f>
        <v>-75.952353547237067</v>
      </c>
      <c r="AY290" s="560">
        <f>AX290/AV290</f>
        <v>-0.31059913836314651</v>
      </c>
      <c r="AZ290" s="561"/>
      <c r="BA290" s="559">
        <f>Y290/$E290</f>
        <v>1090.3300567871815</v>
      </c>
      <c r="BB290" s="559">
        <f>Z290/$F290</f>
        <v>1055.9460828087708</v>
      </c>
      <c r="BC290" s="559">
        <f>BB290-BA290</f>
        <v>-34.383973978410722</v>
      </c>
      <c r="BD290" s="560">
        <f>BC290/BA290</f>
        <v>-3.1535381203493716E-2</v>
      </c>
      <c r="BE290" s="562"/>
      <c r="BF290" s="559">
        <f>AD290/$E290</f>
        <v>0</v>
      </c>
      <c r="BG290" s="559">
        <f>AE290/$F290</f>
        <v>131.09002933989785</v>
      </c>
      <c r="BH290" s="562"/>
      <c r="BI290" s="559">
        <f>AG290/$E290</f>
        <v>1090.3300567871815</v>
      </c>
      <c r="BJ290" s="559">
        <f>AH290/$F290</f>
        <v>1187.0361121486685</v>
      </c>
      <c r="BK290" s="559">
        <f>BJ290-BI290</f>
        <v>96.70605536148696</v>
      </c>
      <c r="BL290" s="560">
        <f>BK290/BI290</f>
        <v>8.8694294685818006E-2</v>
      </c>
    </row>
    <row r="291" spans="1:64">
      <c r="A291" s="397">
        <v>925</v>
      </c>
      <c r="B291" s="412">
        <v>11</v>
      </c>
      <c r="C291" s="412">
        <v>11</v>
      </c>
      <c r="D291" s="398" t="s">
        <v>314</v>
      </c>
      <c r="E291" s="400">
        <v>3427</v>
      </c>
      <c r="F291" s="400">
        <v>3387</v>
      </c>
      <c r="G291" s="552">
        <f>F291-E291</f>
        <v>-40</v>
      </c>
      <c r="H291" s="553">
        <f>G291/E291</f>
        <v>-1.1672016340822877E-2</v>
      </c>
      <c r="I291" s="553"/>
      <c r="J291" s="400">
        <v>3183259.2922777496</v>
      </c>
      <c r="K291" s="437">
        <v>3161403.7105759769</v>
      </c>
      <c r="L291" s="552">
        <f>K291-J291</f>
        <v>-21855.581701772753</v>
      </c>
      <c r="M291" s="553">
        <f>L291/J291</f>
        <v>-6.8657874508658732E-3</v>
      </c>
      <c r="N291" s="553"/>
      <c r="O291" s="400">
        <v>-20416.79060073354</v>
      </c>
      <c r="P291" s="400">
        <v>59202.266755396624</v>
      </c>
      <c r="Q291" s="552">
        <f>P291-O291</f>
        <v>79619.057356130157</v>
      </c>
      <c r="R291" s="553">
        <f>Q291/O291</f>
        <v>-3.8996852597033338</v>
      </c>
      <c r="S291" s="553"/>
      <c r="T291" s="400">
        <v>820530.34692520485</v>
      </c>
      <c r="U291" s="400">
        <v>600169.06017581769</v>
      </c>
      <c r="V291" s="552">
        <f>U291-T291</f>
        <v>-220361.28674938716</v>
      </c>
      <c r="W291" s="553">
        <f>V291/T291</f>
        <v>-0.26855958170852895</v>
      </c>
      <c r="X291" s="554"/>
      <c r="Y291" s="437">
        <f>SUM(J291,O291,T291)</f>
        <v>3983372.8486022213</v>
      </c>
      <c r="Z291" s="437">
        <f>SUM(K291,P291,U291)</f>
        <v>3820775.0375071913</v>
      </c>
      <c r="AA291" s="552">
        <f>Z291-Y291</f>
        <v>-162597.81109503005</v>
      </c>
      <c r="AB291" s="553">
        <f>AA291/Y291</f>
        <v>-4.0819129234183078E-2</v>
      </c>
      <c r="AC291" s="554"/>
      <c r="AD291" s="557">
        <v>0</v>
      </c>
      <c r="AE291" s="452">
        <v>376351.84880647575</v>
      </c>
      <c r="AF291" s="545"/>
      <c r="AG291" s="399">
        <v>3983372.8486022213</v>
      </c>
      <c r="AH291" s="399">
        <f>SUM(Z291,AE291)</f>
        <v>4197126.8863136675</v>
      </c>
      <c r="AI291" s="552">
        <f>AH291-AG291</f>
        <v>213754.03771144617</v>
      </c>
      <c r="AJ291" s="553">
        <f>AI291/AG291</f>
        <v>5.3661569186638697E-2</v>
      </c>
      <c r="AL291" s="559">
        <f>J291/$E291</f>
        <v>928.87636191355398</v>
      </c>
      <c r="AM291" s="559">
        <f>K291/$F291</f>
        <v>933.39347817418866</v>
      </c>
      <c r="AN291" s="559">
        <f>AM291-AL291</f>
        <v>4.5171162606346797</v>
      </c>
      <c r="AO291" s="560">
        <f>AN291/AL291</f>
        <v>4.8629897862069458E-3</v>
      </c>
      <c r="AP291" s="561"/>
      <c r="AQ291" s="559">
        <f>O291/$E291</f>
        <v>-5.9576278379730203</v>
      </c>
      <c r="AR291" s="559">
        <f>P291/$F291</f>
        <v>17.479263878180284</v>
      </c>
      <c r="AS291" s="559">
        <f>AR291-AQ291</f>
        <v>23.436891716153305</v>
      </c>
      <c r="AT291" s="560">
        <f>AS291/AQ291</f>
        <v>-3.933930140243084</v>
      </c>
      <c r="AU291" s="561"/>
      <c r="AV291" s="559">
        <f>T291/$E291</f>
        <v>239.43109043630139</v>
      </c>
      <c r="AW291" s="559">
        <f>U291/$F291</f>
        <v>177.19783294237311</v>
      </c>
      <c r="AX291" s="559">
        <f>AW291-AV291</f>
        <v>-62.233257493928278</v>
      </c>
      <c r="AY291" s="560">
        <f>AX291/AV291</f>
        <v>-0.25992137186747227</v>
      </c>
      <c r="AZ291" s="561"/>
      <c r="BA291" s="559">
        <f>Y291/$E291</f>
        <v>1162.3498245118826</v>
      </c>
      <c r="BB291" s="559">
        <f>Z291/$F291</f>
        <v>1128.0705749947419</v>
      </c>
      <c r="BC291" s="559">
        <f>BB291-BA291</f>
        <v>-34.27924951714067</v>
      </c>
      <c r="BD291" s="560">
        <f>BC291/BA291</f>
        <v>-2.9491336252006492E-2</v>
      </c>
      <c r="BE291" s="562"/>
      <c r="BF291" s="559">
        <f>AD291/$E291</f>
        <v>0</v>
      </c>
      <c r="BG291" s="559">
        <f>AE291/$F291</f>
        <v>111.11657774032352</v>
      </c>
      <c r="BH291" s="562"/>
      <c r="BI291" s="559">
        <f>AG291/$E291</f>
        <v>1162.3498245118826</v>
      </c>
      <c r="BJ291" s="559">
        <f>AH291/$F291</f>
        <v>1239.1871527350656</v>
      </c>
      <c r="BK291" s="559">
        <f>BJ291-BI291</f>
        <v>76.837328223183022</v>
      </c>
      <c r="BL291" s="560">
        <f>BK291/BI291</f>
        <v>6.6105166106468938E-2</v>
      </c>
    </row>
    <row r="292" spans="1:64">
      <c r="A292" s="397">
        <v>927</v>
      </c>
      <c r="B292" s="412">
        <v>1</v>
      </c>
      <c r="C292" s="413">
        <v>33</v>
      </c>
      <c r="D292" s="398" t="s">
        <v>315</v>
      </c>
      <c r="E292" s="400">
        <v>28913</v>
      </c>
      <c r="F292" s="400">
        <v>28811</v>
      </c>
      <c r="G292" s="552">
        <f>F292-E292</f>
        <v>-102</v>
      </c>
      <c r="H292" s="553">
        <f>G292/E292</f>
        <v>-3.5278248538719607E-3</v>
      </c>
      <c r="I292" s="553"/>
      <c r="J292" s="400">
        <v>14575207.210386058</v>
      </c>
      <c r="K292" s="437">
        <v>12844323.407189034</v>
      </c>
      <c r="L292" s="552">
        <f>K292-J292</f>
        <v>-1730883.8031970244</v>
      </c>
      <c r="M292" s="553">
        <f>L292/J292</f>
        <v>-0.11875534791461657</v>
      </c>
      <c r="N292" s="553"/>
      <c r="O292" s="400">
        <v>2622340.0928733731</v>
      </c>
      <c r="P292" s="400">
        <v>2512095.1249738806</v>
      </c>
      <c r="Q292" s="552">
        <f>P292-O292</f>
        <v>-110244.96789949248</v>
      </c>
      <c r="R292" s="553">
        <f>Q292/O292</f>
        <v>-4.2040682747100856E-2</v>
      </c>
      <c r="S292" s="553"/>
      <c r="T292" s="400">
        <v>4028182.342729406</v>
      </c>
      <c r="U292" s="400">
        <v>2321096.2369446699</v>
      </c>
      <c r="V292" s="552">
        <f>U292-T292</f>
        <v>-1707086.1057847361</v>
      </c>
      <c r="W292" s="553">
        <f>V292/T292</f>
        <v>-0.42378570793000719</v>
      </c>
      <c r="X292" s="554"/>
      <c r="Y292" s="437">
        <f>SUM(J292,O292,T292)</f>
        <v>21225729.645988837</v>
      </c>
      <c r="Z292" s="437">
        <f>SUM(K292,P292,U292)</f>
        <v>17677514.769107584</v>
      </c>
      <c r="AA292" s="552">
        <f>Z292-Y292</f>
        <v>-3548214.876881253</v>
      </c>
      <c r="AB292" s="553">
        <f>AA292/Y292</f>
        <v>-0.16716574346605712</v>
      </c>
      <c r="AC292" s="554"/>
      <c r="AD292" s="557">
        <v>0</v>
      </c>
      <c r="AE292" s="452">
        <v>3441681.6679483801</v>
      </c>
      <c r="AF292" s="545"/>
      <c r="AG292" s="399">
        <v>21225729.645988837</v>
      </c>
      <c r="AH292" s="399">
        <f>SUM(Z292,AE292)</f>
        <v>21119196.437055964</v>
      </c>
      <c r="AI292" s="552">
        <f>AH292-AG292</f>
        <v>-106533.20893287286</v>
      </c>
      <c r="AJ292" s="553">
        <f>AI292/AG292</f>
        <v>-5.0190599197142381E-3</v>
      </c>
      <c r="AL292" s="559">
        <f>J292/$E292</f>
        <v>504.1056690895465</v>
      </c>
      <c r="AM292" s="559">
        <f>K292/$F292</f>
        <v>445.81317577276155</v>
      </c>
      <c r="AN292" s="559">
        <f>AM292-AL292</f>
        <v>-58.292493316784942</v>
      </c>
      <c r="AO292" s="560">
        <f>AN292/AL292</f>
        <v>-0.11563546472719828</v>
      </c>
      <c r="AP292" s="561"/>
      <c r="AQ292" s="559">
        <f>O292/$E292</f>
        <v>90.697613283760703</v>
      </c>
      <c r="AR292" s="559">
        <f>P292/$F292</f>
        <v>87.19222258768805</v>
      </c>
      <c r="AS292" s="559">
        <f>AR292-AQ292</f>
        <v>-3.5053906960726522</v>
      </c>
      <c r="AT292" s="560">
        <f>AS292/AQ292</f>
        <v>-3.8649205521048571E-2</v>
      </c>
      <c r="AU292" s="561"/>
      <c r="AV292" s="559">
        <f>T292/$E292</f>
        <v>139.32080180989195</v>
      </c>
      <c r="AW292" s="559">
        <f>U292/$F292</f>
        <v>80.56284880582659</v>
      </c>
      <c r="AX292" s="559">
        <f>AW292-AV292</f>
        <v>-58.757953004065357</v>
      </c>
      <c r="AY292" s="560">
        <f>AX292/AV292</f>
        <v>-0.42174572813787431</v>
      </c>
      <c r="AZ292" s="561"/>
      <c r="BA292" s="559">
        <f>Y292/$E292</f>
        <v>734.1240841831991</v>
      </c>
      <c r="BB292" s="559">
        <f>Z292/$F292</f>
        <v>613.56824716627625</v>
      </c>
      <c r="BC292" s="559">
        <f>BB292-BA292</f>
        <v>-120.55583701692285</v>
      </c>
      <c r="BD292" s="560">
        <f>BC292/BA292</f>
        <v>-0.16421724830217993</v>
      </c>
      <c r="BE292" s="562"/>
      <c r="BF292" s="559">
        <f>AD292/$E292</f>
        <v>0</v>
      </c>
      <c r="BG292" s="559">
        <f>AE292/$F292</f>
        <v>119.45720967506786</v>
      </c>
      <c r="BH292" s="562"/>
      <c r="BI292" s="559">
        <f>AG292/$E292</f>
        <v>734.1240841831991</v>
      </c>
      <c r="BJ292" s="559">
        <f>AH292/$F292</f>
        <v>733.02545684134407</v>
      </c>
      <c r="BK292" s="559">
        <f>BJ292-BI292</f>
        <v>-1.0986273418550354</v>
      </c>
      <c r="BL292" s="560">
        <f>BK292/BI292</f>
        <v>-1.4965145069138956E-3</v>
      </c>
    </row>
    <row r="293" spans="1:64">
      <c r="A293" s="397">
        <v>931</v>
      </c>
      <c r="B293" s="412">
        <v>13</v>
      </c>
      <c r="C293" s="412">
        <v>13</v>
      </c>
      <c r="D293" s="398" t="s">
        <v>316</v>
      </c>
      <c r="E293" s="400">
        <v>5951</v>
      </c>
      <c r="F293" s="400">
        <v>5877</v>
      </c>
      <c r="G293" s="552">
        <f>F293-E293</f>
        <v>-74</v>
      </c>
      <c r="H293" s="553">
        <f>G293/E293</f>
        <v>-1.2434884893295245E-2</v>
      </c>
      <c r="I293" s="553"/>
      <c r="J293" s="400">
        <v>4350514.5951373111</v>
      </c>
      <c r="K293" s="437">
        <v>4259350.6885573454</v>
      </c>
      <c r="L293" s="552">
        <f>K293-J293</f>
        <v>-91163.906579965726</v>
      </c>
      <c r="M293" s="553">
        <f>L293/J293</f>
        <v>-2.0954741005089862E-2</v>
      </c>
      <c r="N293" s="553"/>
      <c r="O293" s="400">
        <v>2372291.80699465</v>
      </c>
      <c r="P293" s="400">
        <v>2163088.3045499725</v>
      </c>
      <c r="Q293" s="552">
        <f>P293-O293</f>
        <v>-209203.50244467752</v>
      </c>
      <c r="R293" s="553">
        <f>Q293/O293</f>
        <v>-8.818624328923011E-2</v>
      </c>
      <c r="S293" s="553"/>
      <c r="T293" s="400">
        <v>1309714.2925791396</v>
      </c>
      <c r="U293" s="400">
        <v>971515.50793684367</v>
      </c>
      <c r="V293" s="552">
        <f>U293-T293</f>
        <v>-338198.78464229591</v>
      </c>
      <c r="W293" s="553">
        <f>V293/T293</f>
        <v>-0.25822332897986622</v>
      </c>
      <c r="X293" s="554"/>
      <c r="Y293" s="437">
        <f>SUM(J293,O293,T293)</f>
        <v>8032520.6947111012</v>
      </c>
      <c r="Z293" s="437">
        <f>SUM(K293,P293,U293)</f>
        <v>7393954.5010441616</v>
      </c>
      <c r="AA293" s="552">
        <f>Z293-Y293</f>
        <v>-638566.19366693962</v>
      </c>
      <c r="AB293" s="553">
        <f>AA293/Y293</f>
        <v>-7.9497609522175827E-2</v>
      </c>
      <c r="AC293" s="554"/>
      <c r="AD293" s="557">
        <v>0</v>
      </c>
      <c r="AE293" s="452">
        <v>785735.84052923834</v>
      </c>
      <c r="AF293" s="545"/>
      <c r="AG293" s="399">
        <v>8032520.6947111012</v>
      </c>
      <c r="AH293" s="399">
        <f>SUM(Z293,AE293)</f>
        <v>8179690.3415734004</v>
      </c>
      <c r="AI293" s="552">
        <f>AH293-AG293</f>
        <v>147169.64686229918</v>
      </c>
      <c r="AJ293" s="553">
        <f>AI293/AG293</f>
        <v>1.8321726448734945E-2</v>
      </c>
      <c r="AL293" s="559">
        <f>J293/$E293</f>
        <v>731.05605698828958</v>
      </c>
      <c r="AM293" s="559">
        <f>K293/$F293</f>
        <v>724.7491387710304</v>
      </c>
      <c r="AN293" s="559">
        <f>AM293-AL293</f>
        <v>-6.3069182172591809</v>
      </c>
      <c r="AO293" s="560">
        <f>AN293/AL293</f>
        <v>-8.6271335241261925E-3</v>
      </c>
      <c r="AP293" s="561"/>
      <c r="AQ293" s="559">
        <f>O293/$E293</f>
        <v>398.63750747683582</v>
      </c>
      <c r="AR293" s="559">
        <f>P293/$F293</f>
        <v>368.05994632465075</v>
      </c>
      <c r="AS293" s="559">
        <f>AR293-AQ293</f>
        <v>-30.577561152185069</v>
      </c>
      <c r="AT293" s="560">
        <f>AS293/AQ293</f>
        <v>-7.670517846081476E-2</v>
      </c>
      <c r="AU293" s="561"/>
      <c r="AV293" s="559">
        <f>T293/$E293</f>
        <v>220.08306042331367</v>
      </c>
      <c r="AW293" s="559">
        <f>U293/$F293</f>
        <v>165.30806668995129</v>
      </c>
      <c r="AX293" s="559">
        <f>AW293-AV293</f>
        <v>-54.774993733362379</v>
      </c>
      <c r="AY293" s="560">
        <f>AX293/AV293</f>
        <v>-0.24888327901296303</v>
      </c>
      <c r="AZ293" s="561"/>
      <c r="BA293" s="559">
        <f>Y293/$E293</f>
        <v>1349.7766248884391</v>
      </c>
      <c r="BB293" s="559">
        <f>Z293/$F293</f>
        <v>1258.1171517856324</v>
      </c>
      <c r="BC293" s="559">
        <f>BB293-BA293</f>
        <v>-91.659473102806714</v>
      </c>
      <c r="BD293" s="560">
        <f>BC293/BA293</f>
        <v>-6.790714212463303E-2</v>
      </c>
      <c r="BE293" s="562"/>
      <c r="BF293" s="559">
        <f>AD293/$E293</f>
        <v>0</v>
      </c>
      <c r="BG293" s="559">
        <f>AE293/$F293</f>
        <v>133.6967569387848</v>
      </c>
      <c r="BH293" s="562"/>
      <c r="BI293" s="559">
        <f>AG293/$E293</f>
        <v>1349.7766248884391</v>
      </c>
      <c r="BJ293" s="559">
        <f>AH293/$F293</f>
        <v>1391.8139087244174</v>
      </c>
      <c r="BK293" s="559">
        <f>BJ293-BI293</f>
        <v>42.037283835978315</v>
      </c>
      <c r="BL293" s="560">
        <f>BK293/BI293</f>
        <v>3.1143881928947136E-2</v>
      </c>
    </row>
    <row r="294" spans="1:64">
      <c r="A294" s="397">
        <v>934</v>
      </c>
      <c r="B294" s="412">
        <v>14</v>
      </c>
      <c r="C294" s="412">
        <v>14</v>
      </c>
      <c r="D294" s="398" t="s">
        <v>317</v>
      </c>
      <c r="E294" s="400">
        <v>2671</v>
      </c>
      <c r="F294" s="400">
        <v>2656</v>
      </c>
      <c r="G294" s="552">
        <f>F294-E294</f>
        <v>-15</v>
      </c>
      <c r="H294" s="553">
        <f>G294/E294</f>
        <v>-5.6158742044178211E-3</v>
      </c>
      <c r="I294" s="553"/>
      <c r="J294" s="400">
        <v>418972.84268845036</v>
      </c>
      <c r="K294" s="437">
        <v>480955.28097687621</v>
      </c>
      <c r="L294" s="552">
        <f>K294-J294</f>
        <v>61982.438288425852</v>
      </c>
      <c r="M294" s="553">
        <f>L294/J294</f>
        <v>0.14793903559643412</v>
      </c>
      <c r="N294" s="553"/>
      <c r="O294" s="400">
        <v>1224823.7886438149</v>
      </c>
      <c r="P294" s="400">
        <v>1239514.3292430346</v>
      </c>
      <c r="Q294" s="552">
        <f>P294-O294</f>
        <v>14690.540599219734</v>
      </c>
      <c r="R294" s="553">
        <f>Q294/O294</f>
        <v>1.1994003329642889E-2</v>
      </c>
      <c r="S294" s="553"/>
      <c r="T294" s="400">
        <v>561899.0903256645</v>
      </c>
      <c r="U294" s="400">
        <v>358435.01403593458</v>
      </c>
      <c r="V294" s="552">
        <f>U294-T294</f>
        <v>-203464.07628972991</v>
      </c>
      <c r="W294" s="553">
        <f>V294/T294</f>
        <v>-0.36210073978195367</v>
      </c>
      <c r="X294" s="554"/>
      <c r="Y294" s="437">
        <f>SUM(J294,O294,T294)</f>
        <v>2205695.7216579299</v>
      </c>
      <c r="Z294" s="437">
        <f>SUM(K294,P294,U294)</f>
        <v>2078904.6242558453</v>
      </c>
      <c r="AA294" s="552">
        <f>Z294-Y294</f>
        <v>-126791.09740208462</v>
      </c>
      <c r="AB294" s="553">
        <f>AA294/Y294</f>
        <v>-5.7483494281242477E-2</v>
      </c>
      <c r="AC294" s="554"/>
      <c r="AD294" s="557">
        <v>0</v>
      </c>
      <c r="AE294" s="452">
        <v>278967.22002899874</v>
      </c>
      <c r="AF294" s="545"/>
      <c r="AG294" s="399">
        <v>2205695.7216579299</v>
      </c>
      <c r="AH294" s="399">
        <f>SUM(Z294,AE294)</f>
        <v>2357871.8442848441</v>
      </c>
      <c r="AI294" s="552">
        <f>AH294-AG294</f>
        <v>152176.12262691418</v>
      </c>
      <c r="AJ294" s="553">
        <f>AI294/AG294</f>
        <v>6.8992346103174063E-2</v>
      </c>
      <c r="AL294" s="559">
        <f>J294/$E294</f>
        <v>156.85991864037828</v>
      </c>
      <c r="AM294" s="559">
        <f>K294/$F294</f>
        <v>181.08256060876363</v>
      </c>
      <c r="AN294" s="559">
        <f>AM294-AL294</f>
        <v>24.222641968385346</v>
      </c>
      <c r="AO294" s="560">
        <f>AN294/AL294</f>
        <v>0.15442212502939578</v>
      </c>
      <c r="AP294" s="561"/>
      <c r="AQ294" s="559">
        <f>O294/$E294</f>
        <v>458.56375464014036</v>
      </c>
      <c r="AR294" s="559">
        <f>P294/$F294</f>
        <v>466.68461191379316</v>
      </c>
      <c r="AS294" s="559">
        <f>AR294-AQ294</f>
        <v>8.1208572736528026</v>
      </c>
      <c r="AT294" s="560">
        <f>AS294/AQ294</f>
        <v>1.7709330908688314E-2</v>
      </c>
      <c r="AU294" s="561"/>
      <c r="AV294" s="559">
        <f>T294/$E294</f>
        <v>210.37030712304923</v>
      </c>
      <c r="AW294" s="559">
        <f>U294/$F294</f>
        <v>134.95294203160188</v>
      </c>
      <c r="AX294" s="559">
        <f>AW294-AV294</f>
        <v>-75.417365091447351</v>
      </c>
      <c r="AY294" s="560">
        <f>AX294/AV294</f>
        <v>-0.35849814606837282</v>
      </c>
      <c r="AZ294" s="561"/>
      <c r="BA294" s="559">
        <f>Y294/$E294</f>
        <v>825.79398040356796</v>
      </c>
      <c r="BB294" s="559">
        <f>Z294/$F294</f>
        <v>782.72011455415861</v>
      </c>
      <c r="BC294" s="559">
        <f>BB294-BA294</f>
        <v>-43.073865849409344</v>
      </c>
      <c r="BD294" s="560">
        <f>BC294/BA294</f>
        <v>-5.2160547148041719E-2</v>
      </c>
      <c r="BE294" s="562"/>
      <c r="BF294" s="559">
        <f>AD294/$E294</f>
        <v>0</v>
      </c>
      <c r="BG294" s="559">
        <f>AE294/$F294</f>
        <v>105.03283886633989</v>
      </c>
      <c r="BH294" s="562"/>
      <c r="BI294" s="559">
        <f>AG294/$E294</f>
        <v>825.79398040356796</v>
      </c>
      <c r="BJ294" s="559">
        <f>AH294/$F294</f>
        <v>887.75295342049856</v>
      </c>
      <c r="BK294" s="559">
        <f>BJ294-BI294</f>
        <v>61.958973016930599</v>
      </c>
      <c r="BL294" s="560">
        <f>BK294/BI294</f>
        <v>7.502957697348564E-2</v>
      </c>
    </row>
    <row r="295" spans="1:64">
      <c r="A295" s="397">
        <v>935</v>
      </c>
      <c r="B295" s="412">
        <v>8</v>
      </c>
      <c r="C295" s="412">
        <v>8</v>
      </c>
      <c r="D295" s="398" t="s">
        <v>318</v>
      </c>
      <c r="E295" s="400">
        <v>2985</v>
      </c>
      <c r="F295" s="400">
        <v>2927</v>
      </c>
      <c r="G295" s="552">
        <f>F295-E295</f>
        <v>-58</v>
      </c>
      <c r="H295" s="553">
        <f>G295/E295</f>
        <v>-1.9430485762144054E-2</v>
      </c>
      <c r="I295" s="553"/>
      <c r="J295" s="400">
        <v>132840.10925181853</v>
      </c>
      <c r="K295" s="437">
        <v>20889.032611113507</v>
      </c>
      <c r="L295" s="552">
        <f>K295-J295</f>
        <v>-111951.07664070503</v>
      </c>
      <c r="M295" s="553">
        <f>L295/J295</f>
        <v>-0.84275056134201765</v>
      </c>
      <c r="N295" s="553"/>
      <c r="O295" s="400">
        <v>1085050.7477332584</v>
      </c>
      <c r="P295" s="400">
        <v>1168645.1955363972</v>
      </c>
      <c r="Q295" s="552">
        <f>P295-O295</f>
        <v>83594.447803138755</v>
      </c>
      <c r="R295" s="553">
        <f>Q295/O295</f>
        <v>7.7041970597018616E-2</v>
      </c>
      <c r="S295" s="553"/>
      <c r="T295" s="400">
        <v>622487.32514186262</v>
      </c>
      <c r="U295" s="400">
        <v>412831.76197779196</v>
      </c>
      <c r="V295" s="552">
        <f>U295-T295</f>
        <v>-209655.56316407066</v>
      </c>
      <c r="W295" s="553">
        <f>V295/T295</f>
        <v>-0.33680294312224096</v>
      </c>
      <c r="X295" s="554"/>
      <c r="Y295" s="437">
        <f>SUM(J295,O295,T295)</f>
        <v>1840378.1821269398</v>
      </c>
      <c r="Z295" s="437">
        <f>SUM(K295,P295,U295)</f>
        <v>1602365.9901253027</v>
      </c>
      <c r="AA295" s="552">
        <f>Z295-Y295</f>
        <v>-238012.19200163707</v>
      </c>
      <c r="AB295" s="553">
        <f>AA295/Y295</f>
        <v>-0.12932787093061734</v>
      </c>
      <c r="AC295" s="554"/>
      <c r="AD295" s="557">
        <v>0</v>
      </c>
      <c r="AE295" s="452">
        <v>498218.53455535299</v>
      </c>
      <c r="AF295" s="545"/>
      <c r="AG295" s="399">
        <v>1840378.1821269398</v>
      </c>
      <c r="AH295" s="399">
        <f>SUM(Z295,AE295)</f>
        <v>2100584.5246806554</v>
      </c>
      <c r="AI295" s="552">
        <f>AH295-AG295</f>
        <v>260206.34255371569</v>
      </c>
      <c r="AJ295" s="553">
        <f>AI295/AG295</f>
        <v>0.14138743062743395</v>
      </c>
      <c r="AL295" s="559">
        <f>J295/$E295</f>
        <v>44.502549163088283</v>
      </c>
      <c r="AM295" s="559">
        <f>K295/$F295</f>
        <v>7.1366698363899923</v>
      </c>
      <c r="AN295" s="559">
        <f>AM295-AL295</f>
        <v>-37.365879326698291</v>
      </c>
      <c r="AO295" s="560">
        <f>AN295/AL295</f>
        <v>-0.83963458339799213</v>
      </c>
      <c r="AP295" s="561"/>
      <c r="AQ295" s="559">
        <f>O295/$E295</f>
        <v>363.50108801784199</v>
      </c>
      <c r="AR295" s="559">
        <f>P295/$F295</f>
        <v>399.26381808554737</v>
      </c>
      <c r="AS295" s="559">
        <f>AR295-AQ295</f>
        <v>35.762730067705377</v>
      </c>
      <c r="AT295" s="560">
        <f>AS295/AQ295</f>
        <v>9.8384107356371958E-2</v>
      </c>
      <c r="AU295" s="561"/>
      <c r="AV295" s="559">
        <f>T295/$E295</f>
        <v>208.53846738420859</v>
      </c>
      <c r="AW295" s="559">
        <f>U295/$F295</f>
        <v>141.04262452264842</v>
      </c>
      <c r="AX295" s="559">
        <f>AW295-AV295</f>
        <v>-67.495842861560163</v>
      </c>
      <c r="AY295" s="560">
        <f>AX295/AV295</f>
        <v>-0.3236613547044378</v>
      </c>
      <c r="AZ295" s="561"/>
      <c r="BA295" s="559">
        <f>Y295/$E295</f>
        <v>616.54210456513897</v>
      </c>
      <c r="BB295" s="559">
        <f>Z295/$F295</f>
        <v>547.44311244458584</v>
      </c>
      <c r="BC295" s="559">
        <f>BB295-BA295</f>
        <v>-69.098992120553135</v>
      </c>
      <c r="BD295" s="560">
        <f>BC295/BA295</f>
        <v>-0.11207505798698081</v>
      </c>
      <c r="BE295" s="562"/>
      <c r="BF295" s="559">
        <f>AD295/$E295</f>
        <v>0</v>
      </c>
      <c r="BG295" s="559">
        <f>AE295/$F295</f>
        <v>170.21473678010011</v>
      </c>
      <c r="BH295" s="562"/>
      <c r="BI295" s="559">
        <f>AG295/$E295</f>
        <v>616.54210456513897</v>
      </c>
      <c r="BJ295" s="559">
        <f>AH295/$F295</f>
        <v>717.65784922468583</v>
      </c>
      <c r="BK295" s="559">
        <f>BJ295-BI295</f>
        <v>101.11574465954686</v>
      </c>
      <c r="BL295" s="560">
        <f>BK295/BI295</f>
        <v>0.16400460554249749</v>
      </c>
    </row>
    <row r="296" spans="1:64">
      <c r="A296" s="397">
        <v>936</v>
      </c>
      <c r="B296" s="412">
        <v>6</v>
      </c>
      <c r="C296" s="412">
        <v>6</v>
      </c>
      <c r="D296" s="398" t="s">
        <v>319</v>
      </c>
      <c r="E296" s="400">
        <v>6395</v>
      </c>
      <c r="F296" s="400">
        <v>6275</v>
      </c>
      <c r="G296" s="552">
        <f>F296-E296</f>
        <v>-120</v>
      </c>
      <c r="H296" s="553">
        <f>G296/E296</f>
        <v>-1.8764659890539485E-2</v>
      </c>
      <c r="I296" s="553"/>
      <c r="J296" s="400">
        <v>3414965.9834388099</v>
      </c>
      <c r="K296" s="437">
        <v>3181574.6713066017</v>
      </c>
      <c r="L296" s="552">
        <f>K296-J296</f>
        <v>-233391.31213220814</v>
      </c>
      <c r="M296" s="553">
        <f>L296/J296</f>
        <v>-6.8343671141692389E-2</v>
      </c>
      <c r="N296" s="553"/>
      <c r="O296" s="400">
        <v>2007797.9339286697</v>
      </c>
      <c r="P296" s="400">
        <v>2404458.9612614103</v>
      </c>
      <c r="Q296" s="552">
        <f>P296-O296</f>
        <v>396661.0273327406</v>
      </c>
      <c r="R296" s="553">
        <f>Q296/O296</f>
        <v>0.19756023284504118</v>
      </c>
      <c r="S296" s="553"/>
      <c r="T296" s="400">
        <v>1416579.1150791266</v>
      </c>
      <c r="U296" s="400">
        <v>1051756.2705640229</v>
      </c>
      <c r="V296" s="552">
        <f>U296-T296</f>
        <v>-364822.84451510361</v>
      </c>
      <c r="W296" s="553">
        <f>V296/T296</f>
        <v>-0.25753792402532033</v>
      </c>
      <c r="X296" s="554"/>
      <c r="Y296" s="437">
        <f>SUM(J296,O296,T296)</f>
        <v>6839343.0324466061</v>
      </c>
      <c r="Z296" s="437">
        <f>SUM(K296,P296,U296)</f>
        <v>6637789.9031320345</v>
      </c>
      <c r="AA296" s="552">
        <f>Z296-Y296</f>
        <v>-201553.12931457162</v>
      </c>
      <c r="AB296" s="553">
        <f>AA296/Y296</f>
        <v>-2.9469662269955038E-2</v>
      </c>
      <c r="AC296" s="554"/>
      <c r="AD296" s="557">
        <v>0</v>
      </c>
      <c r="AE296" s="452">
        <v>757502.29300524434</v>
      </c>
      <c r="AF296" s="545"/>
      <c r="AG296" s="399">
        <v>6839343.0324466061</v>
      </c>
      <c r="AH296" s="399">
        <f>SUM(Z296,AE296)</f>
        <v>7395292.1961372793</v>
      </c>
      <c r="AI296" s="552">
        <f>AH296-AG296</f>
        <v>555949.16369067319</v>
      </c>
      <c r="AJ296" s="553">
        <f>AI296/AG296</f>
        <v>8.1286924936092311E-2</v>
      </c>
      <c r="AL296" s="559">
        <f>J296/$E296</f>
        <v>534.00562680825794</v>
      </c>
      <c r="AM296" s="559">
        <f>K296/$F296</f>
        <v>507.02385200105209</v>
      </c>
      <c r="AN296" s="559">
        <f>AM296-AL296</f>
        <v>-26.981774807205852</v>
      </c>
      <c r="AO296" s="560">
        <f>AN296/AL296</f>
        <v>-5.0527135769103101E-2</v>
      </c>
      <c r="AP296" s="561"/>
      <c r="AQ296" s="559">
        <f>O296/$E296</f>
        <v>313.96371132582794</v>
      </c>
      <c r="AR296" s="559">
        <f>P296/$F296</f>
        <v>383.18071095799365</v>
      </c>
      <c r="AS296" s="559">
        <f>AR296-AQ296</f>
        <v>69.216999632165709</v>
      </c>
      <c r="AT296" s="560">
        <f>AS296/AQ296</f>
        <v>0.22046178311458772</v>
      </c>
      <c r="AU296" s="561"/>
      <c r="AV296" s="559">
        <f>T296/$E296</f>
        <v>221.51354418751001</v>
      </c>
      <c r="AW296" s="559">
        <f>U296/$F296</f>
        <v>167.61056104605944</v>
      </c>
      <c r="AX296" s="559">
        <f>AW296-AV296</f>
        <v>-53.902983141450562</v>
      </c>
      <c r="AY296" s="560">
        <f>AX296/AV296</f>
        <v>-0.24333944607839411</v>
      </c>
      <c r="AZ296" s="561"/>
      <c r="BA296" s="559">
        <f>Y296/$E296</f>
        <v>1069.482882321596</v>
      </c>
      <c r="BB296" s="559">
        <f>Z296/$F296</f>
        <v>1057.8151240051052</v>
      </c>
      <c r="BC296" s="559">
        <f>BB296-BA296</f>
        <v>-11.66775831649079</v>
      </c>
      <c r="BD296" s="560">
        <f>BC296/BA296</f>
        <v>-1.0909719556392364E-2</v>
      </c>
      <c r="BE296" s="562"/>
      <c r="BF296" s="559">
        <f>AD296/$E296</f>
        <v>0</v>
      </c>
      <c r="BG296" s="559">
        <f>AE296/$F296</f>
        <v>120.71749689326603</v>
      </c>
      <c r="BH296" s="562"/>
      <c r="BI296" s="559">
        <f>AG296/$E296</f>
        <v>1069.482882321596</v>
      </c>
      <c r="BJ296" s="559">
        <f>AH296/$F296</f>
        <v>1178.5326208983713</v>
      </c>
      <c r="BK296" s="559">
        <f>BJ296-BI296</f>
        <v>109.04973857677533</v>
      </c>
      <c r="BL296" s="560">
        <f>BK296/BI296</f>
        <v>0.10196492190698178</v>
      </c>
    </row>
    <row r="297" spans="1:64">
      <c r="A297" s="397">
        <v>946</v>
      </c>
      <c r="B297" s="412">
        <v>15</v>
      </c>
      <c r="C297" s="412">
        <v>15</v>
      </c>
      <c r="D297" s="398" t="s">
        <v>320</v>
      </c>
      <c r="E297" s="400">
        <v>6287</v>
      </c>
      <c r="F297" s="400">
        <v>6291</v>
      </c>
      <c r="G297" s="552">
        <f>F297-E297</f>
        <v>4</v>
      </c>
      <c r="H297" s="553">
        <f>G297/E297</f>
        <v>6.3623349769365359E-4</v>
      </c>
      <c r="I297" s="553"/>
      <c r="J297" s="400">
        <v>4639794.5708259409</v>
      </c>
      <c r="K297" s="437">
        <v>4710304.2348742355</v>
      </c>
      <c r="L297" s="552">
        <f>K297-J297</f>
        <v>70509.664048294537</v>
      </c>
      <c r="M297" s="553">
        <f>L297/J297</f>
        <v>1.5196721098741003E-2</v>
      </c>
      <c r="N297" s="553"/>
      <c r="O297" s="400">
        <v>2170743.7907054871</v>
      </c>
      <c r="P297" s="400">
        <v>2263102.4690651572</v>
      </c>
      <c r="Q297" s="552">
        <f>P297-O297</f>
        <v>92358.678359670099</v>
      </c>
      <c r="R297" s="553">
        <f>Q297/O297</f>
        <v>4.2547019484806971E-2</v>
      </c>
      <c r="S297" s="553"/>
      <c r="T297" s="400">
        <v>1364035.1441720412</v>
      </c>
      <c r="U297" s="400">
        <v>881411.64529421087</v>
      </c>
      <c r="V297" s="552">
        <f>U297-T297</f>
        <v>-482623.49887783034</v>
      </c>
      <c r="W297" s="553">
        <f>V297/T297</f>
        <v>-0.35382042826380333</v>
      </c>
      <c r="X297" s="554"/>
      <c r="Y297" s="437">
        <f>SUM(J297,O297,T297)</f>
        <v>8174573.5057034697</v>
      </c>
      <c r="Z297" s="437">
        <f>SUM(K297,P297,U297)</f>
        <v>7854818.349233604</v>
      </c>
      <c r="AA297" s="552">
        <f>Z297-Y297</f>
        <v>-319755.1564698657</v>
      </c>
      <c r="AB297" s="553">
        <f>AA297/Y297</f>
        <v>-3.9115821302086254E-2</v>
      </c>
      <c r="AC297" s="554"/>
      <c r="AD297" s="557">
        <v>0</v>
      </c>
      <c r="AE297" s="452">
        <v>604313.27073887188</v>
      </c>
      <c r="AF297" s="545"/>
      <c r="AG297" s="399">
        <v>8174573.5057034697</v>
      </c>
      <c r="AH297" s="399">
        <f>SUM(Z297,AE297)</f>
        <v>8459131.6199724767</v>
      </c>
      <c r="AI297" s="552">
        <f>AH297-AG297</f>
        <v>284558.114269007</v>
      </c>
      <c r="AJ297" s="553">
        <f>AI297/AG297</f>
        <v>3.4810148085458938E-2</v>
      </c>
      <c r="AL297" s="559">
        <f>J297/$E297</f>
        <v>737.99818209415321</v>
      </c>
      <c r="AM297" s="559">
        <f>K297/$F297</f>
        <v>748.73696310192906</v>
      </c>
      <c r="AN297" s="559">
        <f>AM297-AL297</f>
        <v>10.738781007775856</v>
      </c>
      <c r="AO297" s="560">
        <f>AN297/AL297</f>
        <v>1.4551229621329624E-2</v>
      </c>
      <c r="AP297" s="561"/>
      <c r="AQ297" s="559">
        <f>O297/$E297</f>
        <v>345.27497863933309</v>
      </c>
      <c r="AR297" s="559">
        <f>P297/$F297</f>
        <v>359.73652345655017</v>
      </c>
      <c r="AS297" s="559">
        <f>AR297-AQ297</f>
        <v>14.461544817217089</v>
      </c>
      <c r="AT297" s="560">
        <f>AS297/AQ297</f>
        <v>4.1884137895562112E-2</v>
      </c>
      <c r="AU297" s="561"/>
      <c r="AV297" s="559">
        <f>T297/$E297</f>
        <v>216.96121268841119</v>
      </c>
      <c r="AW297" s="559">
        <f>U297/$F297</f>
        <v>140.10676288256411</v>
      </c>
      <c r="AX297" s="559">
        <f>AW297-AV297</f>
        <v>-76.854449805847082</v>
      </c>
      <c r="AY297" s="560">
        <f>AX297/AV297</f>
        <v>-0.35423128795017195</v>
      </c>
      <c r="AZ297" s="561"/>
      <c r="BA297" s="559">
        <f>Y297/$E297</f>
        <v>1300.2343734218975</v>
      </c>
      <c r="BB297" s="559">
        <f>Z297/$F297</f>
        <v>1248.5802494410434</v>
      </c>
      <c r="BC297" s="559">
        <f>BB297-BA297</f>
        <v>-51.654123980854138</v>
      </c>
      <c r="BD297" s="560">
        <f>BC297/BA297</f>
        <v>-3.9726779292038841E-2</v>
      </c>
      <c r="BE297" s="562"/>
      <c r="BF297" s="559">
        <f>AD297/$E297</f>
        <v>0</v>
      </c>
      <c r="BG297" s="559">
        <f>AE297/$F297</f>
        <v>96.059969915573333</v>
      </c>
      <c r="BH297" s="562"/>
      <c r="BI297" s="559">
        <f>AG297/$E297</f>
        <v>1300.2343734218975</v>
      </c>
      <c r="BJ297" s="559">
        <f>AH297/$F297</f>
        <v>1344.6402193566169</v>
      </c>
      <c r="BK297" s="559">
        <f>BJ297-BI297</f>
        <v>44.405845934719309</v>
      </c>
      <c r="BL297" s="560">
        <f>BK297/BI297</f>
        <v>3.4152185823125125E-2</v>
      </c>
    </row>
    <row r="298" spans="1:64">
      <c r="A298" s="397">
        <v>976</v>
      </c>
      <c r="B298" s="412">
        <v>19</v>
      </c>
      <c r="C298" s="412">
        <v>19</v>
      </c>
      <c r="D298" s="398" t="s">
        <v>321</v>
      </c>
      <c r="E298" s="400">
        <v>3788</v>
      </c>
      <c r="F298" s="400">
        <v>3765</v>
      </c>
      <c r="G298" s="552">
        <f>F298-E298</f>
        <v>-23</v>
      </c>
      <c r="H298" s="553">
        <f>G298/E298</f>
        <v>-6.0718057022175293E-3</v>
      </c>
      <c r="I298" s="553"/>
      <c r="J298" s="400">
        <v>1386500.7460389384</v>
      </c>
      <c r="K298" s="437">
        <v>1664446.7703003613</v>
      </c>
      <c r="L298" s="552">
        <f>K298-J298</f>
        <v>277946.02426142292</v>
      </c>
      <c r="M298" s="553">
        <f>L298/J298</f>
        <v>0.20046583101774768</v>
      </c>
      <c r="N298" s="553"/>
      <c r="O298" s="400">
        <v>1886670.1666394433</v>
      </c>
      <c r="P298" s="400">
        <v>1970055.6824444325</v>
      </c>
      <c r="Q298" s="552">
        <f>P298-O298</f>
        <v>83385.515804989263</v>
      </c>
      <c r="R298" s="553">
        <f>Q298/O298</f>
        <v>4.4197187870689887E-2</v>
      </c>
      <c r="S298" s="553"/>
      <c r="T298" s="400">
        <v>822771.08316311531</v>
      </c>
      <c r="U298" s="400">
        <v>619966.16506514908</v>
      </c>
      <c r="V298" s="552">
        <f>U298-T298</f>
        <v>-202804.91809796623</v>
      </c>
      <c r="W298" s="553">
        <f>V298/T298</f>
        <v>-0.24649008970792904</v>
      </c>
      <c r="X298" s="554"/>
      <c r="Y298" s="437">
        <f>SUM(J298,O298,T298)</f>
        <v>4095941.9958414966</v>
      </c>
      <c r="Z298" s="437">
        <f>SUM(K298,P298,U298)</f>
        <v>4254468.6178099429</v>
      </c>
      <c r="AA298" s="552">
        <f>Z298-Y298</f>
        <v>158526.6219684463</v>
      </c>
      <c r="AB298" s="553">
        <f>AA298/Y298</f>
        <v>3.8703336651103523E-2</v>
      </c>
      <c r="AC298" s="554"/>
      <c r="AD298" s="557">
        <v>0</v>
      </c>
      <c r="AE298" s="452">
        <v>643532.84324871143</v>
      </c>
      <c r="AF298" s="545"/>
      <c r="AG298" s="399">
        <v>4095941.9958414966</v>
      </c>
      <c r="AH298" s="399">
        <f>SUM(Z298,AE298)</f>
        <v>4898001.4610586539</v>
      </c>
      <c r="AI298" s="552">
        <f>AH298-AG298</f>
        <v>802059.46521715727</v>
      </c>
      <c r="AJ298" s="553">
        <f>AI298/AG298</f>
        <v>0.19581807213858676</v>
      </c>
      <c r="AL298" s="559">
        <f>J298/$E298</f>
        <v>366.02448417078625</v>
      </c>
      <c r="AM298" s="559">
        <f>K298/$F298</f>
        <v>442.08413553794458</v>
      </c>
      <c r="AN298" s="559">
        <f>AM298-AL298</f>
        <v>76.059651367158324</v>
      </c>
      <c r="AO298" s="560">
        <f>AN298/AL298</f>
        <v>0.20779935402263705</v>
      </c>
      <c r="AP298" s="561"/>
      <c r="AQ298" s="559">
        <f>O298/$E298</f>
        <v>498.0649859132638</v>
      </c>
      <c r="AR298" s="559">
        <f>P298/$F298</f>
        <v>523.25516133982273</v>
      </c>
      <c r="AS298" s="559">
        <f>AR298-AQ298</f>
        <v>25.190175426558937</v>
      </c>
      <c r="AT298" s="560">
        <f>AS298/AQ298</f>
        <v>5.0576081714255886E-2</v>
      </c>
      <c r="AU298" s="561"/>
      <c r="AV298" s="559">
        <f>T298/$E298</f>
        <v>217.2046154073694</v>
      </c>
      <c r="AW298" s="559">
        <f>U298/$F298</f>
        <v>164.66564809167306</v>
      </c>
      <c r="AX298" s="559">
        <f>AW298-AV298</f>
        <v>-52.53896731569634</v>
      </c>
      <c r="AY298" s="560">
        <f>AX298/AV298</f>
        <v>-0.24188697471809698</v>
      </c>
      <c r="AZ298" s="561"/>
      <c r="BA298" s="559">
        <f>Y298/$E298</f>
        <v>1081.2940854914193</v>
      </c>
      <c r="BB298" s="559">
        <f>Z298/$F298</f>
        <v>1130.0049449694404</v>
      </c>
      <c r="BC298" s="559">
        <f>BB298-BA298</f>
        <v>48.710859478021121</v>
      </c>
      <c r="BD298" s="560">
        <f>BC298/BA298</f>
        <v>4.5048669119357419E-2</v>
      </c>
      <c r="BE298" s="562"/>
      <c r="BF298" s="559">
        <f>AD298/$E298</f>
        <v>0</v>
      </c>
      <c r="BG298" s="559">
        <f>AE298/$F298</f>
        <v>170.92505796778525</v>
      </c>
      <c r="BH298" s="562"/>
      <c r="BI298" s="559">
        <f>AG298/$E298</f>
        <v>1081.2940854914193</v>
      </c>
      <c r="BJ298" s="559">
        <f>AH298/$F298</f>
        <v>1300.9300029372255</v>
      </c>
      <c r="BK298" s="559">
        <f>BJ298-BI298</f>
        <v>219.63591744580617</v>
      </c>
      <c r="BL298" s="560">
        <f>BK298/BI298</f>
        <v>0.20312320245975221</v>
      </c>
    </row>
    <row r="299" spans="1:64">
      <c r="A299" s="397">
        <v>977</v>
      </c>
      <c r="B299" s="412">
        <v>17</v>
      </c>
      <c r="C299" s="412">
        <v>17</v>
      </c>
      <c r="D299" s="398" t="s">
        <v>322</v>
      </c>
      <c r="E299" s="400">
        <v>15293</v>
      </c>
      <c r="F299" s="400">
        <v>15369</v>
      </c>
      <c r="G299" s="552">
        <f>F299-E299</f>
        <v>76</v>
      </c>
      <c r="H299" s="553">
        <f>G299/E299</f>
        <v>4.969593931864252E-3</v>
      </c>
      <c r="I299" s="553"/>
      <c r="J299" s="400">
        <v>7940712.7800822724</v>
      </c>
      <c r="K299" s="437">
        <v>7689066.5458077481</v>
      </c>
      <c r="L299" s="552">
        <f>K299-J299</f>
        <v>-251646.23427452426</v>
      </c>
      <c r="M299" s="553">
        <f>L299/J299</f>
        <v>-3.1690635493797192E-2</v>
      </c>
      <c r="N299" s="553"/>
      <c r="O299" s="400">
        <v>6526933.9752020221</v>
      </c>
      <c r="P299" s="400">
        <v>5944872.2274690773</v>
      </c>
      <c r="Q299" s="552">
        <f>P299-O299</f>
        <v>-582061.74773294479</v>
      </c>
      <c r="R299" s="553">
        <f>Q299/O299</f>
        <v>-8.9178433540830909E-2</v>
      </c>
      <c r="S299" s="553"/>
      <c r="T299" s="400">
        <v>2433413.28319035</v>
      </c>
      <c r="U299" s="400">
        <v>1100911.4273978262</v>
      </c>
      <c r="V299" s="552">
        <f>U299-T299</f>
        <v>-1332501.8557925238</v>
      </c>
      <c r="W299" s="553">
        <f>V299/T299</f>
        <v>-0.54758551085310692</v>
      </c>
      <c r="X299" s="554"/>
      <c r="Y299" s="437">
        <f>SUM(J299,O299,T299)</f>
        <v>16901060.038474645</v>
      </c>
      <c r="Z299" s="437">
        <f>SUM(K299,P299,U299)</f>
        <v>14734850.200674651</v>
      </c>
      <c r="AA299" s="552">
        <f>Z299-Y299</f>
        <v>-2166209.8377999943</v>
      </c>
      <c r="AB299" s="553">
        <f>AA299/Y299</f>
        <v>-0.12817005755075106</v>
      </c>
      <c r="AC299" s="554"/>
      <c r="AD299" s="557">
        <v>0</v>
      </c>
      <c r="AE299" s="452">
        <v>1644701.0912525477</v>
      </c>
      <c r="AF299" s="545"/>
      <c r="AG299" s="399">
        <v>16901060.038474645</v>
      </c>
      <c r="AH299" s="399">
        <f>SUM(Z299,AE299)</f>
        <v>16379551.2919272</v>
      </c>
      <c r="AI299" s="552">
        <f>AH299-AG299</f>
        <v>-521508.74654744565</v>
      </c>
      <c r="AJ299" s="553">
        <f>AI299/AG299</f>
        <v>-3.0856570260104989E-2</v>
      </c>
      <c r="AL299" s="559">
        <f>J299/$E299</f>
        <v>519.23839534965487</v>
      </c>
      <c r="AM299" s="559">
        <f>K299/$F299</f>
        <v>500.29712706147103</v>
      </c>
      <c r="AN299" s="559">
        <f>AM299-AL299</f>
        <v>-18.941268288183835</v>
      </c>
      <c r="AO299" s="560">
        <f>AN299/AL299</f>
        <v>-3.6478943887477341E-2</v>
      </c>
      <c r="AP299" s="561"/>
      <c r="AQ299" s="559">
        <f>O299/$E299</f>
        <v>426.79225627424455</v>
      </c>
      <c r="AR299" s="559">
        <f>P299/$F299</f>
        <v>386.80930623131479</v>
      </c>
      <c r="AS299" s="559">
        <f>AR299-AQ299</f>
        <v>-39.982950042929758</v>
      </c>
      <c r="AT299" s="560">
        <f>AS299/AQ299</f>
        <v>-9.3682463669720037E-2</v>
      </c>
      <c r="AU299" s="561"/>
      <c r="AV299" s="559">
        <f>T299/$E299</f>
        <v>159.11941955079774</v>
      </c>
      <c r="AW299" s="559">
        <f>U299/$F299</f>
        <v>71.631949209306157</v>
      </c>
      <c r="AX299" s="559">
        <f>AW299-AV299</f>
        <v>-87.487470341491587</v>
      </c>
      <c r="AY299" s="560">
        <f>AX299/AV299</f>
        <v>-0.54982270918580012</v>
      </c>
      <c r="AZ299" s="561"/>
      <c r="BA299" s="559">
        <f>Y299/$E299</f>
        <v>1105.1500711746974</v>
      </c>
      <c r="BB299" s="559">
        <f>Z299/$F299</f>
        <v>958.73838250209189</v>
      </c>
      <c r="BC299" s="559">
        <f>BB299-BA299</f>
        <v>-146.41168867260546</v>
      </c>
      <c r="BD299" s="560">
        <f>BC299/BA299</f>
        <v>-0.13248127335048721</v>
      </c>
      <c r="BE299" s="562"/>
      <c r="BF299" s="559">
        <f>AD299/$E299</f>
        <v>0</v>
      </c>
      <c r="BG299" s="559">
        <f>AE299/$F299</f>
        <v>107.01419033460522</v>
      </c>
      <c r="BH299" s="562"/>
      <c r="BI299" s="559">
        <f>AG299/$E299</f>
        <v>1105.1500711746974</v>
      </c>
      <c r="BJ299" s="559">
        <f>AH299/$F299</f>
        <v>1065.7525728366973</v>
      </c>
      <c r="BK299" s="559">
        <f>BJ299-BI299</f>
        <v>-39.397498338000105</v>
      </c>
      <c r="BL299" s="560">
        <f>BK299/BI299</f>
        <v>-3.5649003122375331E-2</v>
      </c>
    </row>
    <row r="300" spans="1:64">
      <c r="A300" s="397">
        <v>980</v>
      </c>
      <c r="B300" s="412">
        <v>6</v>
      </c>
      <c r="C300" s="412">
        <v>6</v>
      </c>
      <c r="D300" s="398" t="s">
        <v>323</v>
      </c>
      <c r="E300" s="400">
        <v>33607</v>
      </c>
      <c r="F300" s="400">
        <v>33677</v>
      </c>
      <c r="G300" s="552">
        <f>F300-E300</f>
        <v>70</v>
      </c>
      <c r="H300" s="553">
        <f>G300/E300</f>
        <v>2.0828993959591752E-3</v>
      </c>
      <c r="I300" s="553"/>
      <c r="J300" s="400">
        <v>20137376.6605292</v>
      </c>
      <c r="K300" s="437">
        <v>19004026.768914655</v>
      </c>
      <c r="L300" s="552">
        <f>K300-J300</f>
        <v>-1133349.8916145451</v>
      </c>
      <c r="M300" s="553">
        <f>L300/J300</f>
        <v>-5.6280910404581032E-2</v>
      </c>
      <c r="N300" s="553"/>
      <c r="O300" s="400">
        <v>5483454.6264062934</v>
      </c>
      <c r="P300" s="400">
        <v>5132568.4770355271</v>
      </c>
      <c r="Q300" s="552">
        <f>P300-O300</f>
        <v>-350886.14937076624</v>
      </c>
      <c r="R300" s="553">
        <f>Q300/O300</f>
        <v>-6.3989979543375458E-2</v>
      </c>
      <c r="S300" s="553"/>
      <c r="T300" s="400">
        <v>4220969.3136749519</v>
      </c>
      <c r="U300" s="400">
        <v>2023554.5867380355</v>
      </c>
      <c r="V300" s="552">
        <f>U300-T300</f>
        <v>-2197414.7269369164</v>
      </c>
      <c r="W300" s="553">
        <f>V300/T300</f>
        <v>-0.52059481214843406</v>
      </c>
      <c r="X300" s="554"/>
      <c r="Y300" s="437">
        <f>SUM(J300,O300,T300)</f>
        <v>29841800.600610446</v>
      </c>
      <c r="Z300" s="437">
        <f>SUM(K300,P300,U300)</f>
        <v>26160149.832688216</v>
      </c>
      <c r="AA300" s="552">
        <f>Z300-Y300</f>
        <v>-3681650.7679222301</v>
      </c>
      <c r="AB300" s="553">
        <f>AA300/Y300</f>
        <v>-0.12337227291328118</v>
      </c>
      <c r="AC300" s="554"/>
      <c r="AD300" s="557">
        <v>0</v>
      </c>
      <c r="AE300" s="452">
        <v>3986745.9191801115</v>
      </c>
      <c r="AF300" s="545"/>
      <c r="AG300" s="399">
        <v>29841800.600610446</v>
      </c>
      <c r="AH300" s="399">
        <f>SUM(Z300,AE300)</f>
        <v>30146895.751868326</v>
      </c>
      <c r="AI300" s="552">
        <f>AH300-AG300</f>
        <v>305095.15125788003</v>
      </c>
      <c r="AJ300" s="553">
        <f>AI300/AG300</f>
        <v>1.0223751419732996E-2</v>
      </c>
      <c r="AL300" s="559">
        <f>J300/$E300</f>
        <v>599.20185260598089</v>
      </c>
      <c r="AM300" s="559">
        <f>K300/$F300</f>
        <v>564.30284077900808</v>
      </c>
      <c r="AN300" s="559">
        <f>AM300-AL300</f>
        <v>-34.89901182697281</v>
      </c>
      <c r="AO300" s="560">
        <f>AN300/AL300</f>
        <v>-5.8242496539678536E-2</v>
      </c>
      <c r="AP300" s="561"/>
      <c r="AQ300" s="559">
        <f>O300/$E300</f>
        <v>163.16406184444591</v>
      </c>
      <c r="AR300" s="559">
        <f>P300/$F300</f>
        <v>152.40575101806951</v>
      </c>
      <c r="AS300" s="559">
        <f>AR300-AQ300</f>
        <v>-10.758310826376402</v>
      </c>
      <c r="AT300" s="560">
        <f>AS300/AQ300</f>
        <v>-6.5935541839065914E-2</v>
      </c>
      <c r="AU300" s="561"/>
      <c r="AV300" s="559">
        <f>T300/$E300</f>
        <v>125.59792048308245</v>
      </c>
      <c r="AW300" s="559">
        <f>U300/$F300</f>
        <v>60.087139197019795</v>
      </c>
      <c r="AX300" s="559">
        <f>AW300-AV300</f>
        <v>-65.510781286062652</v>
      </c>
      <c r="AY300" s="560">
        <f>AX300/AV300</f>
        <v>-0.52159128936284183</v>
      </c>
      <c r="AZ300" s="561"/>
      <c r="BA300" s="559">
        <f>Y300/$E300</f>
        <v>887.96383493350925</v>
      </c>
      <c r="BB300" s="559">
        <f>Z300/$F300</f>
        <v>776.79573099409731</v>
      </c>
      <c r="BC300" s="559">
        <f>BB300-BA300</f>
        <v>-111.16810393941194</v>
      </c>
      <c r="BD300" s="560">
        <f>BC300/BA300</f>
        <v>-0.12519440495877426</v>
      </c>
      <c r="BE300" s="562"/>
      <c r="BF300" s="559">
        <f>AD300/$E300</f>
        <v>0</v>
      </c>
      <c r="BG300" s="559">
        <f>AE300/$F300</f>
        <v>118.38186059269269</v>
      </c>
      <c r="BH300" s="562"/>
      <c r="BI300" s="559">
        <f>AG300/$E300</f>
        <v>887.96383493350925</v>
      </c>
      <c r="BJ300" s="559">
        <f>AH300/$F300</f>
        <v>895.17759158678996</v>
      </c>
      <c r="BK300" s="559">
        <f>BJ300-BI300</f>
        <v>7.2137566532807114</v>
      </c>
      <c r="BL300" s="560">
        <f>BK300/BI300</f>
        <v>8.1239306934396457E-3</v>
      </c>
    </row>
    <row r="301" spans="1:64">
      <c r="A301" s="397">
        <v>981</v>
      </c>
      <c r="B301" s="412">
        <v>5</v>
      </c>
      <c r="C301" s="412">
        <v>5</v>
      </c>
      <c r="D301" s="398" t="s">
        <v>324</v>
      </c>
      <c r="E301" s="400">
        <v>2237</v>
      </c>
      <c r="F301" s="400">
        <v>2207</v>
      </c>
      <c r="G301" s="552">
        <f>F301-E301</f>
        <v>-30</v>
      </c>
      <c r="H301" s="553">
        <f>G301/E301</f>
        <v>-1.3410818059901655E-2</v>
      </c>
      <c r="I301" s="553"/>
      <c r="J301" s="400">
        <v>692687.12970531196</v>
      </c>
      <c r="K301" s="437">
        <v>569718.29903855477</v>
      </c>
      <c r="L301" s="552">
        <f>K301-J301</f>
        <v>-122968.83066675719</v>
      </c>
      <c r="M301" s="553">
        <f>L301/J301</f>
        <v>-0.17752434741940634</v>
      </c>
      <c r="N301" s="553"/>
      <c r="O301" s="400">
        <v>1123713.116947154</v>
      </c>
      <c r="P301" s="400">
        <v>1210263.1812126373</v>
      </c>
      <c r="Q301" s="552">
        <f>P301-O301</f>
        <v>86550.064265483292</v>
      </c>
      <c r="R301" s="553">
        <f>Q301/O301</f>
        <v>7.7021495041917867E-2</v>
      </c>
      <c r="S301" s="553"/>
      <c r="T301" s="400">
        <v>506594.97488760692</v>
      </c>
      <c r="U301" s="400">
        <v>340643.57451163291</v>
      </c>
      <c r="V301" s="552">
        <f>U301-T301</f>
        <v>-165951.40037597402</v>
      </c>
      <c r="W301" s="553">
        <f>V301/T301</f>
        <v>-0.32758201048636926</v>
      </c>
      <c r="X301" s="554"/>
      <c r="Y301" s="437">
        <f>SUM(J301,O301,T301)</f>
        <v>2322995.2215400729</v>
      </c>
      <c r="Z301" s="437">
        <f>SUM(K301,P301,U301)</f>
        <v>2120625.0547628249</v>
      </c>
      <c r="AA301" s="552">
        <f>Z301-Y301</f>
        <v>-202370.16677724803</v>
      </c>
      <c r="AB301" s="553">
        <f>AA301/Y301</f>
        <v>-8.7116049529831985E-2</v>
      </c>
      <c r="AC301" s="554"/>
      <c r="AD301" s="557">
        <v>0</v>
      </c>
      <c r="AE301" s="452">
        <v>323146.01672233397</v>
      </c>
      <c r="AF301" s="545"/>
      <c r="AG301" s="399">
        <v>2322995.2215400729</v>
      </c>
      <c r="AH301" s="399">
        <f>SUM(Z301,AE301)</f>
        <v>2443771.071485159</v>
      </c>
      <c r="AI301" s="552">
        <f>AH301-AG301</f>
        <v>120775.84994508605</v>
      </c>
      <c r="AJ301" s="553">
        <f>AI301/AG301</f>
        <v>5.1991432795550678E-2</v>
      </c>
      <c r="AL301" s="559">
        <f>J301/$E301</f>
        <v>309.65003563044792</v>
      </c>
      <c r="AM301" s="559">
        <f>K301/$F301</f>
        <v>258.14150386885126</v>
      </c>
      <c r="AN301" s="559">
        <f>AM301-AL301</f>
        <v>-51.508531761596657</v>
      </c>
      <c r="AO301" s="560">
        <f>AN301/AL301</f>
        <v>-0.16634434307984242</v>
      </c>
      <c r="AP301" s="561"/>
      <c r="AQ301" s="559">
        <f>O301/$E301</f>
        <v>502.33040543010912</v>
      </c>
      <c r="AR301" s="559">
        <f>P301/$F301</f>
        <v>548.37479891827695</v>
      </c>
      <c r="AS301" s="559">
        <f>AR301-AQ301</f>
        <v>46.044393488167827</v>
      </c>
      <c r="AT301" s="560">
        <f>AS301/AQ301</f>
        <v>9.1661569736642454E-2</v>
      </c>
      <c r="AU301" s="561"/>
      <c r="AV301" s="559">
        <f>T301/$E301</f>
        <v>226.46176794260478</v>
      </c>
      <c r="AW301" s="559">
        <f>U301/$F301</f>
        <v>154.34688469036379</v>
      </c>
      <c r="AX301" s="559">
        <f>AW301-AV301</f>
        <v>-72.114883252240986</v>
      </c>
      <c r="AY301" s="560">
        <f>AX301/AV301</f>
        <v>-0.31844175689080562</v>
      </c>
      <c r="AZ301" s="561"/>
      <c r="BA301" s="559">
        <f>Y301/$E301</f>
        <v>1038.4422090031619</v>
      </c>
      <c r="BB301" s="559">
        <f>Z301/$F301</f>
        <v>960.86318747749203</v>
      </c>
      <c r="BC301" s="559">
        <f>BB301-BA301</f>
        <v>-77.579021525669873</v>
      </c>
      <c r="BD301" s="560">
        <f>BC301/BA301</f>
        <v>-7.4707114996934471E-2</v>
      </c>
      <c r="BE301" s="562"/>
      <c r="BF301" s="559">
        <f>AD301/$E301</f>
        <v>0</v>
      </c>
      <c r="BG301" s="559">
        <f>AE301/$F301</f>
        <v>146.41867545189578</v>
      </c>
      <c r="BH301" s="562"/>
      <c r="BI301" s="559">
        <f>AG301/$E301</f>
        <v>1038.4422090031619</v>
      </c>
      <c r="BJ301" s="559">
        <f>AH301/$F301</f>
        <v>1107.2818629293879</v>
      </c>
      <c r="BK301" s="559">
        <f>BJ301-BI301</f>
        <v>68.839653926225992</v>
      </c>
      <c r="BL301" s="560">
        <f>BK301/BI301</f>
        <v>6.6291271030197871E-2</v>
      </c>
    </row>
    <row r="302" spans="1:64">
      <c r="A302" s="397">
        <v>989</v>
      </c>
      <c r="B302" s="412">
        <v>14</v>
      </c>
      <c r="C302" s="412">
        <v>14</v>
      </c>
      <c r="D302" s="398" t="s">
        <v>325</v>
      </c>
      <c r="E302" s="400">
        <v>5406</v>
      </c>
      <c r="F302" s="400">
        <v>5316</v>
      </c>
      <c r="G302" s="552">
        <f>F302-E302</f>
        <v>-90</v>
      </c>
      <c r="H302" s="553">
        <f>G302/E302</f>
        <v>-1.6648168701442843E-2</v>
      </c>
      <c r="I302" s="553"/>
      <c r="J302" s="400">
        <v>-635910.65405684058</v>
      </c>
      <c r="K302" s="437">
        <v>-728036.61414944881</v>
      </c>
      <c r="L302" s="552">
        <f>K302-J302</f>
        <v>-92125.960092608235</v>
      </c>
      <c r="M302" s="553">
        <f>L302/J302</f>
        <v>0.14487249034889357</v>
      </c>
      <c r="N302" s="553"/>
      <c r="O302" s="400">
        <v>2044935.2697507231</v>
      </c>
      <c r="P302" s="400">
        <v>2263473.2425197302</v>
      </c>
      <c r="Q302" s="552">
        <f>P302-O302</f>
        <v>218537.97276900709</v>
      </c>
      <c r="R302" s="553">
        <f>Q302/O302</f>
        <v>0.10686791704445822</v>
      </c>
      <c r="S302" s="553"/>
      <c r="T302" s="400">
        <v>1150277.1356862797</v>
      </c>
      <c r="U302" s="400">
        <v>757204.2646227493</v>
      </c>
      <c r="V302" s="552">
        <f>U302-T302</f>
        <v>-393072.87106353045</v>
      </c>
      <c r="W302" s="553">
        <f>V302/T302</f>
        <v>-0.3417201462750234</v>
      </c>
      <c r="X302" s="554"/>
      <c r="Y302" s="437">
        <f>SUM(J302,O302,T302)</f>
        <v>2559301.7513801623</v>
      </c>
      <c r="Z302" s="437">
        <f>SUM(K302,P302,U302)</f>
        <v>2292640.8929930306</v>
      </c>
      <c r="AA302" s="552">
        <f>Z302-Y302</f>
        <v>-266660.85838713171</v>
      </c>
      <c r="AB302" s="553">
        <f>AA302/Y302</f>
        <v>-0.10419281674907177</v>
      </c>
      <c r="AC302" s="554"/>
      <c r="AD302" s="557">
        <v>0</v>
      </c>
      <c r="AE302" s="452">
        <v>695498.97662650689</v>
      </c>
      <c r="AF302" s="545"/>
      <c r="AG302" s="399">
        <v>2559301.7513801623</v>
      </c>
      <c r="AH302" s="399">
        <f>SUM(Z302,AE302)</f>
        <v>2988139.8696195376</v>
      </c>
      <c r="AI302" s="552">
        <f>AH302-AG302</f>
        <v>428838.1182393753</v>
      </c>
      <c r="AJ302" s="553">
        <f>AI302/AG302</f>
        <v>0.16756059265309942</v>
      </c>
      <c r="AL302" s="559">
        <f>J302/$E302</f>
        <v>-117.63053164203488</v>
      </c>
      <c r="AM302" s="559">
        <f>K302/$F302</f>
        <v>-136.95195901983612</v>
      </c>
      <c r="AN302" s="559">
        <f>AM302-AL302</f>
        <v>-19.321427377801243</v>
      </c>
      <c r="AO302" s="560">
        <f>AN302/AL302</f>
        <v>0.1642552074541232</v>
      </c>
      <c r="AP302" s="561"/>
      <c r="AQ302" s="559">
        <f>O302/$E302</f>
        <v>378.2714150482285</v>
      </c>
      <c r="AR302" s="559">
        <f>P302/$F302</f>
        <v>425.78503433403506</v>
      </c>
      <c r="AS302" s="559">
        <f>AR302-AQ302</f>
        <v>47.513619285806556</v>
      </c>
      <c r="AT302" s="560">
        <f>AS302/AQ302</f>
        <v>0.12560721586575266</v>
      </c>
      <c r="AU302" s="561"/>
      <c r="AV302" s="559">
        <f>T302/$E302</f>
        <v>212.77786453686269</v>
      </c>
      <c r="AW302" s="559">
        <f>U302/$F302</f>
        <v>142.4387254745578</v>
      </c>
      <c r="AX302" s="559">
        <f>AW302-AV302</f>
        <v>-70.339139062304895</v>
      </c>
      <c r="AY302" s="560">
        <f>AX302/AV302</f>
        <v>-0.33057545349186918</v>
      </c>
      <c r="AZ302" s="561"/>
      <c r="BA302" s="559">
        <f>Y302/$E302</f>
        <v>473.4187479430563</v>
      </c>
      <c r="BB302" s="559">
        <f>Z302/$F302</f>
        <v>431.27180078875671</v>
      </c>
      <c r="BC302" s="559">
        <f>BB302-BA302</f>
        <v>-42.146947154299596</v>
      </c>
      <c r="BD302" s="560">
        <f>BC302/BA302</f>
        <v>-8.9026780915252457E-2</v>
      </c>
      <c r="BE302" s="562"/>
      <c r="BF302" s="559">
        <f>AD302/$E302</f>
        <v>0</v>
      </c>
      <c r="BG302" s="559">
        <f>AE302/$F302</f>
        <v>130.83125971153251</v>
      </c>
      <c r="BH302" s="562"/>
      <c r="BI302" s="559">
        <f>AG302/$E302</f>
        <v>473.4187479430563</v>
      </c>
      <c r="BJ302" s="559">
        <f>AH302/$F302</f>
        <v>562.10306050028919</v>
      </c>
      <c r="BK302" s="559">
        <f>BJ302-BI302</f>
        <v>88.684312557232886</v>
      </c>
      <c r="BL302" s="560">
        <f>BK302/BI302</f>
        <v>0.18732741984248583</v>
      </c>
    </row>
    <row r="303" spans="1:64">
      <c r="A303" s="397">
        <v>992</v>
      </c>
      <c r="B303" s="412">
        <v>13</v>
      </c>
      <c r="C303" s="412">
        <v>13</v>
      </c>
      <c r="D303" s="398" t="s">
        <v>326</v>
      </c>
      <c r="E303" s="400">
        <v>18120</v>
      </c>
      <c r="F303" s="400">
        <v>17971</v>
      </c>
      <c r="G303" s="552">
        <f>F303-E303</f>
        <v>-149</v>
      </c>
      <c r="H303" s="553">
        <f>G303/E303</f>
        <v>-8.2229580573951432E-3</v>
      </c>
      <c r="I303" s="553"/>
      <c r="J303" s="400">
        <v>2831959.8489215672</v>
      </c>
      <c r="K303" s="437">
        <v>2018109.3046283447</v>
      </c>
      <c r="L303" s="552">
        <f>K303-J303</f>
        <v>-813850.54429322248</v>
      </c>
      <c r="M303" s="553">
        <f>L303/J303</f>
        <v>-0.28738067900332104</v>
      </c>
      <c r="N303" s="553"/>
      <c r="O303" s="400">
        <v>5160493.4438761827</v>
      </c>
      <c r="P303" s="400">
        <v>4007820.8885609265</v>
      </c>
      <c r="Q303" s="552">
        <f>P303-O303</f>
        <v>-1152672.5553152561</v>
      </c>
      <c r="R303" s="553">
        <f>Q303/O303</f>
        <v>-0.22336479405532456</v>
      </c>
      <c r="S303" s="553"/>
      <c r="T303" s="200">
        <v>2934301.2147387285</v>
      </c>
      <c r="U303" s="200">
        <v>1695940.2900376671</v>
      </c>
      <c r="V303" s="552">
        <f>U303-T303</f>
        <v>-1238360.9247010613</v>
      </c>
      <c r="W303" s="553">
        <f>V303/T303</f>
        <v>-0.42202924446913864</v>
      </c>
      <c r="X303" s="554"/>
      <c r="Y303" s="437">
        <f>SUM(J303,O303,T303)</f>
        <v>10926754.507536478</v>
      </c>
      <c r="Z303" s="437">
        <f>SUM(K303,P303,U303)</f>
        <v>7721870.4832269382</v>
      </c>
      <c r="AA303" s="552">
        <f>Z303-Y303</f>
        <v>-3204884.0243095402</v>
      </c>
      <c r="AB303" s="553">
        <f>AA303/Y303</f>
        <v>-0.29330612508032872</v>
      </c>
      <c r="AC303" s="554"/>
      <c r="AD303" s="557">
        <v>0</v>
      </c>
      <c r="AE303" s="452">
        <v>3510338.7292684098</v>
      </c>
      <c r="AF303" s="545"/>
      <c r="AG303" s="399">
        <v>10926754.507536478</v>
      </c>
      <c r="AH303" s="399">
        <f>SUM(Z303,AE303)</f>
        <v>11232209.212495347</v>
      </c>
      <c r="AI303" s="552">
        <f>AH303-AG303</f>
        <v>305454.70495886914</v>
      </c>
      <c r="AJ303" s="553">
        <f>AI303/AG303</f>
        <v>2.7954751316888172E-2</v>
      </c>
      <c r="AL303" s="559">
        <f>J303/$E303</f>
        <v>156.28917488529621</v>
      </c>
      <c r="AM303" s="559">
        <f>K303/$F303</f>
        <v>112.29810832053558</v>
      </c>
      <c r="AN303" s="559">
        <f>AM303-AL303</f>
        <v>-43.991066564760629</v>
      </c>
      <c r="AO303" s="560">
        <f>AN303/AL303</f>
        <v>-0.28147225549719979</v>
      </c>
      <c r="AP303" s="561"/>
      <c r="AQ303" s="559">
        <f>O303/$E303</f>
        <v>284.79544392252666</v>
      </c>
      <c r="AR303" s="559">
        <f>P303/$F303</f>
        <v>223.01601961832543</v>
      </c>
      <c r="AS303" s="559">
        <f>AR303-AQ303</f>
        <v>-61.779424304201228</v>
      </c>
      <c r="AT303" s="560">
        <f>AS303/AQ303</f>
        <v>-0.21692560615894957</v>
      </c>
      <c r="AU303" s="561"/>
      <c r="AV303" s="559">
        <f>T303/$E303</f>
        <v>161.9371531312764</v>
      </c>
      <c r="AW303" s="559">
        <f>U303/$F303</f>
        <v>94.37094708350493</v>
      </c>
      <c r="AX303" s="559">
        <f>AW303-AV303</f>
        <v>-67.566206047771473</v>
      </c>
      <c r="AY303" s="560">
        <f>AX303/AV303</f>
        <v>-0.41723721049361706</v>
      </c>
      <c r="AZ303" s="561"/>
      <c r="BA303" s="559">
        <f>Y303/$E303</f>
        <v>603.02177193909927</v>
      </c>
      <c r="BB303" s="559">
        <f>Z303/$F303</f>
        <v>429.68507502236594</v>
      </c>
      <c r="BC303" s="559">
        <f>BB303-BA303</f>
        <v>-173.33669691673333</v>
      </c>
      <c r="BD303" s="560">
        <f>BC303/BA303</f>
        <v>-0.28744683025182555</v>
      </c>
      <c r="BE303" s="562"/>
      <c r="BF303" s="559">
        <f>AD303/$E303</f>
        <v>0</v>
      </c>
      <c r="BG303" s="559">
        <f>AE303/$F303</f>
        <v>195.3335223008408</v>
      </c>
      <c r="BH303" s="562"/>
      <c r="BI303" s="559">
        <f>AG303/$E303</f>
        <v>603.02177193909927</v>
      </c>
      <c r="BJ303" s="559">
        <f>AH303/$F303</f>
        <v>625.01859732320668</v>
      </c>
      <c r="BK303" s="559">
        <f>BJ303-BI303</f>
        <v>21.99682538410741</v>
      </c>
      <c r="BL303" s="560">
        <f>BK303/BI303</f>
        <v>3.6477663672695594E-2</v>
      </c>
    </row>
  </sheetData>
  <autoFilter ref="A10:BL10" xr:uid="{963FDA7B-475D-440A-A6C1-BE5484561927}">
    <sortState xmlns:xlrd2="http://schemas.microsoft.com/office/spreadsheetml/2017/richdata2" ref="A11:BL303">
      <sortCondition ref="A10"/>
    </sortState>
  </autoFilter>
  <phoneticPr fontId="44" type="noConversion"/>
  <conditionalFormatting sqref="E11:F302">
    <cfRule type="cellIs" dxfId="6" priority="4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81CAA-B3A9-44E7-A6E1-567E974E151A}">
  <sheetPr>
    <tabColor theme="4"/>
  </sheetPr>
  <dimension ref="A1:I303"/>
  <sheetViews>
    <sheetView workbookViewId="0">
      <pane xSplit="2" ySplit="10" topLeftCell="C11" activePane="bottomRight" state="frozen"/>
      <selection activeCell="R25" sqref="R25"/>
      <selection pane="topRight" activeCell="R25" sqref="R25"/>
      <selection pane="bottomLeft" activeCell="R25" sqref="R25"/>
      <selection pane="bottomRight"/>
    </sheetView>
  </sheetViews>
  <sheetFormatPr defaultRowHeight="15"/>
  <cols>
    <col min="1" max="1" width="6.85546875" style="14" customWidth="1"/>
    <col min="2" max="2" width="18" style="8" bestFit="1" customWidth="1"/>
    <col min="3" max="3" width="12.5703125" style="7" customWidth="1"/>
    <col min="4" max="4" width="15.5703125" style="451" bestFit="1" customWidth="1"/>
    <col min="5" max="5" width="16.85546875" style="70" bestFit="1" customWidth="1"/>
    <col min="6" max="6" width="11.7109375" bestFit="1" customWidth="1"/>
    <col min="7" max="7" width="8.7109375" bestFit="1" customWidth="1"/>
  </cols>
  <sheetData>
    <row r="1" spans="1:9" ht="35.25">
      <c r="A1" s="422" t="s">
        <v>514</v>
      </c>
      <c r="B1" s="6"/>
    </row>
    <row r="2" spans="1:9" ht="15.75">
      <c r="A2" s="418" t="s">
        <v>545</v>
      </c>
    </row>
    <row r="3" spans="1:9" ht="15.75">
      <c r="A3" s="396" t="s">
        <v>418</v>
      </c>
      <c r="B3" s="43"/>
      <c r="C3" s="43"/>
    </row>
    <row r="4" spans="1:9">
      <c r="A4" s="332" t="s">
        <v>594</v>
      </c>
      <c r="I4" t="e" vm="1">
        <v>#VALUE!</v>
      </c>
    </row>
    <row r="5" spans="1:9" ht="15.75">
      <c r="A5" s="585" t="s">
        <v>598</v>
      </c>
      <c r="B5" s="47"/>
      <c r="C5" s="47"/>
    </row>
    <row r="6" spans="1:9" ht="15.75">
      <c r="A6" s="418"/>
      <c r="B6" s="51"/>
      <c r="C6" s="47"/>
    </row>
    <row r="7" spans="1:9" ht="15.75">
      <c r="A7" s="418"/>
      <c r="B7" s="51"/>
      <c r="C7" s="47"/>
    </row>
    <row r="8" spans="1:9" ht="18.75">
      <c r="A8" s="613" t="s">
        <v>516</v>
      </c>
      <c r="B8" s="613"/>
      <c r="C8" s="613"/>
      <c r="D8" s="613"/>
      <c r="E8" s="613"/>
      <c r="F8" s="613"/>
      <c r="G8" s="613"/>
    </row>
    <row r="9" spans="1:9" ht="47.25">
      <c r="A9" s="484" t="s">
        <v>11</v>
      </c>
      <c r="B9" s="484" t="s">
        <v>12</v>
      </c>
      <c r="C9" s="485" t="s">
        <v>491</v>
      </c>
      <c r="D9" s="486" t="s">
        <v>508</v>
      </c>
      <c r="E9" s="486" t="s">
        <v>509</v>
      </c>
      <c r="F9" s="486" t="s">
        <v>515</v>
      </c>
      <c r="G9" s="486" t="s">
        <v>570</v>
      </c>
    </row>
    <row r="10" spans="1:9" s="393" customFormat="1" ht="39" customHeight="1" thickBot="1">
      <c r="A10" s="408"/>
      <c r="B10" s="409" t="s">
        <v>33</v>
      </c>
      <c r="C10" s="410">
        <v>5573310</v>
      </c>
      <c r="D10" s="458">
        <f>SUM(D11:D303)</f>
        <v>607036711.31999981</v>
      </c>
      <c r="E10" s="459">
        <v>216081015.58784497</v>
      </c>
      <c r="F10" s="443">
        <f t="shared" ref="F10" si="0">SUM(D10:E10)</f>
        <v>823117726.90784478</v>
      </c>
      <c r="G10" s="443">
        <f t="shared" ref="G10" si="1">F10/C10</f>
        <v>147.68920567990023</v>
      </c>
    </row>
    <row r="11" spans="1:9" ht="16.5">
      <c r="A11" s="402">
        <v>5</v>
      </c>
      <c r="B11" s="403" t="s">
        <v>34</v>
      </c>
      <c r="C11" s="427">
        <v>9113</v>
      </c>
      <c r="D11" s="455">
        <v>839090.78054058319</v>
      </c>
      <c r="E11" s="456">
        <v>316760.57052561705</v>
      </c>
      <c r="F11" s="457">
        <f t="shared" ref="F11:F74" si="2">SUM(D11:E11)</f>
        <v>1155851.3510662003</v>
      </c>
      <c r="G11" s="457">
        <f t="shared" ref="G11:G74" si="3">F11/C11</f>
        <v>126.83543850172285</v>
      </c>
    </row>
    <row r="12" spans="1:9" ht="16.5">
      <c r="A12" s="397">
        <v>9</v>
      </c>
      <c r="B12" s="398" t="s">
        <v>35</v>
      </c>
      <c r="C12" s="420">
        <v>2437</v>
      </c>
      <c r="D12" s="453">
        <v>192016.46634876472</v>
      </c>
      <c r="E12" s="454">
        <v>76029.623449555904</v>
      </c>
      <c r="F12" s="452">
        <f t="shared" si="2"/>
        <v>268046.08979832061</v>
      </c>
      <c r="G12" s="452">
        <f t="shared" si="3"/>
        <v>109.99018867391079</v>
      </c>
    </row>
    <row r="13" spans="1:9" ht="16.5">
      <c r="A13" s="397">
        <v>10</v>
      </c>
      <c r="B13" s="398" t="s">
        <v>36</v>
      </c>
      <c r="C13" s="420">
        <v>10933</v>
      </c>
      <c r="D13" s="453">
        <v>893316.92049983458</v>
      </c>
      <c r="E13" s="454">
        <v>534209.61680744821</v>
      </c>
      <c r="F13" s="452">
        <f t="shared" si="2"/>
        <v>1427526.5373072829</v>
      </c>
      <c r="G13" s="452">
        <f t="shared" si="3"/>
        <v>130.5704323888487</v>
      </c>
    </row>
    <row r="14" spans="1:9" ht="16.5">
      <c r="A14" s="397">
        <v>16</v>
      </c>
      <c r="B14" s="398" t="s">
        <v>37</v>
      </c>
      <c r="C14" s="420">
        <v>7968</v>
      </c>
      <c r="D14" s="453">
        <v>722928.64090310724</v>
      </c>
      <c r="E14" s="454">
        <v>294529.82823765307</v>
      </c>
      <c r="F14" s="452">
        <f t="shared" si="2"/>
        <v>1017458.4691407604</v>
      </c>
      <c r="G14" s="452">
        <f t="shared" si="3"/>
        <v>127.69308096646088</v>
      </c>
    </row>
    <row r="15" spans="1:9" ht="16.5">
      <c r="A15" s="397">
        <v>18</v>
      </c>
      <c r="B15" s="398" t="s">
        <v>38</v>
      </c>
      <c r="C15" s="420">
        <v>4700</v>
      </c>
      <c r="D15" s="453">
        <v>377317.11885790771</v>
      </c>
      <c r="E15" s="454">
        <v>135236.42157126064</v>
      </c>
      <c r="F15" s="452">
        <f t="shared" si="2"/>
        <v>512553.54042916838</v>
      </c>
      <c r="G15" s="452">
        <f t="shared" si="3"/>
        <v>109.05394477216349</v>
      </c>
    </row>
    <row r="16" spans="1:9" ht="16.5">
      <c r="A16" s="397">
        <v>19</v>
      </c>
      <c r="B16" s="398" t="s">
        <v>39</v>
      </c>
      <c r="C16" s="420">
        <v>3961</v>
      </c>
      <c r="D16" s="453">
        <v>285743.45708788995</v>
      </c>
      <c r="E16" s="454">
        <v>77081.081784552516</v>
      </c>
      <c r="F16" s="452">
        <f t="shared" si="2"/>
        <v>362824.53887244244</v>
      </c>
      <c r="G16" s="452">
        <f t="shared" si="3"/>
        <v>91.599227183146283</v>
      </c>
    </row>
    <row r="17" spans="1:7" ht="16.5">
      <c r="A17" s="397">
        <v>20</v>
      </c>
      <c r="B17" s="398" t="s">
        <v>40</v>
      </c>
      <c r="C17" s="420">
        <v>16405</v>
      </c>
      <c r="D17" s="453">
        <v>1523786.2214472834</v>
      </c>
      <c r="E17" s="454">
        <v>1028469.863971878</v>
      </c>
      <c r="F17" s="452">
        <f t="shared" si="2"/>
        <v>2552256.0854191612</v>
      </c>
      <c r="G17" s="452">
        <f t="shared" si="3"/>
        <v>155.57793876374041</v>
      </c>
    </row>
    <row r="18" spans="1:7" ht="16.5">
      <c r="A18" s="397">
        <v>46</v>
      </c>
      <c r="B18" s="398" t="s">
        <v>41</v>
      </c>
      <c r="C18" s="420">
        <v>1320</v>
      </c>
      <c r="D18" s="453">
        <v>125372.46525829687</v>
      </c>
      <c r="E18" s="454">
        <v>39422.009864600623</v>
      </c>
      <c r="F18" s="452">
        <f t="shared" si="2"/>
        <v>164794.47512289748</v>
      </c>
      <c r="G18" s="452">
        <f t="shared" si="3"/>
        <v>124.84429933552839</v>
      </c>
    </row>
    <row r="19" spans="1:7" ht="16.5">
      <c r="A19" s="397">
        <v>47</v>
      </c>
      <c r="B19" s="398" t="s">
        <v>42</v>
      </c>
      <c r="C19" s="420">
        <v>1771</v>
      </c>
      <c r="D19" s="453">
        <v>177506.02099290493</v>
      </c>
      <c r="E19" s="454">
        <v>44772.299622023187</v>
      </c>
      <c r="F19" s="452">
        <f t="shared" si="2"/>
        <v>222278.32061492812</v>
      </c>
      <c r="G19" s="452">
        <f t="shared" si="3"/>
        <v>125.51006245902209</v>
      </c>
    </row>
    <row r="20" spans="1:7" ht="16.5">
      <c r="A20" s="397">
        <v>49</v>
      </c>
      <c r="B20" s="398" t="s">
        <v>43</v>
      </c>
      <c r="C20" s="420">
        <v>314024</v>
      </c>
      <c r="D20" s="453">
        <v>37446525.179646567</v>
      </c>
      <c r="E20" s="454">
        <v>9001638.3093743287</v>
      </c>
      <c r="F20" s="452">
        <f t="shared" si="2"/>
        <v>46448163.489020899</v>
      </c>
      <c r="G20" s="452">
        <f t="shared" si="3"/>
        <v>147.91278210907734</v>
      </c>
    </row>
    <row r="21" spans="1:7" ht="16.5">
      <c r="A21" s="397">
        <v>50</v>
      </c>
      <c r="B21" s="398" t="s">
        <v>44</v>
      </c>
      <c r="C21" s="420">
        <v>11184</v>
      </c>
      <c r="D21" s="453">
        <v>801277.47161650693</v>
      </c>
      <c r="E21" s="454">
        <v>295813.22828237887</v>
      </c>
      <c r="F21" s="452">
        <f t="shared" si="2"/>
        <v>1097090.6998988858</v>
      </c>
      <c r="G21" s="452">
        <f t="shared" si="3"/>
        <v>98.094662008126406</v>
      </c>
    </row>
    <row r="22" spans="1:7" ht="16.5">
      <c r="A22" s="397">
        <v>51</v>
      </c>
      <c r="B22" s="398" t="s">
        <v>45</v>
      </c>
      <c r="C22" s="420">
        <v>9143</v>
      </c>
      <c r="D22" s="453">
        <v>657392.61292306683</v>
      </c>
      <c r="E22" s="454">
        <v>263763.15918738878</v>
      </c>
      <c r="F22" s="452">
        <f t="shared" si="2"/>
        <v>921155.77211045567</v>
      </c>
      <c r="G22" s="452">
        <f t="shared" si="3"/>
        <v>100.74983835835674</v>
      </c>
    </row>
    <row r="23" spans="1:7" ht="16.5">
      <c r="A23" s="397">
        <v>52</v>
      </c>
      <c r="B23" s="398" t="s">
        <v>46</v>
      </c>
      <c r="C23" s="420">
        <v>2292</v>
      </c>
      <c r="D23" s="453">
        <v>157071.17153967253</v>
      </c>
      <c r="E23" s="454">
        <v>65695.45264651801</v>
      </c>
      <c r="F23" s="452">
        <f t="shared" si="2"/>
        <v>222766.62418619054</v>
      </c>
      <c r="G23" s="452">
        <f t="shared" si="3"/>
        <v>97.193117009681743</v>
      </c>
    </row>
    <row r="24" spans="1:7" ht="16.5">
      <c r="A24" s="397">
        <v>61</v>
      </c>
      <c r="B24" s="398" t="s">
        <v>47</v>
      </c>
      <c r="C24" s="420">
        <v>16469</v>
      </c>
      <c r="D24" s="453">
        <v>1944374.6383655106</v>
      </c>
      <c r="E24" s="454">
        <v>1310691.9463011723</v>
      </c>
      <c r="F24" s="452">
        <f t="shared" si="2"/>
        <v>3255066.5846666829</v>
      </c>
      <c r="G24" s="452">
        <f t="shared" si="3"/>
        <v>197.64810156455661</v>
      </c>
    </row>
    <row r="25" spans="1:7" ht="16.5">
      <c r="A25" s="397">
        <v>69</v>
      </c>
      <c r="B25" s="398" t="s">
        <v>48</v>
      </c>
      <c r="C25" s="420">
        <v>6558</v>
      </c>
      <c r="D25" s="453">
        <v>517206.12166589714</v>
      </c>
      <c r="E25" s="454">
        <v>225377.20761484338</v>
      </c>
      <c r="F25" s="452">
        <f t="shared" si="2"/>
        <v>742583.32928074058</v>
      </c>
      <c r="G25" s="452">
        <f t="shared" si="3"/>
        <v>113.23320056125962</v>
      </c>
    </row>
    <row r="26" spans="1:7" ht="16.5">
      <c r="A26" s="397">
        <v>71</v>
      </c>
      <c r="B26" s="398" t="s">
        <v>49</v>
      </c>
      <c r="C26" s="420">
        <v>6473</v>
      </c>
      <c r="D26" s="453">
        <v>487070.46736371855</v>
      </c>
      <c r="E26" s="454">
        <v>216053.06066545047</v>
      </c>
      <c r="F26" s="452">
        <f t="shared" si="2"/>
        <v>703123.52802916896</v>
      </c>
      <c r="G26" s="452">
        <f t="shared" si="3"/>
        <v>108.62405809194638</v>
      </c>
    </row>
    <row r="27" spans="1:7" ht="16.5">
      <c r="A27" s="397">
        <v>72</v>
      </c>
      <c r="B27" s="398" t="s">
        <v>50</v>
      </c>
      <c r="C27" s="420">
        <v>948</v>
      </c>
      <c r="D27" s="453">
        <v>85168.709102116569</v>
      </c>
      <c r="E27" s="454">
        <v>38544.153724807999</v>
      </c>
      <c r="F27" s="452">
        <f t="shared" si="2"/>
        <v>123712.86282692457</v>
      </c>
      <c r="G27" s="452">
        <f t="shared" si="3"/>
        <v>130.49880045034237</v>
      </c>
    </row>
    <row r="28" spans="1:7" ht="16.5">
      <c r="A28" s="397">
        <v>74</v>
      </c>
      <c r="B28" s="398" t="s">
        <v>51</v>
      </c>
      <c r="C28" s="420">
        <v>1013</v>
      </c>
      <c r="D28" s="453">
        <v>90942.67847969578</v>
      </c>
      <c r="E28" s="454">
        <v>13527.519571801931</v>
      </c>
      <c r="F28" s="452">
        <f t="shared" si="2"/>
        <v>104470.19805149772</v>
      </c>
      <c r="G28" s="452">
        <f t="shared" si="3"/>
        <v>103.12951436475589</v>
      </c>
    </row>
    <row r="29" spans="1:7" ht="16.5">
      <c r="A29" s="397">
        <v>75</v>
      </c>
      <c r="B29" s="398" t="s">
        <v>52</v>
      </c>
      <c r="C29" s="420">
        <v>19534</v>
      </c>
      <c r="D29" s="453">
        <v>2103094.2472585402</v>
      </c>
      <c r="E29" s="454">
        <v>898453.91864475072</v>
      </c>
      <c r="F29" s="452">
        <f t="shared" si="2"/>
        <v>3001548.1659032907</v>
      </c>
      <c r="G29" s="452">
        <f t="shared" si="3"/>
        <v>153.65763109978963</v>
      </c>
    </row>
    <row r="30" spans="1:7" ht="16.5">
      <c r="A30" s="397">
        <v>77</v>
      </c>
      <c r="B30" s="398" t="s">
        <v>53</v>
      </c>
      <c r="C30" s="420">
        <v>4549</v>
      </c>
      <c r="D30" s="453">
        <v>431273.15899439889</v>
      </c>
      <c r="E30" s="454">
        <v>207058.29587333102</v>
      </c>
      <c r="F30" s="452">
        <f t="shared" si="2"/>
        <v>638331.45486772992</v>
      </c>
      <c r="G30" s="452">
        <f t="shared" si="3"/>
        <v>140.32346776604308</v>
      </c>
    </row>
    <row r="31" spans="1:7" ht="16.5">
      <c r="A31" s="397">
        <v>78</v>
      </c>
      <c r="B31" s="398" t="s">
        <v>54</v>
      </c>
      <c r="C31" s="420">
        <v>7721</v>
      </c>
      <c r="D31" s="453">
        <v>699966.58797573997</v>
      </c>
      <c r="E31" s="454">
        <v>329720.40269825689</v>
      </c>
      <c r="F31" s="452">
        <f t="shared" si="2"/>
        <v>1029686.9906739969</v>
      </c>
      <c r="G31" s="452">
        <f t="shared" si="3"/>
        <v>133.36186901618922</v>
      </c>
    </row>
    <row r="32" spans="1:7" ht="16.5">
      <c r="A32" s="397">
        <v>79</v>
      </c>
      <c r="B32" s="398" t="s">
        <v>55</v>
      </c>
      <c r="C32" s="420">
        <v>6703</v>
      </c>
      <c r="D32" s="453">
        <v>583676.1157458697</v>
      </c>
      <c r="E32" s="454">
        <v>405339.7434121992</v>
      </c>
      <c r="F32" s="452">
        <f t="shared" si="2"/>
        <v>989015.8591580689</v>
      </c>
      <c r="G32" s="452">
        <f t="shared" si="3"/>
        <v>147.54824096047574</v>
      </c>
    </row>
    <row r="33" spans="1:7" ht="16.5">
      <c r="A33" s="397">
        <v>81</v>
      </c>
      <c r="B33" s="398" t="s">
        <v>56</v>
      </c>
      <c r="C33" s="420">
        <v>2531</v>
      </c>
      <c r="D33" s="453">
        <v>279983.98961812357</v>
      </c>
      <c r="E33" s="454">
        <v>118360.59974001625</v>
      </c>
      <c r="F33" s="452">
        <f t="shared" si="2"/>
        <v>398344.58935813978</v>
      </c>
      <c r="G33" s="452">
        <f t="shared" si="3"/>
        <v>157.38624628926897</v>
      </c>
    </row>
    <row r="34" spans="1:7" ht="16.5">
      <c r="A34" s="397">
        <v>82</v>
      </c>
      <c r="B34" s="398" t="s">
        <v>57</v>
      </c>
      <c r="C34" s="420">
        <v>9371</v>
      </c>
      <c r="D34" s="453">
        <v>731753.09723084164</v>
      </c>
      <c r="E34" s="454">
        <v>235899.34011272225</v>
      </c>
      <c r="F34" s="452">
        <f t="shared" si="2"/>
        <v>967652.43734356388</v>
      </c>
      <c r="G34" s="452">
        <f t="shared" si="3"/>
        <v>103.26031771887354</v>
      </c>
    </row>
    <row r="35" spans="1:7" ht="16.5">
      <c r="A35" s="397">
        <v>86</v>
      </c>
      <c r="B35" s="398" t="s">
        <v>58</v>
      </c>
      <c r="C35" s="420">
        <v>7998</v>
      </c>
      <c r="D35" s="453">
        <v>651163.13676089654</v>
      </c>
      <c r="E35" s="454">
        <v>429084.17827694298</v>
      </c>
      <c r="F35" s="452">
        <f t="shared" si="2"/>
        <v>1080247.3150378396</v>
      </c>
      <c r="G35" s="452">
        <f t="shared" si="3"/>
        <v>135.0646805498674</v>
      </c>
    </row>
    <row r="36" spans="1:7" ht="16.5">
      <c r="A36" s="397">
        <v>90</v>
      </c>
      <c r="B36" s="398" t="s">
        <v>59</v>
      </c>
      <c r="C36" s="420">
        <v>3001</v>
      </c>
      <c r="D36" s="453">
        <v>344806.07587476721</v>
      </c>
      <c r="E36" s="454">
        <v>157682.6419541467</v>
      </c>
      <c r="F36" s="452">
        <f t="shared" si="2"/>
        <v>502488.71782891394</v>
      </c>
      <c r="G36" s="452">
        <f t="shared" si="3"/>
        <v>167.44042580103763</v>
      </c>
    </row>
    <row r="37" spans="1:7" ht="16.5">
      <c r="A37" s="397">
        <v>91</v>
      </c>
      <c r="B37" s="398" t="s">
        <v>60</v>
      </c>
      <c r="C37" s="420">
        <v>674500</v>
      </c>
      <c r="D37" s="453">
        <v>82007889.337591663</v>
      </c>
      <c r="E37" s="454">
        <v>17349434.160264015</v>
      </c>
      <c r="F37" s="452">
        <f t="shared" si="2"/>
        <v>99357323.497855678</v>
      </c>
      <c r="G37" s="452">
        <f t="shared" si="3"/>
        <v>147.30514973736942</v>
      </c>
    </row>
    <row r="38" spans="1:7" ht="16.5">
      <c r="A38" s="397">
        <v>92</v>
      </c>
      <c r="B38" s="398" t="s">
        <v>61</v>
      </c>
      <c r="C38" s="420">
        <v>247443</v>
      </c>
      <c r="D38" s="453">
        <v>34216361.5655462</v>
      </c>
      <c r="E38" s="454">
        <v>10165974.187999807</v>
      </c>
      <c r="F38" s="452">
        <f t="shared" si="2"/>
        <v>44382335.753546007</v>
      </c>
      <c r="G38" s="452">
        <f t="shared" si="3"/>
        <v>179.3638767455374</v>
      </c>
    </row>
    <row r="39" spans="1:7" ht="16.5">
      <c r="A39" s="397">
        <v>97</v>
      </c>
      <c r="B39" s="398" t="s">
        <v>62</v>
      </c>
      <c r="C39" s="420">
        <v>2062</v>
      </c>
      <c r="D39" s="453">
        <v>200955.35982661956</v>
      </c>
      <c r="E39" s="454">
        <v>71137.816863066037</v>
      </c>
      <c r="F39" s="452">
        <f t="shared" si="2"/>
        <v>272093.17668968561</v>
      </c>
      <c r="G39" s="452">
        <f t="shared" si="3"/>
        <v>131.95595377773307</v>
      </c>
    </row>
    <row r="40" spans="1:7" ht="16.5">
      <c r="A40" s="397">
        <v>98</v>
      </c>
      <c r="B40" s="398" t="s">
        <v>63</v>
      </c>
      <c r="C40" s="420">
        <v>22885</v>
      </c>
      <c r="D40" s="453">
        <v>2082525.6491564063</v>
      </c>
      <c r="E40" s="454">
        <v>721277.40261503099</v>
      </c>
      <c r="F40" s="452">
        <f t="shared" si="2"/>
        <v>2803803.0517714373</v>
      </c>
      <c r="G40" s="452">
        <f t="shared" si="3"/>
        <v>122.51706584100666</v>
      </c>
    </row>
    <row r="41" spans="1:7" ht="16.5">
      <c r="A41" s="397">
        <v>102</v>
      </c>
      <c r="B41" s="398" t="s">
        <v>64</v>
      </c>
      <c r="C41" s="420">
        <v>9646</v>
      </c>
      <c r="D41" s="453">
        <v>733117.27806306316</v>
      </c>
      <c r="E41" s="454">
        <v>541626.13667940395</v>
      </c>
      <c r="F41" s="452">
        <f t="shared" si="2"/>
        <v>1274743.414742467</v>
      </c>
      <c r="G41" s="452">
        <f t="shared" si="3"/>
        <v>132.15254144126757</v>
      </c>
    </row>
    <row r="42" spans="1:7" ht="16.5">
      <c r="A42" s="397">
        <v>103</v>
      </c>
      <c r="B42" s="398" t="s">
        <v>65</v>
      </c>
      <c r="C42" s="420">
        <v>2125</v>
      </c>
      <c r="D42" s="453">
        <v>185087.76495843582</v>
      </c>
      <c r="E42" s="454">
        <v>120371.25168263924</v>
      </c>
      <c r="F42" s="452">
        <f t="shared" si="2"/>
        <v>305459.01664107502</v>
      </c>
      <c r="G42" s="452">
        <f t="shared" si="3"/>
        <v>143.7454195958</v>
      </c>
    </row>
    <row r="43" spans="1:7" ht="16.5">
      <c r="A43" s="397">
        <v>105</v>
      </c>
      <c r="B43" s="398" t="s">
        <v>66</v>
      </c>
      <c r="C43" s="420">
        <v>2063</v>
      </c>
      <c r="D43" s="453">
        <v>193378.45383548029</v>
      </c>
      <c r="E43" s="454">
        <v>112731.41746281052</v>
      </c>
      <c r="F43" s="452">
        <f t="shared" si="2"/>
        <v>306109.87129829079</v>
      </c>
      <c r="G43" s="452">
        <f t="shared" si="3"/>
        <v>148.38093616010218</v>
      </c>
    </row>
    <row r="44" spans="1:7" ht="16.5">
      <c r="A44" s="397">
        <v>106</v>
      </c>
      <c r="B44" s="398" t="s">
        <v>67</v>
      </c>
      <c r="C44" s="420">
        <v>46901</v>
      </c>
      <c r="D44" s="453">
        <v>4856663.5535309715</v>
      </c>
      <c r="E44" s="454">
        <v>2167594.440275576</v>
      </c>
      <c r="F44" s="452">
        <f t="shared" si="2"/>
        <v>7024257.9938065475</v>
      </c>
      <c r="G44" s="452">
        <f t="shared" si="3"/>
        <v>149.76776601365745</v>
      </c>
    </row>
    <row r="45" spans="1:7" ht="16.5">
      <c r="A45" s="397">
        <v>108</v>
      </c>
      <c r="B45" s="398" t="s">
        <v>68</v>
      </c>
      <c r="C45" s="420">
        <v>10319</v>
      </c>
      <c r="D45" s="453">
        <v>896900.74477082386</v>
      </c>
      <c r="E45" s="454">
        <v>386967.165501957</v>
      </c>
      <c r="F45" s="452">
        <f t="shared" si="2"/>
        <v>1283867.9102727808</v>
      </c>
      <c r="G45" s="452">
        <f t="shared" si="3"/>
        <v>124.41786125329787</v>
      </c>
    </row>
    <row r="46" spans="1:7" ht="16.5">
      <c r="A46" s="397">
        <v>109</v>
      </c>
      <c r="B46" s="398" t="s">
        <v>69</v>
      </c>
      <c r="C46" s="420">
        <v>68319</v>
      </c>
      <c r="D46" s="453">
        <v>6915020.7404255401</v>
      </c>
      <c r="E46" s="454">
        <v>2513980.6113185212</v>
      </c>
      <c r="F46" s="452">
        <f t="shared" si="2"/>
        <v>9429001.3517440613</v>
      </c>
      <c r="G46" s="452">
        <f t="shared" si="3"/>
        <v>138.01433498359259</v>
      </c>
    </row>
    <row r="47" spans="1:7" ht="16.5">
      <c r="A47" s="397">
        <v>111</v>
      </c>
      <c r="B47" s="398" t="s">
        <v>70</v>
      </c>
      <c r="C47" s="420">
        <v>17953</v>
      </c>
      <c r="D47" s="453">
        <v>1978653.9220217506</v>
      </c>
      <c r="E47" s="454">
        <v>580310.68038950115</v>
      </c>
      <c r="F47" s="452">
        <f t="shared" si="2"/>
        <v>2558964.6024112515</v>
      </c>
      <c r="G47" s="452">
        <f t="shared" si="3"/>
        <v>142.53687976445448</v>
      </c>
    </row>
    <row r="48" spans="1:7" ht="16.5">
      <c r="A48" s="397">
        <v>139</v>
      </c>
      <c r="B48" s="398" t="s">
        <v>71</v>
      </c>
      <c r="C48" s="420">
        <v>9766</v>
      </c>
      <c r="D48" s="453">
        <v>892273.37637158448</v>
      </c>
      <c r="E48" s="454">
        <v>551606.1976680411</v>
      </c>
      <c r="F48" s="452">
        <f t="shared" si="2"/>
        <v>1443879.5740396255</v>
      </c>
      <c r="G48" s="452">
        <f t="shared" si="3"/>
        <v>147.84759103416192</v>
      </c>
    </row>
    <row r="49" spans="1:7" ht="16.5">
      <c r="A49" s="397">
        <v>140</v>
      </c>
      <c r="B49" s="398" t="s">
        <v>72</v>
      </c>
      <c r="C49" s="420">
        <v>20618</v>
      </c>
      <c r="D49" s="453">
        <v>2229140.8060779329</v>
      </c>
      <c r="E49" s="454">
        <v>778185.43467979413</v>
      </c>
      <c r="F49" s="452">
        <f t="shared" si="2"/>
        <v>3007326.2407577271</v>
      </c>
      <c r="G49" s="452">
        <f t="shared" si="3"/>
        <v>145.85926087679343</v>
      </c>
    </row>
    <row r="50" spans="1:7" ht="16.5">
      <c r="A50" s="397">
        <v>142</v>
      </c>
      <c r="B50" s="398" t="s">
        <v>73</v>
      </c>
      <c r="C50" s="420">
        <v>6444</v>
      </c>
      <c r="D50" s="453">
        <v>651487.27297188703</v>
      </c>
      <c r="E50" s="454">
        <v>182776.87291591475</v>
      </c>
      <c r="F50" s="452">
        <f t="shared" si="2"/>
        <v>834264.14588780177</v>
      </c>
      <c r="G50" s="452">
        <f t="shared" si="3"/>
        <v>129.46370979016166</v>
      </c>
    </row>
    <row r="51" spans="1:7" ht="16.5">
      <c r="A51" s="397">
        <v>143</v>
      </c>
      <c r="B51" s="398" t="s">
        <v>74</v>
      </c>
      <c r="C51" s="420">
        <v>6850</v>
      </c>
      <c r="D51" s="453">
        <v>584458.01673789346</v>
      </c>
      <c r="E51" s="454">
        <v>334277.64786337712</v>
      </c>
      <c r="F51" s="452">
        <f t="shared" si="2"/>
        <v>918735.66460127058</v>
      </c>
      <c r="G51" s="452">
        <f t="shared" si="3"/>
        <v>134.12199483230228</v>
      </c>
    </row>
    <row r="52" spans="1:7" ht="16.5">
      <c r="A52" s="397">
        <v>145</v>
      </c>
      <c r="B52" s="398" t="s">
        <v>75</v>
      </c>
      <c r="C52" s="420">
        <v>12343</v>
      </c>
      <c r="D52" s="453">
        <v>894351.73178188852</v>
      </c>
      <c r="E52" s="454">
        <v>366573.14791111095</v>
      </c>
      <c r="F52" s="452">
        <f t="shared" si="2"/>
        <v>1260924.8796929994</v>
      </c>
      <c r="G52" s="452">
        <f t="shared" si="3"/>
        <v>102.15708334221821</v>
      </c>
    </row>
    <row r="53" spans="1:7" ht="16.5">
      <c r="A53" s="397">
        <v>146</v>
      </c>
      <c r="B53" s="398" t="s">
        <v>76</v>
      </c>
      <c r="C53" s="420">
        <v>4406</v>
      </c>
      <c r="D53" s="453">
        <v>523171.32848666306</v>
      </c>
      <c r="E53" s="454">
        <v>151013.83184553613</v>
      </c>
      <c r="F53" s="452">
        <f t="shared" si="2"/>
        <v>674185.16033219919</v>
      </c>
      <c r="G53" s="452">
        <f t="shared" si="3"/>
        <v>153.01524292605521</v>
      </c>
    </row>
    <row r="54" spans="1:7" ht="16.5">
      <c r="A54" s="397">
        <v>148</v>
      </c>
      <c r="B54" s="398" t="s">
        <v>77</v>
      </c>
      <c r="C54" s="420">
        <v>7127</v>
      </c>
      <c r="D54" s="453">
        <v>752925.54245200567</v>
      </c>
      <c r="E54" s="454">
        <v>258610.77684593294</v>
      </c>
      <c r="F54" s="452">
        <f t="shared" si="2"/>
        <v>1011536.3192979386</v>
      </c>
      <c r="G54" s="452">
        <f t="shared" si="3"/>
        <v>141.93016967839745</v>
      </c>
    </row>
    <row r="55" spans="1:7" ht="16.5">
      <c r="A55" s="397">
        <v>149</v>
      </c>
      <c r="B55" s="398" t="s">
        <v>78</v>
      </c>
      <c r="C55" s="420">
        <v>5379</v>
      </c>
      <c r="D55" s="453">
        <v>376983.7780588934</v>
      </c>
      <c r="E55" s="454">
        <v>38187.848451073107</v>
      </c>
      <c r="F55" s="452">
        <f t="shared" si="2"/>
        <v>415171.6265099665</v>
      </c>
      <c r="G55" s="452">
        <f t="shared" si="3"/>
        <v>77.183793736747816</v>
      </c>
    </row>
    <row r="56" spans="1:7" ht="16.5">
      <c r="A56" s="397">
        <v>151</v>
      </c>
      <c r="B56" s="398" t="s">
        <v>79</v>
      </c>
      <c r="C56" s="420">
        <v>1814</v>
      </c>
      <c r="D56" s="453">
        <v>108850.62787979188</v>
      </c>
      <c r="E56" s="454">
        <v>60101.949634589699</v>
      </c>
      <c r="F56" s="452">
        <f t="shared" si="2"/>
        <v>168952.57751438158</v>
      </c>
      <c r="G56" s="452">
        <f t="shared" si="3"/>
        <v>93.13813534420153</v>
      </c>
    </row>
    <row r="57" spans="1:7" ht="16.5">
      <c r="A57" s="397">
        <v>152</v>
      </c>
      <c r="B57" s="398" t="s">
        <v>80</v>
      </c>
      <c r="C57" s="420">
        <v>4357</v>
      </c>
      <c r="D57" s="453">
        <v>322681.37190793862</v>
      </c>
      <c r="E57" s="454">
        <v>152581.63259346157</v>
      </c>
      <c r="F57" s="452">
        <f t="shared" si="2"/>
        <v>475263.00450140017</v>
      </c>
      <c r="G57" s="452">
        <f t="shared" si="3"/>
        <v>109.08033153578154</v>
      </c>
    </row>
    <row r="58" spans="1:7" ht="16.5">
      <c r="A58" s="397">
        <v>153</v>
      </c>
      <c r="B58" s="398" t="s">
        <v>81</v>
      </c>
      <c r="C58" s="420">
        <v>24919</v>
      </c>
      <c r="D58" s="453">
        <v>3333016.7357885665</v>
      </c>
      <c r="E58" s="454">
        <v>1970819.4952160623</v>
      </c>
      <c r="F58" s="452">
        <f t="shared" si="2"/>
        <v>5303836.2310046293</v>
      </c>
      <c r="G58" s="452">
        <f t="shared" si="3"/>
        <v>212.84306075703796</v>
      </c>
    </row>
    <row r="59" spans="1:7" ht="16.5">
      <c r="A59" s="397">
        <v>165</v>
      </c>
      <c r="B59" s="398" t="s">
        <v>82</v>
      </c>
      <c r="C59" s="420">
        <v>16123</v>
      </c>
      <c r="D59" s="453">
        <v>1447981.0797718787</v>
      </c>
      <c r="E59" s="454">
        <v>637902.4292259661</v>
      </c>
      <c r="F59" s="452">
        <f t="shared" si="2"/>
        <v>2085883.5089978448</v>
      </c>
      <c r="G59" s="452">
        <f t="shared" si="3"/>
        <v>129.37316312087358</v>
      </c>
    </row>
    <row r="60" spans="1:7" ht="16.5">
      <c r="A60" s="397">
        <v>167</v>
      </c>
      <c r="B60" s="398" t="s">
        <v>83</v>
      </c>
      <c r="C60" s="420">
        <v>78062</v>
      </c>
      <c r="D60" s="453">
        <v>11123303.417662293</v>
      </c>
      <c r="E60" s="454">
        <v>3139853.0823817085</v>
      </c>
      <c r="F60" s="452">
        <f t="shared" si="2"/>
        <v>14263156.500044001</v>
      </c>
      <c r="G60" s="452">
        <f t="shared" si="3"/>
        <v>182.71574517747433</v>
      </c>
    </row>
    <row r="61" spans="1:7" ht="16.5">
      <c r="A61" s="397">
        <v>169</v>
      </c>
      <c r="B61" s="398" t="s">
        <v>84</v>
      </c>
      <c r="C61" s="420">
        <v>4916</v>
      </c>
      <c r="D61" s="453">
        <v>422769.55996137194</v>
      </c>
      <c r="E61" s="454">
        <v>236395.50705608181</v>
      </c>
      <c r="F61" s="452">
        <f t="shared" si="2"/>
        <v>659165.06701745372</v>
      </c>
      <c r="G61" s="452">
        <f t="shared" si="3"/>
        <v>134.08565236319237</v>
      </c>
    </row>
    <row r="62" spans="1:7" ht="16.5">
      <c r="A62" s="397">
        <v>171</v>
      </c>
      <c r="B62" s="398" t="s">
        <v>85</v>
      </c>
      <c r="C62" s="420">
        <v>4590</v>
      </c>
      <c r="D62" s="453">
        <v>449030.47090862214</v>
      </c>
      <c r="E62" s="454">
        <v>252707.80440952297</v>
      </c>
      <c r="F62" s="452">
        <f t="shared" si="2"/>
        <v>701738.27531814505</v>
      </c>
      <c r="G62" s="452">
        <f t="shared" si="3"/>
        <v>152.88415584273312</v>
      </c>
    </row>
    <row r="63" spans="1:7" ht="16.5">
      <c r="A63" s="397">
        <v>172</v>
      </c>
      <c r="B63" s="398" t="s">
        <v>86</v>
      </c>
      <c r="C63" s="420">
        <v>4079</v>
      </c>
      <c r="D63" s="453">
        <v>397728.64343544375</v>
      </c>
      <c r="E63" s="454">
        <v>155567.12333135976</v>
      </c>
      <c r="F63" s="452">
        <f t="shared" si="2"/>
        <v>553295.76676680357</v>
      </c>
      <c r="G63" s="452">
        <f t="shared" si="3"/>
        <v>135.64495385310212</v>
      </c>
    </row>
    <row r="64" spans="1:7" ht="16.5">
      <c r="A64" s="397">
        <v>176</v>
      </c>
      <c r="B64" s="398" t="s">
        <v>87</v>
      </c>
      <c r="C64" s="420">
        <v>4259</v>
      </c>
      <c r="D64" s="453">
        <v>590952.51666160999</v>
      </c>
      <c r="E64" s="454">
        <v>223821.04717298021</v>
      </c>
      <c r="F64" s="452">
        <f t="shared" si="2"/>
        <v>814773.56383459014</v>
      </c>
      <c r="G64" s="452">
        <f t="shared" si="3"/>
        <v>191.30630754510216</v>
      </c>
    </row>
    <row r="65" spans="1:7" ht="16.5">
      <c r="A65" s="397">
        <v>177</v>
      </c>
      <c r="B65" s="398" t="s">
        <v>88</v>
      </c>
      <c r="C65" s="420">
        <v>1708</v>
      </c>
      <c r="D65" s="453">
        <v>141859.90866682076</v>
      </c>
      <c r="E65" s="454">
        <v>82428.2548913098</v>
      </c>
      <c r="F65" s="452">
        <f t="shared" si="2"/>
        <v>224288.16355813056</v>
      </c>
      <c r="G65" s="452">
        <f t="shared" si="3"/>
        <v>131.31625501061509</v>
      </c>
    </row>
    <row r="66" spans="1:7" ht="16.5">
      <c r="A66" s="397">
        <v>178</v>
      </c>
      <c r="B66" s="398" t="s">
        <v>89</v>
      </c>
      <c r="C66" s="420">
        <v>5734</v>
      </c>
      <c r="D66" s="453">
        <v>472454.98039042368</v>
      </c>
      <c r="E66" s="454">
        <v>203959.63121501342</v>
      </c>
      <c r="F66" s="452">
        <f t="shared" si="2"/>
        <v>676414.61160543712</v>
      </c>
      <c r="G66" s="452">
        <f t="shared" si="3"/>
        <v>117.96557579446061</v>
      </c>
    </row>
    <row r="67" spans="1:7" ht="16.5">
      <c r="A67" s="397">
        <v>179</v>
      </c>
      <c r="B67" s="398" t="s">
        <v>90</v>
      </c>
      <c r="C67" s="420">
        <v>147746</v>
      </c>
      <c r="D67" s="453">
        <v>19795046.246378943</v>
      </c>
      <c r="E67" s="454">
        <v>7246237.8489585929</v>
      </c>
      <c r="F67" s="452">
        <f t="shared" si="2"/>
        <v>27041284.095337536</v>
      </c>
      <c r="G67" s="452">
        <f t="shared" si="3"/>
        <v>183.0254903370483</v>
      </c>
    </row>
    <row r="68" spans="1:7" ht="16.5">
      <c r="A68" s="397">
        <v>181</v>
      </c>
      <c r="B68" s="398" t="s">
        <v>91</v>
      </c>
      <c r="C68" s="420">
        <v>1682</v>
      </c>
      <c r="D68" s="453">
        <v>114395.76751863481</v>
      </c>
      <c r="E68" s="454">
        <v>67066.497713681718</v>
      </c>
      <c r="F68" s="452">
        <f t="shared" si="2"/>
        <v>181462.26523231651</v>
      </c>
      <c r="G68" s="452">
        <f t="shared" si="3"/>
        <v>107.88481880637129</v>
      </c>
    </row>
    <row r="69" spans="1:7" ht="16.5">
      <c r="A69" s="397">
        <v>182</v>
      </c>
      <c r="B69" s="398" t="s">
        <v>92</v>
      </c>
      <c r="C69" s="420">
        <v>19182</v>
      </c>
      <c r="D69" s="453">
        <v>2142877.9211424771</v>
      </c>
      <c r="E69" s="454">
        <v>1296076.7919070318</v>
      </c>
      <c r="F69" s="452">
        <f t="shared" si="2"/>
        <v>3438954.7130495086</v>
      </c>
      <c r="G69" s="452">
        <f t="shared" si="3"/>
        <v>179.28029991916947</v>
      </c>
    </row>
    <row r="70" spans="1:7" ht="16.5">
      <c r="A70" s="397">
        <v>186</v>
      </c>
      <c r="B70" s="398" t="s">
        <v>93</v>
      </c>
      <c r="C70" s="420">
        <v>46490</v>
      </c>
      <c r="D70" s="453">
        <v>4578074.6717536952</v>
      </c>
      <c r="E70" s="454">
        <v>1230984.5746319396</v>
      </c>
      <c r="F70" s="452">
        <f t="shared" si="2"/>
        <v>5809059.2463856349</v>
      </c>
      <c r="G70" s="452">
        <f t="shared" si="3"/>
        <v>124.9528768850427</v>
      </c>
    </row>
    <row r="71" spans="1:7" ht="16.5">
      <c r="A71" s="397">
        <v>202</v>
      </c>
      <c r="B71" s="398" t="s">
        <v>94</v>
      </c>
      <c r="C71" s="420">
        <v>36339</v>
      </c>
      <c r="D71" s="453">
        <v>2927233.8198900553</v>
      </c>
      <c r="E71" s="454">
        <v>1227989.8820834362</v>
      </c>
      <c r="F71" s="452">
        <f t="shared" si="2"/>
        <v>4155223.7019734913</v>
      </c>
      <c r="G71" s="452">
        <f t="shared" si="3"/>
        <v>114.34612130145274</v>
      </c>
    </row>
    <row r="72" spans="1:7" ht="16.5">
      <c r="A72" s="397">
        <v>204</v>
      </c>
      <c r="B72" s="398" t="s">
        <v>95</v>
      </c>
      <c r="C72" s="420">
        <v>2628</v>
      </c>
      <c r="D72" s="453">
        <v>225413.48618154728</v>
      </c>
      <c r="E72" s="454">
        <v>80854.91897010681</v>
      </c>
      <c r="F72" s="452">
        <f t="shared" si="2"/>
        <v>306268.40515165409</v>
      </c>
      <c r="G72" s="452">
        <f t="shared" si="3"/>
        <v>116.54048902269943</v>
      </c>
    </row>
    <row r="73" spans="1:7" ht="16.5">
      <c r="A73" s="397">
        <v>205</v>
      </c>
      <c r="B73" s="398" t="s">
        <v>96</v>
      </c>
      <c r="C73" s="420">
        <v>36513</v>
      </c>
      <c r="D73" s="453">
        <v>4704583.9239898203</v>
      </c>
      <c r="E73" s="454">
        <v>1831739.1055438765</v>
      </c>
      <c r="F73" s="452">
        <f t="shared" si="2"/>
        <v>6536323.0295336973</v>
      </c>
      <c r="G73" s="452">
        <f t="shared" si="3"/>
        <v>179.01358501174096</v>
      </c>
    </row>
    <row r="74" spans="1:7" ht="16.5">
      <c r="A74" s="397">
        <v>208</v>
      </c>
      <c r="B74" s="398" t="s">
        <v>97</v>
      </c>
      <c r="C74" s="420">
        <v>12372</v>
      </c>
      <c r="D74" s="453">
        <v>894467.41883990366</v>
      </c>
      <c r="E74" s="454">
        <v>420396.04003848805</v>
      </c>
      <c r="F74" s="452">
        <f t="shared" si="2"/>
        <v>1314863.4588783917</v>
      </c>
      <c r="G74" s="452">
        <f t="shared" si="3"/>
        <v>106.27735684435756</v>
      </c>
    </row>
    <row r="75" spans="1:7" ht="16.5">
      <c r="A75" s="397">
        <v>211</v>
      </c>
      <c r="B75" s="398" t="s">
        <v>98</v>
      </c>
      <c r="C75" s="420">
        <v>33473</v>
      </c>
      <c r="D75" s="453">
        <v>2644407.1271403851</v>
      </c>
      <c r="E75" s="454">
        <v>703191.42589983507</v>
      </c>
      <c r="F75" s="452">
        <f t="shared" ref="F75:F138" si="4">SUM(D75:E75)</f>
        <v>3347598.5530402204</v>
      </c>
      <c r="G75" s="452">
        <f t="shared" ref="G75:G138" si="5">F75/C75</f>
        <v>100.00891921967617</v>
      </c>
    </row>
    <row r="76" spans="1:7" ht="16.5">
      <c r="A76" s="397">
        <v>213</v>
      </c>
      <c r="B76" s="398" t="s">
        <v>99</v>
      </c>
      <c r="C76" s="420">
        <v>5114</v>
      </c>
      <c r="D76" s="453">
        <v>548488.91595139867</v>
      </c>
      <c r="E76" s="454">
        <v>294952.8221835086</v>
      </c>
      <c r="F76" s="452">
        <f t="shared" si="4"/>
        <v>843441.73813490733</v>
      </c>
      <c r="G76" s="452">
        <f t="shared" si="5"/>
        <v>164.92798946713089</v>
      </c>
    </row>
    <row r="77" spans="1:7" ht="16.5">
      <c r="A77" s="397">
        <v>214</v>
      </c>
      <c r="B77" s="398" t="s">
        <v>100</v>
      </c>
      <c r="C77" s="420">
        <v>12394</v>
      </c>
      <c r="D77" s="453">
        <v>1335199.7195763004</v>
      </c>
      <c r="E77" s="454">
        <v>899235.07130062208</v>
      </c>
      <c r="F77" s="452">
        <f t="shared" si="4"/>
        <v>2234434.7908769222</v>
      </c>
      <c r="G77" s="452">
        <f t="shared" si="5"/>
        <v>180.2835880972182</v>
      </c>
    </row>
    <row r="78" spans="1:7" ht="16.5">
      <c r="A78" s="397">
        <v>216</v>
      </c>
      <c r="B78" s="398" t="s">
        <v>101</v>
      </c>
      <c r="C78" s="420">
        <v>1217</v>
      </c>
      <c r="D78" s="453">
        <v>127657.21176644268</v>
      </c>
      <c r="E78" s="454">
        <v>72270.500594464087</v>
      </c>
      <c r="F78" s="452">
        <f t="shared" si="4"/>
        <v>199927.71236090676</v>
      </c>
      <c r="G78" s="452">
        <f t="shared" si="5"/>
        <v>164.27913916261855</v>
      </c>
    </row>
    <row r="79" spans="1:7" ht="16.5">
      <c r="A79" s="397">
        <v>217</v>
      </c>
      <c r="B79" s="398" t="s">
        <v>102</v>
      </c>
      <c r="C79" s="420">
        <v>5246</v>
      </c>
      <c r="D79" s="453">
        <v>436503.60435109038</v>
      </c>
      <c r="E79" s="454">
        <v>156458.54626414285</v>
      </c>
      <c r="F79" s="452">
        <f t="shared" si="4"/>
        <v>592962.15061523323</v>
      </c>
      <c r="G79" s="452">
        <f t="shared" si="5"/>
        <v>113.03129062432963</v>
      </c>
    </row>
    <row r="80" spans="1:7" ht="16.5">
      <c r="A80" s="397">
        <v>218</v>
      </c>
      <c r="B80" s="398" t="s">
        <v>103</v>
      </c>
      <c r="C80" s="420">
        <v>1188</v>
      </c>
      <c r="D80" s="453">
        <v>78304.754579776447</v>
      </c>
      <c r="E80" s="454">
        <v>43032.407021864608</v>
      </c>
      <c r="F80" s="452">
        <f t="shared" si="4"/>
        <v>121337.16160164106</v>
      </c>
      <c r="G80" s="452">
        <f t="shared" si="5"/>
        <v>102.13565791383927</v>
      </c>
    </row>
    <row r="81" spans="1:7" ht="16.5">
      <c r="A81" s="397">
        <v>224</v>
      </c>
      <c r="B81" s="398" t="s">
        <v>104</v>
      </c>
      <c r="C81" s="420">
        <v>8581</v>
      </c>
      <c r="D81" s="453">
        <v>1023946.0864288689</v>
      </c>
      <c r="E81" s="454">
        <v>536415.01299321395</v>
      </c>
      <c r="F81" s="452">
        <f t="shared" si="4"/>
        <v>1560361.0994220828</v>
      </c>
      <c r="G81" s="452">
        <f t="shared" si="5"/>
        <v>181.83907463256995</v>
      </c>
    </row>
    <row r="82" spans="1:7" ht="16.5">
      <c r="A82" s="397">
        <v>226</v>
      </c>
      <c r="B82" s="398" t="s">
        <v>105</v>
      </c>
      <c r="C82" s="420">
        <v>3625</v>
      </c>
      <c r="D82" s="453">
        <v>357747.58197177429</v>
      </c>
      <c r="E82" s="454">
        <v>220733.80584834173</v>
      </c>
      <c r="F82" s="452">
        <f t="shared" si="4"/>
        <v>578481.38782011601</v>
      </c>
      <c r="G82" s="452">
        <f t="shared" si="5"/>
        <v>159.58107250210097</v>
      </c>
    </row>
    <row r="83" spans="1:7" ht="16.5">
      <c r="A83" s="397">
        <v>230</v>
      </c>
      <c r="B83" s="398" t="s">
        <v>106</v>
      </c>
      <c r="C83" s="420">
        <v>2216</v>
      </c>
      <c r="D83" s="453">
        <v>213936.53621072238</v>
      </c>
      <c r="E83" s="454">
        <v>155320.58292399131</v>
      </c>
      <c r="F83" s="452">
        <f t="shared" si="4"/>
        <v>369257.11913471366</v>
      </c>
      <c r="G83" s="452">
        <f t="shared" si="5"/>
        <v>166.63227397775887</v>
      </c>
    </row>
    <row r="84" spans="1:7" ht="16.5">
      <c r="A84" s="397">
        <v>231</v>
      </c>
      <c r="B84" s="398" t="s">
        <v>107</v>
      </c>
      <c r="C84" s="420">
        <v>1208</v>
      </c>
      <c r="D84" s="453">
        <v>111478.95321895667</v>
      </c>
      <c r="E84" s="454">
        <v>46779.537654959298</v>
      </c>
      <c r="F84" s="452">
        <f t="shared" si="4"/>
        <v>158258.49087391596</v>
      </c>
      <c r="G84" s="452">
        <f t="shared" si="5"/>
        <v>131.00868449827479</v>
      </c>
    </row>
    <row r="85" spans="1:7" ht="16.5">
      <c r="A85" s="397">
        <v>232</v>
      </c>
      <c r="B85" s="398" t="s">
        <v>108</v>
      </c>
      <c r="C85" s="420">
        <v>12618</v>
      </c>
      <c r="D85" s="453">
        <v>1152793.7275390427</v>
      </c>
      <c r="E85" s="454">
        <v>661631.74199529714</v>
      </c>
      <c r="F85" s="452">
        <f t="shared" si="4"/>
        <v>1814425.4695343398</v>
      </c>
      <c r="G85" s="452">
        <f t="shared" si="5"/>
        <v>143.79659768064192</v>
      </c>
    </row>
    <row r="86" spans="1:7" ht="16.5">
      <c r="A86" s="397">
        <v>233</v>
      </c>
      <c r="B86" s="398" t="s">
        <v>109</v>
      </c>
      <c r="C86" s="420">
        <v>15165</v>
      </c>
      <c r="D86" s="453">
        <v>1168513.2253382308</v>
      </c>
      <c r="E86" s="454">
        <v>447967.17303425906</v>
      </c>
      <c r="F86" s="452">
        <f t="shared" si="4"/>
        <v>1616480.39837249</v>
      </c>
      <c r="G86" s="452">
        <f t="shared" si="5"/>
        <v>106.59283866617145</v>
      </c>
    </row>
    <row r="87" spans="1:7" ht="16.5">
      <c r="A87" s="397">
        <v>235</v>
      </c>
      <c r="B87" s="398" t="s">
        <v>110</v>
      </c>
      <c r="C87" s="420">
        <v>10270</v>
      </c>
      <c r="D87" s="453">
        <v>767817.8293144838</v>
      </c>
      <c r="E87" s="454">
        <v>107855.81223466899</v>
      </c>
      <c r="F87" s="452">
        <f t="shared" si="4"/>
        <v>875673.64154915279</v>
      </c>
      <c r="G87" s="452">
        <f t="shared" si="5"/>
        <v>85.26520365619794</v>
      </c>
    </row>
    <row r="88" spans="1:7" ht="16.5">
      <c r="A88" s="397">
        <v>236</v>
      </c>
      <c r="B88" s="398" t="s">
        <v>111</v>
      </c>
      <c r="C88" s="420">
        <v>4137</v>
      </c>
      <c r="D88" s="453">
        <v>348505.22492841748</v>
      </c>
      <c r="E88" s="454">
        <v>120082.43017642369</v>
      </c>
      <c r="F88" s="452">
        <f t="shared" si="4"/>
        <v>468587.65510484116</v>
      </c>
      <c r="G88" s="452">
        <f t="shared" si="5"/>
        <v>113.26750183825023</v>
      </c>
    </row>
    <row r="89" spans="1:7" ht="16.5">
      <c r="A89" s="397">
        <v>239</v>
      </c>
      <c r="B89" s="398" t="s">
        <v>112</v>
      </c>
      <c r="C89" s="420">
        <v>2035</v>
      </c>
      <c r="D89" s="453">
        <v>137731.60018784602</v>
      </c>
      <c r="E89" s="454">
        <v>52983.364186655905</v>
      </c>
      <c r="F89" s="452">
        <f t="shared" si="4"/>
        <v>190714.96437450193</v>
      </c>
      <c r="G89" s="452">
        <f t="shared" si="5"/>
        <v>93.717427211057455</v>
      </c>
    </row>
    <row r="90" spans="1:7" ht="16.5">
      <c r="A90" s="397">
        <v>240</v>
      </c>
      <c r="B90" s="398" t="s">
        <v>113</v>
      </c>
      <c r="C90" s="420">
        <v>19371</v>
      </c>
      <c r="D90" s="453">
        <v>2714707.3059455366</v>
      </c>
      <c r="E90" s="454">
        <v>1076442.2995433707</v>
      </c>
      <c r="F90" s="452">
        <f t="shared" si="4"/>
        <v>3791149.6054889075</v>
      </c>
      <c r="G90" s="452">
        <f t="shared" si="5"/>
        <v>195.71264289344418</v>
      </c>
    </row>
    <row r="91" spans="1:7" ht="16.5">
      <c r="A91" s="397">
        <v>241</v>
      </c>
      <c r="B91" s="398" t="s">
        <v>114</v>
      </c>
      <c r="C91" s="420">
        <v>7691</v>
      </c>
      <c r="D91" s="453">
        <v>669080.07920131099</v>
      </c>
      <c r="E91" s="454">
        <v>299052.76508254994</v>
      </c>
      <c r="F91" s="452">
        <f t="shared" si="4"/>
        <v>968132.84428386088</v>
      </c>
      <c r="G91" s="452">
        <f t="shared" si="5"/>
        <v>125.87866913065413</v>
      </c>
    </row>
    <row r="92" spans="1:7" ht="16.5">
      <c r="A92" s="397">
        <v>244</v>
      </c>
      <c r="B92" s="398" t="s">
        <v>115</v>
      </c>
      <c r="C92" s="420">
        <v>19514</v>
      </c>
      <c r="D92" s="453">
        <v>1442809.9642562654</v>
      </c>
      <c r="E92" s="454">
        <v>661114.28346313501</v>
      </c>
      <c r="F92" s="452">
        <f t="shared" si="4"/>
        <v>2103924.2477194006</v>
      </c>
      <c r="G92" s="452">
        <f t="shared" si="5"/>
        <v>107.81614470223433</v>
      </c>
    </row>
    <row r="93" spans="1:7" ht="16.5">
      <c r="A93" s="397">
        <v>245</v>
      </c>
      <c r="B93" s="398" t="s">
        <v>116</v>
      </c>
      <c r="C93" s="420">
        <v>38211</v>
      </c>
      <c r="D93" s="453">
        <v>4540013.9203870567</v>
      </c>
      <c r="E93" s="454">
        <v>1730561.8999086642</v>
      </c>
      <c r="F93" s="452">
        <f t="shared" si="4"/>
        <v>6270575.8202957213</v>
      </c>
      <c r="G93" s="452">
        <f t="shared" si="5"/>
        <v>164.10394442165139</v>
      </c>
    </row>
    <row r="94" spans="1:7" ht="16.5">
      <c r="A94" s="397">
        <v>249</v>
      </c>
      <c r="B94" s="398" t="s">
        <v>117</v>
      </c>
      <c r="C94" s="420">
        <v>9184</v>
      </c>
      <c r="D94" s="453">
        <v>954108.08616063464</v>
      </c>
      <c r="E94" s="454">
        <v>811247.26835366606</v>
      </c>
      <c r="F94" s="452">
        <f t="shared" si="4"/>
        <v>1765355.3545143008</v>
      </c>
      <c r="G94" s="452">
        <f t="shared" si="5"/>
        <v>192.22074853160942</v>
      </c>
    </row>
    <row r="95" spans="1:7" ht="16.5">
      <c r="A95" s="397">
        <v>250</v>
      </c>
      <c r="B95" s="398" t="s">
        <v>118</v>
      </c>
      <c r="C95" s="420">
        <v>1749</v>
      </c>
      <c r="D95" s="453">
        <v>141514.75927624103</v>
      </c>
      <c r="E95" s="454">
        <v>96046.634196465311</v>
      </c>
      <c r="F95" s="452">
        <f t="shared" si="4"/>
        <v>237561.39347270635</v>
      </c>
      <c r="G95" s="452">
        <f t="shared" si="5"/>
        <v>135.82698311761368</v>
      </c>
    </row>
    <row r="96" spans="1:7" ht="16.5">
      <c r="A96" s="397">
        <v>256</v>
      </c>
      <c r="B96" s="398" t="s">
        <v>119</v>
      </c>
      <c r="C96" s="420">
        <v>1523</v>
      </c>
      <c r="D96" s="453">
        <v>180544.97996225592</v>
      </c>
      <c r="E96" s="454">
        <v>56619.720282913098</v>
      </c>
      <c r="F96" s="452">
        <f t="shared" si="4"/>
        <v>237164.70024516902</v>
      </c>
      <c r="G96" s="452">
        <f t="shared" si="5"/>
        <v>155.7220618812666</v>
      </c>
    </row>
    <row r="97" spans="1:7" ht="16.5">
      <c r="A97" s="397">
        <v>257</v>
      </c>
      <c r="B97" s="398" t="s">
        <v>120</v>
      </c>
      <c r="C97" s="420">
        <v>41154</v>
      </c>
      <c r="D97" s="453">
        <v>3928848.8320757509</v>
      </c>
      <c r="E97" s="454">
        <v>1203900.2007343438</v>
      </c>
      <c r="F97" s="452">
        <f t="shared" si="4"/>
        <v>5132749.0328100948</v>
      </c>
      <c r="G97" s="452">
        <f t="shared" si="5"/>
        <v>124.72053829056944</v>
      </c>
    </row>
    <row r="98" spans="1:7" ht="16.5">
      <c r="A98" s="397">
        <v>260</v>
      </c>
      <c r="B98" s="398" t="s">
        <v>121</v>
      </c>
      <c r="C98" s="420">
        <v>9689</v>
      </c>
      <c r="D98" s="453">
        <v>1328746.1315185942</v>
      </c>
      <c r="E98" s="454">
        <v>452936.70176236902</v>
      </c>
      <c r="F98" s="452">
        <f t="shared" si="4"/>
        <v>1781682.8332809634</v>
      </c>
      <c r="G98" s="452">
        <f t="shared" si="5"/>
        <v>183.88717445360339</v>
      </c>
    </row>
    <row r="99" spans="1:7" ht="16.5">
      <c r="A99" s="397">
        <v>261</v>
      </c>
      <c r="B99" s="398" t="s">
        <v>122</v>
      </c>
      <c r="C99" s="420">
        <v>6822</v>
      </c>
      <c r="D99" s="453">
        <v>743945.36259293626</v>
      </c>
      <c r="E99" s="454">
        <v>217308.11656047197</v>
      </c>
      <c r="F99" s="452">
        <f t="shared" si="4"/>
        <v>961253.4791534082</v>
      </c>
      <c r="G99" s="452">
        <f t="shared" si="5"/>
        <v>140.90493684453361</v>
      </c>
    </row>
    <row r="100" spans="1:7" ht="16.5">
      <c r="A100" s="397">
        <v>263</v>
      </c>
      <c r="B100" s="398" t="s">
        <v>123</v>
      </c>
      <c r="C100" s="420">
        <v>7475</v>
      </c>
      <c r="D100" s="453">
        <v>687230.86255092302</v>
      </c>
      <c r="E100" s="454">
        <v>321467.68671890185</v>
      </c>
      <c r="F100" s="452">
        <f t="shared" si="4"/>
        <v>1008698.5492698249</v>
      </c>
      <c r="G100" s="452">
        <f t="shared" si="5"/>
        <v>134.94294973509363</v>
      </c>
    </row>
    <row r="101" spans="1:7" ht="16.5">
      <c r="A101" s="397">
        <v>265</v>
      </c>
      <c r="B101" s="398" t="s">
        <v>124</v>
      </c>
      <c r="C101" s="420">
        <v>1035</v>
      </c>
      <c r="D101" s="453">
        <v>93157.246389412714</v>
      </c>
      <c r="E101" s="454">
        <v>41838.376239138408</v>
      </c>
      <c r="F101" s="452">
        <f t="shared" si="4"/>
        <v>134995.62262855112</v>
      </c>
      <c r="G101" s="452">
        <f t="shared" si="5"/>
        <v>130.43055326430061</v>
      </c>
    </row>
    <row r="102" spans="1:7" ht="16.5">
      <c r="A102" s="397">
        <v>271</v>
      </c>
      <c r="B102" s="398" t="s">
        <v>125</v>
      </c>
      <c r="C102" s="420">
        <v>6766</v>
      </c>
      <c r="D102" s="453">
        <v>564832.07072564634</v>
      </c>
      <c r="E102" s="454">
        <v>491867.1777064018</v>
      </c>
      <c r="F102" s="452">
        <f t="shared" si="4"/>
        <v>1056699.2484320481</v>
      </c>
      <c r="G102" s="452">
        <f t="shared" si="5"/>
        <v>156.17783748626192</v>
      </c>
    </row>
    <row r="103" spans="1:7" ht="16.5">
      <c r="A103" s="397">
        <v>272</v>
      </c>
      <c r="B103" s="398" t="s">
        <v>126</v>
      </c>
      <c r="C103" s="420">
        <v>48295</v>
      </c>
      <c r="D103" s="453">
        <v>4539112.8756650016</v>
      </c>
      <c r="E103" s="454">
        <v>1723871.8277831194</v>
      </c>
      <c r="F103" s="452">
        <f t="shared" si="4"/>
        <v>6262984.7034481205</v>
      </c>
      <c r="G103" s="452">
        <f t="shared" si="5"/>
        <v>129.68184498287857</v>
      </c>
    </row>
    <row r="104" spans="1:7" ht="16.5">
      <c r="A104" s="397">
        <v>273</v>
      </c>
      <c r="B104" s="398" t="s">
        <v>127</v>
      </c>
      <c r="C104" s="420">
        <v>4011</v>
      </c>
      <c r="D104" s="453">
        <v>447674.40060494712</v>
      </c>
      <c r="E104" s="454">
        <v>110023.6460623637</v>
      </c>
      <c r="F104" s="452">
        <f t="shared" si="4"/>
        <v>557698.04666731087</v>
      </c>
      <c r="G104" s="452">
        <f t="shared" si="5"/>
        <v>139.0421457659713</v>
      </c>
    </row>
    <row r="105" spans="1:7" ht="16.5">
      <c r="A105" s="397">
        <v>275</v>
      </c>
      <c r="B105" s="398" t="s">
        <v>128</v>
      </c>
      <c r="C105" s="420">
        <v>2499</v>
      </c>
      <c r="D105" s="453">
        <v>236445.9295107761</v>
      </c>
      <c r="E105" s="454">
        <v>143997.92338687764</v>
      </c>
      <c r="F105" s="452">
        <f t="shared" si="4"/>
        <v>380443.85289765371</v>
      </c>
      <c r="G105" s="452">
        <f t="shared" si="5"/>
        <v>152.23843653367496</v>
      </c>
    </row>
    <row r="106" spans="1:7" ht="16.5">
      <c r="A106" s="397">
        <v>276</v>
      </c>
      <c r="B106" s="398" t="s">
        <v>129</v>
      </c>
      <c r="C106" s="420">
        <v>15136</v>
      </c>
      <c r="D106" s="453">
        <v>1553412.5997357918</v>
      </c>
      <c r="E106" s="454">
        <v>506644.39112731232</v>
      </c>
      <c r="F106" s="452">
        <f t="shared" si="4"/>
        <v>2060056.9908631041</v>
      </c>
      <c r="G106" s="452">
        <f t="shared" si="5"/>
        <v>136.10313100311205</v>
      </c>
    </row>
    <row r="107" spans="1:7" ht="16.5">
      <c r="A107" s="397">
        <v>280</v>
      </c>
      <c r="B107" s="398" t="s">
        <v>130</v>
      </c>
      <c r="C107" s="420">
        <v>2015</v>
      </c>
      <c r="D107" s="453">
        <v>155997.71293298146</v>
      </c>
      <c r="E107" s="454">
        <v>86845.478161897903</v>
      </c>
      <c r="F107" s="452">
        <f t="shared" si="4"/>
        <v>242843.19109487935</v>
      </c>
      <c r="G107" s="452">
        <f t="shared" si="5"/>
        <v>120.51771270217337</v>
      </c>
    </row>
    <row r="108" spans="1:7" ht="16.5">
      <c r="A108" s="397">
        <v>284</v>
      </c>
      <c r="B108" s="398" t="s">
        <v>131</v>
      </c>
      <c r="C108" s="420">
        <v>2207</v>
      </c>
      <c r="D108" s="453">
        <v>166961.54669934534</v>
      </c>
      <c r="E108" s="454">
        <v>87024.389776757715</v>
      </c>
      <c r="F108" s="452">
        <f t="shared" si="4"/>
        <v>253985.93647610306</v>
      </c>
      <c r="G108" s="452">
        <f t="shared" si="5"/>
        <v>115.08198299778118</v>
      </c>
    </row>
    <row r="109" spans="1:7" ht="16.5">
      <c r="A109" s="397">
        <v>285</v>
      </c>
      <c r="B109" s="398" t="s">
        <v>132</v>
      </c>
      <c r="C109" s="420">
        <v>50500</v>
      </c>
      <c r="D109" s="453">
        <v>6342800.8691987563</v>
      </c>
      <c r="E109" s="454">
        <v>2531911.9897187669</v>
      </c>
      <c r="F109" s="452">
        <f t="shared" si="4"/>
        <v>8874712.8589175232</v>
      </c>
      <c r="G109" s="452">
        <f t="shared" si="5"/>
        <v>175.73688829539651</v>
      </c>
    </row>
    <row r="110" spans="1:7" ht="16.5">
      <c r="A110" s="397">
        <v>286</v>
      </c>
      <c r="B110" s="398" t="s">
        <v>133</v>
      </c>
      <c r="C110" s="420">
        <v>78880</v>
      </c>
      <c r="D110" s="453">
        <v>8333453.417447458</v>
      </c>
      <c r="E110" s="454">
        <v>3290555.4031940103</v>
      </c>
      <c r="F110" s="452">
        <f t="shared" si="4"/>
        <v>11624008.820641469</v>
      </c>
      <c r="G110" s="452">
        <f t="shared" si="5"/>
        <v>147.36319498784823</v>
      </c>
    </row>
    <row r="111" spans="1:7" ht="16.5">
      <c r="A111" s="397">
        <v>287</v>
      </c>
      <c r="B111" s="398" t="s">
        <v>134</v>
      </c>
      <c r="C111" s="420">
        <v>6199</v>
      </c>
      <c r="D111" s="453">
        <v>467349.60540315136</v>
      </c>
      <c r="E111" s="454">
        <v>89345.671418381593</v>
      </c>
      <c r="F111" s="452">
        <f t="shared" si="4"/>
        <v>556695.27682153299</v>
      </c>
      <c r="G111" s="452">
        <f t="shared" si="5"/>
        <v>89.804045301102278</v>
      </c>
    </row>
    <row r="112" spans="1:7" ht="16.5">
      <c r="A112" s="397">
        <v>288</v>
      </c>
      <c r="B112" s="398" t="s">
        <v>135</v>
      </c>
      <c r="C112" s="420">
        <v>6368</v>
      </c>
      <c r="D112" s="453">
        <v>397723.03132971161</v>
      </c>
      <c r="E112" s="454">
        <v>191605.2700826042</v>
      </c>
      <c r="F112" s="452">
        <f t="shared" si="4"/>
        <v>589328.30141231581</v>
      </c>
      <c r="G112" s="452">
        <f t="shared" si="5"/>
        <v>92.545273462989286</v>
      </c>
    </row>
    <row r="113" spans="1:7" ht="16.5">
      <c r="A113" s="397">
        <v>290</v>
      </c>
      <c r="B113" s="398" t="s">
        <v>136</v>
      </c>
      <c r="C113" s="420">
        <v>7582</v>
      </c>
      <c r="D113" s="453">
        <v>781536.96419663343</v>
      </c>
      <c r="E113" s="454">
        <v>332602.48980097397</v>
      </c>
      <c r="F113" s="452">
        <f t="shared" si="4"/>
        <v>1114139.4539976073</v>
      </c>
      <c r="G113" s="452">
        <f t="shared" si="5"/>
        <v>146.94532497990073</v>
      </c>
    </row>
    <row r="114" spans="1:7" ht="16.5">
      <c r="A114" s="397">
        <v>291</v>
      </c>
      <c r="B114" s="398" t="s">
        <v>137</v>
      </c>
      <c r="C114" s="420">
        <v>2092</v>
      </c>
      <c r="D114" s="453">
        <v>142760.87769624894</v>
      </c>
      <c r="E114" s="454">
        <v>104221.2387876336</v>
      </c>
      <c r="F114" s="452">
        <f t="shared" si="4"/>
        <v>246982.11648388254</v>
      </c>
      <c r="G114" s="452">
        <f t="shared" si="5"/>
        <v>118.06028512613888</v>
      </c>
    </row>
    <row r="115" spans="1:7" ht="16.5">
      <c r="A115" s="397">
        <v>297</v>
      </c>
      <c r="B115" s="398" t="s">
        <v>138</v>
      </c>
      <c r="C115" s="420">
        <v>124021</v>
      </c>
      <c r="D115" s="453">
        <v>12321774.426199814</v>
      </c>
      <c r="E115" s="454">
        <v>2566588.426436061</v>
      </c>
      <c r="F115" s="452">
        <f t="shared" si="4"/>
        <v>14888362.852635875</v>
      </c>
      <c r="G115" s="452">
        <f t="shared" si="5"/>
        <v>120.04711180071017</v>
      </c>
    </row>
    <row r="116" spans="1:7" ht="16.5">
      <c r="A116" s="397">
        <v>300</v>
      </c>
      <c r="B116" s="398" t="s">
        <v>139</v>
      </c>
      <c r="C116" s="420">
        <v>3381</v>
      </c>
      <c r="D116" s="453">
        <v>202924.82033054798</v>
      </c>
      <c r="E116" s="454">
        <v>68336.454363216923</v>
      </c>
      <c r="F116" s="452">
        <f t="shared" si="4"/>
        <v>271261.27469376492</v>
      </c>
      <c r="G116" s="452">
        <f t="shared" si="5"/>
        <v>80.231077992831985</v>
      </c>
    </row>
    <row r="117" spans="1:7" ht="16.5">
      <c r="A117" s="397">
        <v>301</v>
      </c>
      <c r="B117" s="398" t="s">
        <v>140</v>
      </c>
      <c r="C117" s="420">
        <v>19759</v>
      </c>
      <c r="D117" s="453">
        <v>1696573.5176603901</v>
      </c>
      <c r="E117" s="454">
        <v>724219.97566554113</v>
      </c>
      <c r="F117" s="452">
        <f t="shared" si="4"/>
        <v>2420793.493325931</v>
      </c>
      <c r="G117" s="452">
        <f t="shared" si="5"/>
        <v>122.51599237440817</v>
      </c>
    </row>
    <row r="118" spans="1:7" ht="16.5">
      <c r="A118" s="397">
        <v>304</v>
      </c>
      <c r="B118" s="398" t="s">
        <v>141</v>
      </c>
      <c r="C118" s="420">
        <v>949</v>
      </c>
      <c r="D118" s="453">
        <v>95415.210436081208</v>
      </c>
      <c r="E118" s="454">
        <v>17393.835863849803</v>
      </c>
      <c r="F118" s="452">
        <f t="shared" si="4"/>
        <v>112809.04629993101</v>
      </c>
      <c r="G118" s="452">
        <f t="shared" si="5"/>
        <v>118.87149241299369</v>
      </c>
    </row>
    <row r="119" spans="1:7" ht="16.5">
      <c r="A119" s="397">
        <v>305</v>
      </c>
      <c r="B119" s="398" t="s">
        <v>142</v>
      </c>
      <c r="C119" s="420">
        <v>15019</v>
      </c>
      <c r="D119" s="453">
        <v>1537050.3500016914</v>
      </c>
      <c r="E119" s="454">
        <v>826203.6637767629</v>
      </c>
      <c r="F119" s="452">
        <f t="shared" si="4"/>
        <v>2363254.0137784542</v>
      </c>
      <c r="G119" s="452">
        <f t="shared" si="5"/>
        <v>157.35095637382344</v>
      </c>
    </row>
    <row r="120" spans="1:7" ht="16.5">
      <c r="A120" s="397">
        <v>309</v>
      </c>
      <c r="B120" s="398" t="s">
        <v>143</v>
      </c>
      <c r="C120" s="420">
        <v>6409</v>
      </c>
      <c r="D120" s="453">
        <v>971134.9621097421</v>
      </c>
      <c r="E120" s="454">
        <v>456450.37067146297</v>
      </c>
      <c r="F120" s="452">
        <f t="shared" si="4"/>
        <v>1427585.332781205</v>
      </c>
      <c r="G120" s="452">
        <f t="shared" si="5"/>
        <v>222.74697032005071</v>
      </c>
    </row>
    <row r="121" spans="1:7" ht="16.5">
      <c r="A121" s="397">
        <v>312</v>
      </c>
      <c r="B121" s="398" t="s">
        <v>144</v>
      </c>
      <c r="C121" s="420">
        <v>1174</v>
      </c>
      <c r="D121" s="453">
        <v>78654.463317379705</v>
      </c>
      <c r="E121" s="454">
        <v>87511.863550312206</v>
      </c>
      <c r="F121" s="452">
        <f t="shared" si="4"/>
        <v>166166.32686769191</v>
      </c>
      <c r="G121" s="452">
        <f t="shared" si="5"/>
        <v>141.53860891626226</v>
      </c>
    </row>
    <row r="122" spans="1:7" ht="16.5">
      <c r="A122" s="397">
        <v>316</v>
      </c>
      <c r="B122" s="398" t="s">
        <v>145</v>
      </c>
      <c r="C122" s="420">
        <v>4114</v>
      </c>
      <c r="D122" s="453">
        <v>506611.34354987572</v>
      </c>
      <c r="E122" s="454">
        <v>221465.72235582871</v>
      </c>
      <c r="F122" s="452">
        <f t="shared" si="4"/>
        <v>728077.0659057044</v>
      </c>
      <c r="G122" s="452">
        <f t="shared" si="5"/>
        <v>176.97546570386592</v>
      </c>
    </row>
    <row r="123" spans="1:7" ht="16.5">
      <c r="A123" s="397">
        <v>317</v>
      </c>
      <c r="B123" s="398" t="s">
        <v>146</v>
      </c>
      <c r="C123" s="420">
        <v>2440</v>
      </c>
      <c r="D123" s="453">
        <v>210849.80087016558</v>
      </c>
      <c r="E123" s="454">
        <v>72162.395143372414</v>
      </c>
      <c r="F123" s="452">
        <f t="shared" si="4"/>
        <v>283012.19601353799</v>
      </c>
      <c r="G123" s="452">
        <f t="shared" si="5"/>
        <v>115.98860492358115</v>
      </c>
    </row>
    <row r="124" spans="1:7" ht="16.5">
      <c r="A124" s="397">
        <v>320</v>
      </c>
      <c r="B124" s="398" t="s">
        <v>147</v>
      </c>
      <c r="C124" s="420">
        <v>7030</v>
      </c>
      <c r="D124" s="453">
        <v>833804.45808518736</v>
      </c>
      <c r="E124" s="454">
        <v>337314.3377577379</v>
      </c>
      <c r="F124" s="452">
        <f t="shared" si="4"/>
        <v>1171118.7958429253</v>
      </c>
      <c r="G124" s="452">
        <f t="shared" si="5"/>
        <v>166.58873340582153</v>
      </c>
    </row>
    <row r="125" spans="1:7" ht="16.5">
      <c r="A125" s="397">
        <v>322</v>
      </c>
      <c r="B125" s="398" t="s">
        <v>148</v>
      </c>
      <c r="C125" s="420">
        <v>6462</v>
      </c>
      <c r="D125" s="453">
        <v>510407.79054844019</v>
      </c>
      <c r="E125" s="454">
        <v>121282.15696706448</v>
      </c>
      <c r="F125" s="452">
        <f t="shared" si="4"/>
        <v>631689.94751550467</v>
      </c>
      <c r="G125" s="452">
        <f t="shared" si="5"/>
        <v>97.754557028088001</v>
      </c>
    </row>
    <row r="126" spans="1:7" ht="16.5">
      <c r="A126" s="397">
        <v>398</v>
      </c>
      <c r="B126" s="398" t="s">
        <v>149</v>
      </c>
      <c r="C126" s="420">
        <v>120693</v>
      </c>
      <c r="D126" s="453">
        <v>15677044.527780978</v>
      </c>
      <c r="E126" s="454">
        <v>3107047.1546566971</v>
      </c>
      <c r="F126" s="452">
        <f t="shared" si="4"/>
        <v>18784091.682437673</v>
      </c>
      <c r="G126" s="452">
        <f t="shared" si="5"/>
        <v>155.63530347607295</v>
      </c>
    </row>
    <row r="127" spans="1:7" ht="16.5">
      <c r="A127" s="397">
        <v>399</v>
      </c>
      <c r="B127" s="398" t="s">
        <v>150</v>
      </c>
      <c r="C127" s="420">
        <v>7682</v>
      </c>
      <c r="D127" s="453">
        <v>529254.32160529774</v>
      </c>
      <c r="E127" s="454">
        <v>216844.37315656018</v>
      </c>
      <c r="F127" s="452">
        <f t="shared" si="4"/>
        <v>746098.69476185786</v>
      </c>
      <c r="G127" s="452">
        <f t="shared" si="5"/>
        <v>97.122975105683139</v>
      </c>
    </row>
    <row r="128" spans="1:7" ht="16.5">
      <c r="A128" s="397">
        <v>400</v>
      </c>
      <c r="B128" s="398" t="s">
        <v>151</v>
      </c>
      <c r="C128" s="420">
        <v>8441</v>
      </c>
      <c r="D128" s="453">
        <v>867199.83745117334</v>
      </c>
      <c r="E128" s="454">
        <v>275336.38565458701</v>
      </c>
      <c r="F128" s="452">
        <f t="shared" si="4"/>
        <v>1142536.2231057603</v>
      </c>
      <c r="G128" s="452">
        <f t="shared" si="5"/>
        <v>135.35555302757496</v>
      </c>
    </row>
    <row r="129" spans="1:7" ht="16.5">
      <c r="A129" s="397">
        <v>402</v>
      </c>
      <c r="B129" s="398" t="s">
        <v>152</v>
      </c>
      <c r="C129" s="420">
        <v>8975</v>
      </c>
      <c r="D129" s="453">
        <v>898330.98494657467</v>
      </c>
      <c r="E129" s="454">
        <v>410445.25392134901</v>
      </c>
      <c r="F129" s="452">
        <f t="shared" si="4"/>
        <v>1308776.2388679236</v>
      </c>
      <c r="G129" s="452">
        <f t="shared" si="5"/>
        <v>145.8246505702422</v>
      </c>
    </row>
    <row r="130" spans="1:7" ht="16.5">
      <c r="A130" s="397">
        <v>403</v>
      </c>
      <c r="B130" s="398" t="s">
        <v>153</v>
      </c>
      <c r="C130" s="420">
        <v>2789</v>
      </c>
      <c r="D130" s="453">
        <v>195865.06625442411</v>
      </c>
      <c r="E130" s="454">
        <v>71252.250560115805</v>
      </c>
      <c r="F130" s="452">
        <f t="shared" si="4"/>
        <v>267117.3168145399</v>
      </c>
      <c r="G130" s="452">
        <f t="shared" si="5"/>
        <v>95.775301833825708</v>
      </c>
    </row>
    <row r="131" spans="1:7" ht="16.5">
      <c r="A131" s="397">
        <v>405</v>
      </c>
      <c r="B131" s="398" t="s">
        <v>154</v>
      </c>
      <c r="C131" s="420">
        <v>72988</v>
      </c>
      <c r="D131" s="453">
        <v>8486262.7598877121</v>
      </c>
      <c r="E131" s="454">
        <v>3915041.4755051285</v>
      </c>
      <c r="F131" s="452">
        <f t="shared" si="4"/>
        <v>12401304.235392841</v>
      </c>
      <c r="G131" s="452">
        <f t="shared" si="5"/>
        <v>169.90881015225571</v>
      </c>
    </row>
    <row r="132" spans="1:7" ht="16.5">
      <c r="A132" s="397">
        <v>407</v>
      </c>
      <c r="B132" s="398" t="s">
        <v>155</v>
      </c>
      <c r="C132" s="420">
        <v>2449</v>
      </c>
      <c r="D132" s="453">
        <v>233090.79142941526</v>
      </c>
      <c r="E132" s="454">
        <v>34873.246195508516</v>
      </c>
      <c r="F132" s="452">
        <f t="shared" si="4"/>
        <v>267964.03762492375</v>
      </c>
      <c r="G132" s="452">
        <f t="shared" si="5"/>
        <v>109.41773688236984</v>
      </c>
    </row>
    <row r="133" spans="1:7" ht="16.5">
      <c r="A133" s="397">
        <v>408</v>
      </c>
      <c r="B133" s="398" t="s">
        <v>156</v>
      </c>
      <c r="C133" s="420">
        <v>14024</v>
      </c>
      <c r="D133" s="453">
        <v>1144700.0256092071</v>
      </c>
      <c r="E133" s="454">
        <v>444363.51897678513</v>
      </c>
      <c r="F133" s="452">
        <f t="shared" si="4"/>
        <v>1589063.5445859921</v>
      </c>
      <c r="G133" s="452">
        <f t="shared" si="5"/>
        <v>113.31029268297148</v>
      </c>
    </row>
    <row r="134" spans="1:7" ht="16.5">
      <c r="A134" s="397">
        <v>410</v>
      </c>
      <c r="B134" s="398" t="s">
        <v>157</v>
      </c>
      <c r="C134" s="420">
        <v>18762</v>
      </c>
      <c r="D134" s="453">
        <v>1881531.8721204386</v>
      </c>
      <c r="E134" s="454">
        <v>691918.92126286472</v>
      </c>
      <c r="F134" s="452">
        <f t="shared" si="4"/>
        <v>2573450.7933833031</v>
      </c>
      <c r="G134" s="452">
        <f t="shared" si="5"/>
        <v>137.1629247086293</v>
      </c>
    </row>
    <row r="135" spans="1:7" ht="16.5">
      <c r="A135" s="397">
        <v>416</v>
      </c>
      <c r="B135" s="398" t="s">
        <v>158</v>
      </c>
      <c r="C135" s="420">
        <v>2862</v>
      </c>
      <c r="D135" s="453">
        <v>210800.23281329472</v>
      </c>
      <c r="E135" s="454">
        <v>111354.64634443299</v>
      </c>
      <c r="F135" s="452">
        <f t="shared" si="4"/>
        <v>322154.8791577277</v>
      </c>
      <c r="G135" s="452">
        <f t="shared" si="5"/>
        <v>112.56285085874482</v>
      </c>
    </row>
    <row r="136" spans="1:7" ht="16.5">
      <c r="A136" s="397">
        <v>418</v>
      </c>
      <c r="B136" s="398" t="s">
        <v>159</v>
      </c>
      <c r="C136" s="420">
        <v>24711</v>
      </c>
      <c r="D136" s="453">
        <v>1955590.6202641458</v>
      </c>
      <c r="E136" s="454">
        <v>1003107.1265508151</v>
      </c>
      <c r="F136" s="452">
        <f t="shared" si="4"/>
        <v>2958697.7468149606</v>
      </c>
      <c r="G136" s="452">
        <f t="shared" si="5"/>
        <v>119.73201193051518</v>
      </c>
    </row>
    <row r="137" spans="1:7" ht="16.5">
      <c r="A137" s="397">
        <v>420</v>
      </c>
      <c r="B137" s="398" t="s">
        <v>160</v>
      </c>
      <c r="C137" s="420">
        <v>9049</v>
      </c>
      <c r="D137" s="453">
        <v>800697.31250678527</v>
      </c>
      <c r="E137" s="454">
        <v>269247.38487045898</v>
      </c>
      <c r="F137" s="452">
        <f t="shared" si="4"/>
        <v>1069944.6973772442</v>
      </c>
      <c r="G137" s="452">
        <f t="shared" si="5"/>
        <v>118.23899849455677</v>
      </c>
    </row>
    <row r="138" spans="1:7" ht="16.5">
      <c r="A138" s="397">
        <v>421</v>
      </c>
      <c r="B138" s="398" t="s">
        <v>161</v>
      </c>
      <c r="C138" s="420">
        <v>682</v>
      </c>
      <c r="D138" s="453">
        <v>48720.861014532646</v>
      </c>
      <c r="E138" s="454">
        <v>14029.129123728864</v>
      </c>
      <c r="F138" s="452">
        <f t="shared" si="4"/>
        <v>62749.990138261506</v>
      </c>
      <c r="G138" s="452">
        <f t="shared" si="5"/>
        <v>92.008783193931833</v>
      </c>
    </row>
    <row r="139" spans="1:7" ht="16.5">
      <c r="A139" s="397">
        <v>422</v>
      </c>
      <c r="B139" s="398" t="s">
        <v>162</v>
      </c>
      <c r="C139" s="420">
        <v>10228</v>
      </c>
      <c r="D139" s="453">
        <v>1422120.4334504739</v>
      </c>
      <c r="E139" s="454">
        <v>530407.05315925088</v>
      </c>
      <c r="F139" s="452">
        <f t="shared" ref="F139:F202" si="6">SUM(D139:E139)</f>
        <v>1952527.4866097248</v>
      </c>
      <c r="G139" s="452">
        <f t="shared" ref="G139:G202" si="7">F139/C139</f>
        <v>190.90022356371966</v>
      </c>
    </row>
    <row r="140" spans="1:7" ht="16.5">
      <c r="A140" s="397">
        <v>423</v>
      </c>
      <c r="B140" s="398" t="s">
        <v>163</v>
      </c>
      <c r="C140" s="420">
        <v>20637</v>
      </c>
      <c r="D140" s="453">
        <v>1484138.6046727679</v>
      </c>
      <c r="E140" s="454">
        <v>595485.90554074803</v>
      </c>
      <c r="F140" s="452">
        <f t="shared" si="6"/>
        <v>2079624.510213516</v>
      </c>
      <c r="G140" s="452">
        <f t="shared" si="7"/>
        <v>100.77164850576712</v>
      </c>
    </row>
    <row r="141" spans="1:7" ht="16.5">
      <c r="A141" s="397">
        <v>425</v>
      </c>
      <c r="B141" s="398" t="s">
        <v>164</v>
      </c>
      <c r="C141" s="420">
        <v>10256</v>
      </c>
      <c r="D141" s="453">
        <v>737244.82404754648</v>
      </c>
      <c r="E141" s="454">
        <v>255461.48908469806</v>
      </c>
      <c r="F141" s="452">
        <f t="shared" si="6"/>
        <v>992706.31313224451</v>
      </c>
      <c r="G141" s="452">
        <f t="shared" si="7"/>
        <v>96.792737239883436</v>
      </c>
    </row>
    <row r="142" spans="1:7" ht="16.5">
      <c r="A142" s="397">
        <v>426</v>
      </c>
      <c r="B142" s="398" t="s">
        <v>165</v>
      </c>
      <c r="C142" s="420">
        <v>11969</v>
      </c>
      <c r="D142" s="453">
        <v>1330435.0306225601</v>
      </c>
      <c r="E142" s="454">
        <v>406244.44872973999</v>
      </c>
      <c r="F142" s="452">
        <f t="shared" si="6"/>
        <v>1736679.4793523001</v>
      </c>
      <c r="G142" s="452">
        <f t="shared" si="7"/>
        <v>145.09812677352326</v>
      </c>
    </row>
    <row r="143" spans="1:7" ht="16.5">
      <c r="A143" s="397">
        <v>430</v>
      </c>
      <c r="B143" s="398" t="s">
        <v>166</v>
      </c>
      <c r="C143" s="420">
        <v>15420</v>
      </c>
      <c r="D143" s="453">
        <v>1520705.4468533543</v>
      </c>
      <c r="E143" s="454">
        <v>798173.09282262519</v>
      </c>
      <c r="F143" s="452">
        <f t="shared" si="6"/>
        <v>2318878.5396759794</v>
      </c>
      <c r="G143" s="452">
        <f t="shared" si="7"/>
        <v>150.38122825395456</v>
      </c>
    </row>
    <row r="144" spans="1:7" ht="16.5">
      <c r="A144" s="397">
        <v>433</v>
      </c>
      <c r="B144" s="398" t="s">
        <v>167</v>
      </c>
      <c r="C144" s="420">
        <v>7692</v>
      </c>
      <c r="D144" s="453">
        <v>564386.15975405078</v>
      </c>
      <c r="E144" s="454">
        <v>265265.14442149957</v>
      </c>
      <c r="F144" s="452">
        <f t="shared" si="6"/>
        <v>829651.30417555035</v>
      </c>
      <c r="G144" s="452">
        <f t="shared" si="7"/>
        <v>107.85898390217763</v>
      </c>
    </row>
    <row r="145" spans="1:7" ht="16.5">
      <c r="A145" s="397">
        <v>434</v>
      </c>
      <c r="B145" s="398" t="s">
        <v>168</v>
      </c>
      <c r="C145" s="420">
        <v>14458</v>
      </c>
      <c r="D145" s="453">
        <v>1435343.2716326562</v>
      </c>
      <c r="E145" s="454">
        <v>379376.06370399124</v>
      </c>
      <c r="F145" s="452">
        <f t="shared" si="6"/>
        <v>1814719.3353366475</v>
      </c>
      <c r="G145" s="452">
        <f t="shared" si="7"/>
        <v>125.51662300018312</v>
      </c>
    </row>
    <row r="146" spans="1:7" ht="16.5">
      <c r="A146" s="397">
        <v>435</v>
      </c>
      <c r="B146" s="398" t="s">
        <v>169</v>
      </c>
      <c r="C146" s="420">
        <v>702</v>
      </c>
      <c r="D146" s="453">
        <v>42810.379159489166</v>
      </c>
      <c r="E146" s="454">
        <v>24003.422800615794</v>
      </c>
      <c r="F146" s="452">
        <f t="shared" si="6"/>
        <v>66813.80196010496</v>
      </c>
      <c r="G146" s="452">
        <f t="shared" si="7"/>
        <v>95.176356068525578</v>
      </c>
    </row>
    <row r="147" spans="1:7" ht="16.5">
      <c r="A147" s="397">
        <v>436</v>
      </c>
      <c r="B147" s="398" t="s">
        <v>170</v>
      </c>
      <c r="C147" s="420">
        <v>2033</v>
      </c>
      <c r="D147" s="453">
        <v>148517.92081509161</v>
      </c>
      <c r="E147" s="454">
        <v>33436.819269533007</v>
      </c>
      <c r="F147" s="452">
        <f t="shared" si="6"/>
        <v>181954.74008462462</v>
      </c>
      <c r="G147" s="452">
        <f t="shared" si="7"/>
        <v>89.500609977680583</v>
      </c>
    </row>
    <row r="148" spans="1:7" ht="16.5">
      <c r="A148" s="397">
        <v>440</v>
      </c>
      <c r="B148" s="398" t="s">
        <v>171</v>
      </c>
      <c r="C148" s="420">
        <v>5843</v>
      </c>
      <c r="D148" s="453">
        <v>254094.62847608954</v>
      </c>
      <c r="E148" s="454">
        <v>83198.100267148111</v>
      </c>
      <c r="F148" s="452">
        <f t="shared" si="6"/>
        <v>337292.72874323768</v>
      </c>
      <c r="G148" s="452">
        <f t="shared" si="7"/>
        <v>57.725950495163048</v>
      </c>
    </row>
    <row r="149" spans="1:7" ht="16.5">
      <c r="A149" s="397">
        <v>441</v>
      </c>
      <c r="B149" s="398" t="s">
        <v>172</v>
      </c>
      <c r="C149" s="420">
        <v>4396</v>
      </c>
      <c r="D149" s="453">
        <v>427163.66586459865</v>
      </c>
      <c r="E149" s="454">
        <v>229570.70439166753</v>
      </c>
      <c r="F149" s="452">
        <f t="shared" si="6"/>
        <v>656734.37025626621</v>
      </c>
      <c r="G149" s="452">
        <f t="shared" si="7"/>
        <v>149.39362380715792</v>
      </c>
    </row>
    <row r="150" spans="1:7" ht="16.5">
      <c r="A150" s="397">
        <v>444</v>
      </c>
      <c r="B150" s="398" t="s">
        <v>173</v>
      </c>
      <c r="C150" s="420">
        <v>45645</v>
      </c>
      <c r="D150" s="453">
        <v>4302075.5876048375</v>
      </c>
      <c r="E150" s="454">
        <v>2117799.1890837396</v>
      </c>
      <c r="F150" s="452">
        <f t="shared" si="6"/>
        <v>6419874.7766885776</v>
      </c>
      <c r="G150" s="452">
        <f t="shared" si="7"/>
        <v>140.64793025936197</v>
      </c>
    </row>
    <row r="151" spans="1:7" ht="16.5">
      <c r="A151" s="397">
        <v>445</v>
      </c>
      <c r="B151" s="398" t="s">
        <v>174</v>
      </c>
      <c r="C151" s="420">
        <v>14999</v>
      </c>
      <c r="D151" s="453">
        <v>1087717.9566446857</v>
      </c>
      <c r="E151" s="454">
        <v>337696.10070079088</v>
      </c>
      <c r="F151" s="452">
        <f t="shared" si="6"/>
        <v>1425414.0573454765</v>
      </c>
      <c r="G151" s="452">
        <f t="shared" si="7"/>
        <v>95.033939418993029</v>
      </c>
    </row>
    <row r="152" spans="1:7" ht="16.5">
      <c r="A152" s="397">
        <v>475</v>
      </c>
      <c r="B152" s="398" t="s">
        <v>175</v>
      </c>
      <c r="C152" s="420">
        <v>5456</v>
      </c>
      <c r="D152" s="453">
        <v>347335.69517330383</v>
      </c>
      <c r="E152" s="454">
        <v>95482.600630911737</v>
      </c>
      <c r="F152" s="452">
        <f t="shared" si="6"/>
        <v>442818.2958042156</v>
      </c>
      <c r="G152" s="452">
        <f t="shared" si="7"/>
        <v>81.161711107810774</v>
      </c>
    </row>
    <row r="153" spans="1:7" ht="16.5">
      <c r="A153" s="397">
        <v>480</v>
      </c>
      <c r="B153" s="398" t="s">
        <v>176</v>
      </c>
      <c r="C153" s="420">
        <v>1930</v>
      </c>
      <c r="D153" s="453">
        <v>155611.52105588399</v>
      </c>
      <c r="E153" s="454">
        <v>87338.324722934267</v>
      </c>
      <c r="F153" s="452">
        <f t="shared" si="6"/>
        <v>242949.84577881824</v>
      </c>
      <c r="G153" s="452">
        <f t="shared" si="7"/>
        <v>125.88074910819599</v>
      </c>
    </row>
    <row r="154" spans="1:7" ht="16.5">
      <c r="A154" s="397">
        <v>481</v>
      </c>
      <c r="B154" s="398" t="s">
        <v>177</v>
      </c>
      <c r="C154" s="420">
        <v>9619</v>
      </c>
      <c r="D154" s="453">
        <v>642749.87630944105</v>
      </c>
      <c r="E154" s="454">
        <v>183448.77365064411</v>
      </c>
      <c r="F154" s="452">
        <f t="shared" si="6"/>
        <v>826198.64996008517</v>
      </c>
      <c r="G154" s="452">
        <f t="shared" si="7"/>
        <v>85.892364066959686</v>
      </c>
    </row>
    <row r="155" spans="1:7" ht="16.5">
      <c r="A155" s="397">
        <v>483</v>
      </c>
      <c r="B155" s="398" t="s">
        <v>178</v>
      </c>
      <c r="C155" s="420">
        <v>1055</v>
      </c>
      <c r="D155" s="453">
        <v>101339.46166021262</v>
      </c>
      <c r="E155" s="454">
        <v>40595.713300171599</v>
      </c>
      <c r="F155" s="452">
        <f t="shared" si="6"/>
        <v>141935.1749603842</v>
      </c>
      <c r="G155" s="452">
        <f t="shared" si="7"/>
        <v>134.53571086292342</v>
      </c>
    </row>
    <row r="156" spans="1:7" ht="16.5">
      <c r="A156" s="397">
        <v>484</v>
      </c>
      <c r="B156" s="398" t="s">
        <v>179</v>
      </c>
      <c r="C156" s="420">
        <v>2966</v>
      </c>
      <c r="D156" s="453">
        <v>207148.34408919426</v>
      </c>
      <c r="E156" s="454">
        <v>96005.837051500595</v>
      </c>
      <c r="F156" s="452">
        <f t="shared" si="6"/>
        <v>303154.18114069488</v>
      </c>
      <c r="G156" s="452">
        <f t="shared" si="7"/>
        <v>102.20977111958695</v>
      </c>
    </row>
    <row r="157" spans="1:7" ht="16.5">
      <c r="A157" s="397">
        <v>489</v>
      </c>
      <c r="B157" s="398" t="s">
        <v>180</v>
      </c>
      <c r="C157" s="420">
        <v>1752</v>
      </c>
      <c r="D157" s="453">
        <v>183057.58962664148</v>
      </c>
      <c r="E157" s="454">
        <v>57684.482908448612</v>
      </c>
      <c r="F157" s="452">
        <f t="shared" si="6"/>
        <v>240742.07253509009</v>
      </c>
      <c r="G157" s="452">
        <f t="shared" si="7"/>
        <v>137.40985875290531</v>
      </c>
    </row>
    <row r="158" spans="1:7" ht="16.5">
      <c r="A158" s="397">
        <v>491</v>
      </c>
      <c r="B158" s="398" t="s">
        <v>181</v>
      </c>
      <c r="C158" s="420">
        <v>51919</v>
      </c>
      <c r="D158" s="453">
        <v>5895744.8678010432</v>
      </c>
      <c r="E158" s="454">
        <v>2559318.0380514995</v>
      </c>
      <c r="F158" s="452">
        <f t="shared" si="6"/>
        <v>8455062.9058525432</v>
      </c>
      <c r="G158" s="452">
        <f t="shared" si="7"/>
        <v>162.85103537919727</v>
      </c>
    </row>
    <row r="159" spans="1:7" ht="16.5">
      <c r="A159" s="397">
        <v>494</v>
      </c>
      <c r="B159" s="398" t="s">
        <v>182</v>
      </c>
      <c r="C159" s="420">
        <v>8827</v>
      </c>
      <c r="D159" s="453">
        <v>729650.32872109208</v>
      </c>
      <c r="E159" s="454">
        <v>163329.14263309597</v>
      </c>
      <c r="F159" s="452">
        <f t="shared" si="6"/>
        <v>892979.47135418805</v>
      </c>
      <c r="G159" s="452">
        <f t="shared" si="7"/>
        <v>101.16454869765357</v>
      </c>
    </row>
    <row r="160" spans="1:7" ht="16.5">
      <c r="A160" s="397">
        <v>495</v>
      </c>
      <c r="B160" s="398" t="s">
        <v>183</v>
      </c>
      <c r="C160" s="420">
        <v>1430</v>
      </c>
      <c r="D160" s="453">
        <v>135563.58011790999</v>
      </c>
      <c r="E160" s="454">
        <v>59588.200028801599</v>
      </c>
      <c r="F160" s="452">
        <f t="shared" si="6"/>
        <v>195151.78014671159</v>
      </c>
      <c r="G160" s="452">
        <f t="shared" si="7"/>
        <v>136.46977632637174</v>
      </c>
    </row>
    <row r="161" spans="1:7" ht="16.5">
      <c r="A161" s="397">
        <v>498</v>
      </c>
      <c r="B161" s="398" t="s">
        <v>184</v>
      </c>
      <c r="C161" s="420">
        <v>2325</v>
      </c>
      <c r="D161" s="453">
        <v>259922.16710380724</v>
      </c>
      <c r="E161" s="454">
        <v>128689.36746121282</v>
      </c>
      <c r="F161" s="452">
        <f t="shared" si="6"/>
        <v>388611.53456502006</v>
      </c>
      <c r="G161" s="452">
        <f t="shared" si="7"/>
        <v>167.144746049471</v>
      </c>
    </row>
    <row r="162" spans="1:7" ht="16.5">
      <c r="A162" s="397">
        <v>499</v>
      </c>
      <c r="B162" s="398" t="s">
        <v>185</v>
      </c>
      <c r="C162" s="420">
        <v>19763</v>
      </c>
      <c r="D162" s="453">
        <v>1159963.8445103751</v>
      </c>
      <c r="E162" s="454">
        <v>371945.82476859394</v>
      </c>
      <c r="F162" s="452">
        <f t="shared" si="6"/>
        <v>1531909.6692789691</v>
      </c>
      <c r="G162" s="452">
        <f t="shared" si="7"/>
        <v>77.51402465612351</v>
      </c>
    </row>
    <row r="163" spans="1:7" ht="16.5">
      <c r="A163" s="397">
        <v>500</v>
      </c>
      <c r="B163" s="398" t="s">
        <v>186</v>
      </c>
      <c r="C163" s="420">
        <v>10551</v>
      </c>
      <c r="D163" s="453">
        <v>956502.3163086219</v>
      </c>
      <c r="E163" s="454">
        <v>375874.37989198999</v>
      </c>
      <c r="F163" s="452">
        <f t="shared" si="6"/>
        <v>1332376.696200612</v>
      </c>
      <c r="G163" s="452">
        <f t="shared" si="7"/>
        <v>126.27966033557122</v>
      </c>
    </row>
    <row r="164" spans="1:7" ht="16.5">
      <c r="A164" s="397">
        <v>503</v>
      </c>
      <c r="B164" s="398" t="s">
        <v>187</v>
      </c>
      <c r="C164" s="420">
        <v>7515</v>
      </c>
      <c r="D164" s="453">
        <v>601371.47010919487</v>
      </c>
      <c r="E164" s="454">
        <v>180288.39601773233</v>
      </c>
      <c r="F164" s="452">
        <f t="shared" si="6"/>
        <v>781659.8661269272</v>
      </c>
      <c r="G164" s="452">
        <f t="shared" si="7"/>
        <v>104.01328890577874</v>
      </c>
    </row>
    <row r="165" spans="1:7" ht="16.5">
      <c r="A165" s="397">
        <v>504</v>
      </c>
      <c r="B165" s="398" t="s">
        <v>188</v>
      </c>
      <c r="C165" s="420">
        <v>1715</v>
      </c>
      <c r="D165" s="453">
        <v>154504.46585831943</v>
      </c>
      <c r="E165" s="454">
        <v>41353.150778867275</v>
      </c>
      <c r="F165" s="452">
        <f t="shared" si="6"/>
        <v>195857.6166371867</v>
      </c>
      <c r="G165" s="452">
        <f t="shared" si="7"/>
        <v>114.20269191672693</v>
      </c>
    </row>
    <row r="166" spans="1:7" ht="16.5">
      <c r="A166" s="397">
        <v>505</v>
      </c>
      <c r="B166" s="398" t="s">
        <v>189</v>
      </c>
      <c r="C166" s="420">
        <v>20957</v>
      </c>
      <c r="D166" s="453">
        <v>1686634.9167726333</v>
      </c>
      <c r="E166" s="454">
        <v>516581.89035596396</v>
      </c>
      <c r="F166" s="452">
        <f t="shared" si="6"/>
        <v>2203216.8071285971</v>
      </c>
      <c r="G166" s="452">
        <f t="shared" si="7"/>
        <v>105.13035296696079</v>
      </c>
    </row>
    <row r="167" spans="1:7" ht="16.5">
      <c r="A167" s="397">
        <v>507</v>
      </c>
      <c r="B167" s="398" t="s">
        <v>190</v>
      </c>
      <c r="C167" s="420">
        <v>5522</v>
      </c>
      <c r="D167" s="453">
        <v>480297.85379927827</v>
      </c>
      <c r="E167" s="454">
        <v>224332.21587072156</v>
      </c>
      <c r="F167" s="452">
        <f t="shared" si="6"/>
        <v>704630.06966999988</v>
      </c>
      <c r="G167" s="452">
        <f t="shared" si="7"/>
        <v>127.60414155559577</v>
      </c>
    </row>
    <row r="168" spans="1:7" ht="16.5">
      <c r="A168" s="397">
        <v>508</v>
      </c>
      <c r="B168" s="398" t="s">
        <v>191</v>
      </c>
      <c r="C168" s="420">
        <v>9271</v>
      </c>
      <c r="D168" s="453">
        <v>839023.86180043721</v>
      </c>
      <c r="E168" s="454">
        <v>591174.74359396612</v>
      </c>
      <c r="F168" s="452">
        <f t="shared" si="6"/>
        <v>1430198.6053944035</v>
      </c>
      <c r="G168" s="452">
        <f t="shared" si="7"/>
        <v>154.26584029709886</v>
      </c>
    </row>
    <row r="169" spans="1:7" ht="16.5">
      <c r="A169" s="397">
        <v>529</v>
      </c>
      <c r="B169" s="398" t="s">
        <v>192</v>
      </c>
      <c r="C169" s="420">
        <v>19999</v>
      </c>
      <c r="D169" s="453">
        <v>1621870.869269751</v>
      </c>
      <c r="E169" s="454">
        <v>807974.29863670806</v>
      </c>
      <c r="F169" s="452">
        <f t="shared" si="6"/>
        <v>2429845.167906459</v>
      </c>
      <c r="G169" s="452">
        <f t="shared" si="7"/>
        <v>121.49833331198855</v>
      </c>
    </row>
    <row r="170" spans="1:7" ht="16.5">
      <c r="A170" s="397">
        <v>531</v>
      </c>
      <c r="B170" s="398" t="s">
        <v>193</v>
      </c>
      <c r="C170" s="420">
        <v>4966</v>
      </c>
      <c r="D170" s="453">
        <v>428564.2086957756</v>
      </c>
      <c r="E170" s="454">
        <v>439468.97913175786</v>
      </c>
      <c r="F170" s="452">
        <f t="shared" si="6"/>
        <v>868033.18782753346</v>
      </c>
      <c r="G170" s="452">
        <f t="shared" si="7"/>
        <v>174.79524523309172</v>
      </c>
    </row>
    <row r="171" spans="1:7" ht="16.5">
      <c r="A171" s="397">
        <v>535</v>
      </c>
      <c r="B171" s="398" t="s">
        <v>194</v>
      </c>
      <c r="C171" s="420">
        <v>10454</v>
      </c>
      <c r="D171" s="453">
        <v>737664.21141129255</v>
      </c>
      <c r="E171" s="454">
        <v>249789.93803309952</v>
      </c>
      <c r="F171" s="452">
        <f t="shared" si="6"/>
        <v>987454.14944439207</v>
      </c>
      <c r="G171" s="452">
        <f t="shared" si="7"/>
        <v>94.45706422846682</v>
      </c>
    </row>
    <row r="172" spans="1:7" ht="16.5">
      <c r="A172" s="397">
        <v>536</v>
      </c>
      <c r="B172" s="398" t="s">
        <v>195</v>
      </c>
      <c r="C172" s="420">
        <v>35647</v>
      </c>
      <c r="D172" s="453">
        <v>3292474.4881938687</v>
      </c>
      <c r="E172" s="454">
        <v>1727461.7992306368</v>
      </c>
      <c r="F172" s="452">
        <f t="shared" si="6"/>
        <v>5019936.2874245057</v>
      </c>
      <c r="G172" s="452">
        <f t="shared" si="7"/>
        <v>140.82352757383526</v>
      </c>
    </row>
    <row r="173" spans="1:7" ht="16.5">
      <c r="A173" s="397">
        <v>538</v>
      </c>
      <c r="B173" s="398" t="s">
        <v>196</v>
      </c>
      <c r="C173" s="420">
        <v>4695</v>
      </c>
      <c r="D173" s="453">
        <v>318284.74966352229</v>
      </c>
      <c r="E173" s="454">
        <v>100731.70676837518</v>
      </c>
      <c r="F173" s="452">
        <f t="shared" si="6"/>
        <v>419016.45643189747</v>
      </c>
      <c r="G173" s="452">
        <f t="shared" si="7"/>
        <v>89.2473815616395</v>
      </c>
    </row>
    <row r="174" spans="1:7" ht="16.5">
      <c r="A174" s="397">
        <v>541</v>
      </c>
      <c r="B174" s="398" t="s">
        <v>197</v>
      </c>
      <c r="C174" s="420">
        <v>9130</v>
      </c>
      <c r="D174" s="453">
        <v>1181941.782613222</v>
      </c>
      <c r="E174" s="454">
        <v>242239.31361104886</v>
      </c>
      <c r="F174" s="452">
        <f t="shared" si="6"/>
        <v>1424181.0962242708</v>
      </c>
      <c r="G174" s="452">
        <f t="shared" si="7"/>
        <v>155.9891671658566</v>
      </c>
    </row>
    <row r="175" spans="1:7" ht="16.5">
      <c r="A175" s="397">
        <v>543</v>
      </c>
      <c r="B175" s="398" t="s">
        <v>198</v>
      </c>
      <c r="C175" s="420">
        <v>44785</v>
      </c>
      <c r="D175" s="453">
        <v>3652036.9044827204</v>
      </c>
      <c r="E175" s="454">
        <v>1069403.5095069902</v>
      </c>
      <c r="F175" s="452">
        <f t="shared" si="6"/>
        <v>4721440.4139897106</v>
      </c>
      <c r="G175" s="452">
        <f t="shared" si="7"/>
        <v>105.42459336808554</v>
      </c>
    </row>
    <row r="176" spans="1:7" ht="16.5">
      <c r="A176" s="397">
        <v>545</v>
      </c>
      <c r="B176" s="398" t="s">
        <v>199</v>
      </c>
      <c r="C176" s="420">
        <v>9621</v>
      </c>
      <c r="D176" s="453">
        <v>720579.0264084558</v>
      </c>
      <c r="E176" s="454">
        <v>254727.42332646169</v>
      </c>
      <c r="F176" s="452">
        <f t="shared" si="6"/>
        <v>975306.44973491749</v>
      </c>
      <c r="G176" s="452">
        <f t="shared" si="7"/>
        <v>101.37266913365737</v>
      </c>
    </row>
    <row r="177" spans="1:7" ht="16.5">
      <c r="A177" s="397">
        <v>560</v>
      </c>
      <c r="B177" s="398" t="s">
        <v>200</v>
      </c>
      <c r="C177" s="420">
        <v>15669</v>
      </c>
      <c r="D177" s="453">
        <v>1570017.9756702771</v>
      </c>
      <c r="E177" s="454">
        <v>353280.8167155399</v>
      </c>
      <c r="F177" s="452">
        <f t="shared" si="6"/>
        <v>1923298.792385817</v>
      </c>
      <c r="G177" s="452">
        <f t="shared" si="7"/>
        <v>122.74547146504672</v>
      </c>
    </row>
    <row r="178" spans="1:7" ht="16.5">
      <c r="A178" s="397">
        <v>561</v>
      </c>
      <c r="B178" s="398" t="s">
        <v>201</v>
      </c>
      <c r="C178" s="420">
        <v>1315</v>
      </c>
      <c r="D178" s="453">
        <v>133019.1258902392</v>
      </c>
      <c r="E178" s="454">
        <v>58560.919115655997</v>
      </c>
      <c r="F178" s="452">
        <f t="shared" si="6"/>
        <v>191580.0450058952</v>
      </c>
      <c r="G178" s="452">
        <f t="shared" si="7"/>
        <v>145.68824715277202</v>
      </c>
    </row>
    <row r="179" spans="1:7" ht="16.5">
      <c r="A179" s="397">
        <v>562</v>
      </c>
      <c r="B179" s="398" t="s">
        <v>202</v>
      </c>
      <c r="C179" s="420">
        <v>8839</v>
      </c>
      <c r="D179" s="453">
        <v>732810.79967009567</v>
      </c>
      <c r="E179" s="454">
        <v>237881.160562417</v>
      </c>
      <c r="F179" s="452">
        <f t="shared" si="6"/>
        <v>970691.96023251268</v>
      </c>
      <c r="G179" s="452">
        <f t="shared" si="7"/>
        <v>109.81920581881577</v>
      </c>
    </row>
    <row r="180" spans="1:7" ht="16.5">
      <c r="A180" s="397">
        <v>563</v>
      </c>
      <c r="B180" s="398" t="s">
        <v>203</v>
      </c>
      <c r="C180" s="420">
        <v>6978</v>
      </c>
      <c r="D180" s="453">
        <v>576732.37838523183</v>
      </c>
      <c r="E180" s="454">
        <v>228221.41507628036</v>
      </c>
      <c r="F180" s="452">
        <f t="shared" si="6"/>
        <v>804953.79346151219</v>
      </c>
      <c r="G180" s="452">
        <f t="shared" si="7"/>
        <v>115.35594632581143</v>
      </c>
    </row>
    <row r="181" spans="1:7" ht="16.5">
      <c r="A181" s="397">
        <v>564</v>
      </c>
      <c r="B181" s="398" t="s">
        <v>204</v>
      </c>
      <c r="C181" s="420">
        <v>214633</v>
      </c>
      <c r="D181" s="453">
        <v>25072668.286921676</v>
      </c>
      <c r="E181" s="454">
        <v>7460840.1531818509</v>
      </c>
      <c r="F181" s="452">
        <f t="shared" si="6"/>
        <v>32533508.440103527</v>
      </c>
      <c r="G181" s="452">
        <f t="shared" si="7"/>
        <v>151.5773829751414</v>
      </c>
    </row>
    <row r="182" spans="1:7" ht="16.5">
      <c r="A182" s="397">
        <v>576</v>
      </c>
      <c r="B182" s="398" t="s">
        <v>205</v>
      </c>
      <c r="C182" s="420">
        <v>2726</v>
      </c>
      <c r="D182" s="453">
        <v>245304.47008774205</v>
      </c>
      <c r="E182" s="454">
        <v>105369.78120705643</v>
      </c>
      <c r="F182" s="452">
        <f t="shared" si="6"/>
        <v>350674.25129479845</v>
      </c>
      <c r="G182" s="452">
        <f t="shared" si="7"/>
        <v>128.64059108393192</v>
      </c>
    </row>
    <row r="183" spans="1:7" ht="16.5">
      <c r="A183" s="397">
        <v>577</v>
      </c>
      <c r="B183" s="398" t="s">
        <v>206</v>
      </c>
      <c r="C183" s="420">
        <v>11236</v>
      </c>
      <c r="D183" s="453">
        <v>871537.91266707308</v>
      </c>
      <c r="E183" s="454">
        <v>524145.50081178802</v>
      </c>
      <c r="F183" s="452">
        <f t="shared" si="6"/>
        <v>1395683.4134788611</v>
      </c>
      <c r="G183" s="452">
        <f t="shared" si="7"/>
        <v>124.21532693831088</v>
      </c>
    </row>
    <row r="184" spans="1:7" ht="16.5">
      <c r="A184" s="397">
        <v>578</v>
      </c>
      <c r="B184" s="398" t="s">
        <v>207</v>
      </c>
      <c r="C184" s="420">
        <v>3037</v>
      </c>
      <c r="D184" s="453">
        <v>344608.89899149165</v>
      </c>
      <c r="E184" s="454">
        <v>128364.72033847129</v>
      </c>
      <c r="F184" s="452">
        <f t="shared" si="6"/>
        <v>472973.61932996294</v>
      </c>
      <c r="G184" s="452">
        <f t="shared" si="7"/>
        <v>155.73711535395552</v>
      </c>
    </row>
    <row r="185" spans="1:7" ht="16.5">
      <c r="A185" s="397">
        <v>580</v>
      </c>
      <c r="B185" s="398" t="s">
        <v>208</v>
      </c>
      <c r="C185" s="420">
        <v>4366</v>
      </c>
      <c r="D185" s="453">
        <v>380277.78314223472</v>
      </c>
      <c r="E185" s="454">
        <v>129207.67418923805</v>
      </c>
      <c r="F185" s="452">
        <f t="shared" si="6"/>
        <v>509485.45733147277</v>
      </c>
      <c r="G185" s="452">
        <f t="shared" si="7"/>
        <v>116.69387478961814</v>
      </c>
    </row>
    <row r="186" spans="1:7" ht="16.5">
      <c r="A186" s="397">
        <v>581</v>
      </c>
      <c r="B186" s="398" t="s">
        <v>209</v>
      </c>
      <c r="C186" s="420">
        <v>6123</v>
      </c>
      <c r="D186" s="453">
        <v>642028.09480898234</v>
      </c>
      <c r="E186" s="454">
        <v>427869.86712929938</v>
      </c>
      <c r="F186" s="452">
        <f t="shared" si="6"/>
        <v>1069897.9619382818</v>
      </c>
      <c r="G186" s="452">
        <f t="shared" si="7"/>
        <v>174.7342743652265</v>
      </c>
    </row>
    <row r="187" spans="1:7" ht="16.5">
      <c r="A187" s="397">
        <v>583</v>
      </c>
      <c r="B187" s="398" t="s">
        <v>210</v>
      </c>
      <c r="C187" s="420">
        <v>912</v>
      </c>
      <c r="D187" s="453">
        <v>97814.951063174434</v>
      </c>
      <c r="E187" s="454">
        <v>27242.427337981306</v>
      </c>
      <c r="F187" s="452">
        <f t="shared" si="6"/>
        <v>125057.37840115574</v>
      </c>
      <c r="G187" s="452">
        <f t="shared" si="7"/>
        <v>137.1243184223199</v>
      </c>
    </row>
    <row r="188" spans="1:7" ht="16.5">
      <c r="A188" s="397">
        <v>584</v>
      </c>
      <c r="B188" s="398" t="s">
        <v>211</v>
      </c>
      <c r="C188" s="420">
        <v>2578</v>
      </c>
      <c r="D188" s="453">
        <v>185416.97941810626</v>
      </c>
      <c r="E188" s="454">
        <v>82793.226695439182</v>
      </c>
      <c r="F188" s="452">
        <f t="shared" si="6"/>
        <v>268210.20611354546</v>
      </c>
      <c r="G188" s="452">
        <f t="shared" si="7"/>
        <v>104.03809391526201</v>
      </c>
    </row>
    <row r="189" spans="1:7" ht="16.5">
      <c r="A189" s="397">
        <v>588</v>
      </c>
      <c r="B189" s="398" t="s">
        <v>212</v>
      </c>
      <c r="C189" s="420">
        <v>1577</v>
      </c>
      <c r="D189" s="453">
        <v>152722.50874409379</v>
      </c>
      <c r="E189" s="454">
        <v>59942.280236785111</v>
      </c>
      <c r="F189" s="452">
        <f t="shared" si="6"/>
        <v>212664.78898087889</v>
      </c>
      <c r="G189" s="452">
        <f t="shared" si="7"/>
        <v>134.85401964545269</v>
      </c>
    </row>
    <row r="190" spans="1:7" ht="16.5">
      <c r="A190" s="397">
        <v>592</v>
      </c>
      <c r="B190" s="398" t="s">
        <v>213</v>
      </c>
      <c r="C190" s="420">
        <v>3596</v>
      </c>
      <c r="D190" s="453">
        <v>368773.11219417601</v>
      </c>
      <c r="E190" s="454">
        <v>172390.47068399773</v>
      </c>
      <c r="F190" s="452">
        <f t="shared" si="6"/>
        <v>541163.58287817379</v>
      </c>
      <c r="G190" s="452">
        <f t="shared" si="7"/>
        <v>150.49042905399716</v>
      </c>
    </row>
    <row r="191" spans="1:7" ht="16.5">
      <c r="A191" s="397">
        <v>593</v>
      </c>
      <c r="B191" s="398" t="s">
        <v>214</v>
      </c>
      <c r="C191" s="420">
        <v>17050</v>
      </c>
      <c r="D191" s="453">
        <v>1745567.8989731581</v>
      </c>
      <c r="E191" s="454">
        <v>978607.24830633495</v>
      </c>
      <c r="F191" s="452">
        <f t="shared" si="6"/>
        <v>2724175.147279493</v>
      </c>
      <c r="G191" s="452">
        <f t="shared" si="7"/>
        <v>159.77566846214035</v>
      </c>
    </row>
    <row r="192" spans="1:7" ht="16.5">
      <c r="A192" s="397">
        <v>595</v>
      </c>
      <c r="B192" s="398" t="s">
        <v>215</v>
      </c>
      <c r="C192" s="420">
        <v>4073</v>
      </c>
      <c r="D192" s="453">
        <v>302063.6242799724</v>
      </c>
      <c r="E192" s="454">
        <v>118304.07205779743</v>
      </c>
      <c r="F192" s="452">
        <f t="shared" si="6"/>
        <v>420367.69633776986</v>
      </c>
      <c r="G192" s="452">
        <f t="shared" si="7"/>
        <v>103.20837130807018</v>
      </c>
    </row>
    <row r="193" spans="1:7" ht="16.5">
      <c r="A193" s="397">
        <v>598</v>
      </c>
      <c r="B193" s="398" t="s">
        <v>216</v>
      </c>
      <c r="C193" s="420">
        <v>19475</v>
      </c>
      <c r="D193" s="453">
        <v>2124189.0552354879</v>
      </c>
      <c r="E193" s="454">
        <v>1295711.6964148963</v>
      </c>
      <c r="F193" s="452">
        <f t="shared" si="6"/>
        <v>3419900.7516503842</v>
      </c>
      <c r="G193" s="452">
        <f t="shared" si="7"/>
        <v>175.60465990502615</v>
      </c>
    </row>
    <row r="194" spans="1:7" ht="16.5">
      <c r="A194" s="397">
        <v>599</v>
      </c>
      <c r="B194" s="398" t="s">
        <v>217</v>
      </c>
      <c r="C194" s="420">
        <v>11225</v>
      </c>
      <c r="D194" s="453">
        <v>572480.62432653876</v>
      </c>
      <c r="E194" s="454">
        <v>168692.22220505498</v>
      </c>
      <c r="F194" s="452">
        <f t="shared" si="6"/>
        <v>741172.84653159371</v>
      </c>
      <c r="G194" s="452">
        <f t="shared" si="7"/>
        <v>66.028761383660907</v>
      </c>
    </row>
    <row r="195" spans="1:7" ht="16.5">
      <c r="A195" s="397">
        <v>601</v>
      </c>
      <c r="B195" s="398" t="s">
        <v>218</v>
      </c>
      <c r="C195" s="420">
        <v>3739</v>
      </c>
      <c r="D195" s="453">
        <v>430320.2922555774</v>
      </c>
      <c r="E195" s="454">
        <v>125951.79914684387</v>
      </c>
      <c r="F195" s="452">
        <f t="shared" si="6"/>
        <v>556272.09140242124</v>
      </c>
      <c r="G195" s="452">
        <f t="shared" si="7"/>
        <v>148.77563289714396</v>
      </c>
    </row>
    <row r="196" spans="1:7" ht="16.5">
      <c r="A196" s="397">
        <v>604</v>
      </c>
      <c r="B196" s="398" t="s">
        <v>219</v>
      </c>
      <c r="C196" s="420">
        <v>20763</v>
      </c>
      <c r="D196" s="453">
        <v>1734605.3196026247</v>
      </c>
      <c r="E196" s="454">
        <v>718329.82025030383</v>
      </c>
      <c r="F196" s="452">
        <f t="shared" si="6"/>
        <v>2452935.1398529285</v>
      </c>
      <c r="G196" s="452">
        <f t="shared" si="7"/>
        <v>118.13972642936611</v>
      </c>
    </row>
    <row r="197" spans="1:7" ht="16.5">
      <c r="A197" s="397">
        <v>607</v>
      </c>
      <c r="B197" s="398" t="s">
        <v>220</v>
      </c>
      <c r="C197" s="420">
        <v>4064</v>
      </c>
      <c r="D197" s="453">
        <v>446526.59721394646</v>
      </c>
      <c r="E197" s="454">
        <v>127735.09787476307</v>
      </c>
      <c r="F197" s="452">
        <f t="shared" si="6"/>
        <v>574261.69508870947</v>
      </c>
      <c r="G197" s="452">
        <f t="shared" si="7"/>
        <v>141.3045509568675</v>
      </c>
    </row>
    <row r="198" spans="1:7" ht="16.5">
      <c r="A198" s="397">
        <v>608</v>
      </c>
      <c r="B198" s="398" t="s">
        <v>221</v>
      </c>
      <c r="C198" s="420">
        <v>1943</v>
      </c>
      <c r="D198" s="453">
        <v>152082.88534291476</v>
      </c>
      <c r="E198" s="454">
        <v>99936.001041662501</v>
      </c>
      <c r="F198" s="452">
        <f t="shared" si="6"/>
        <v>252018.88638457726</v>
      </c>
      <c r="G198" s="452">
        <f t="shared" si="7"/>
        <v>129.70606607543863</v>
      </c>
    </row>
    <row r="199" spans="1:7" ht="16.5">
      <c r="A199" s="397">
        <v>609</v>
      </c>
      <c r="B199" s="398" t="s">
        <v>222</v>
      </c>
      <c r="C199" s="420">
        <v>83106</v>
      </c>
      <c r="D199" s="453">
        <v>9049029.0912032016</v>
      </c>
      <c r="E199" s="454">
        <v>4695710.6358370222</v>
      </c>
      <c r="F199" s="452">
        <f t="shared" si="6"/>
        <v>13744739.727040224</v>
      </c>
      <c r="G199" s="452">
        <f t="shared" si="7"/>
        <v>165.3880553394487</v>
      </c>
    </row>
    <row r="200" spans="1:7" ht="16.5">
      <c r="A200" s="397">
        <v>611</v>
      </c>
      <c r="B200" s="398" t="s">
        <v>223</v>
      </c>
      <c r="C200" s="420">
        <v>4973</v>
      </c>
      <c r="D200" s="453">
        <v>370578.02493708767</v>
      </c>
      <c r="E200" s="454">
        <v>79791.304038794333</v>
      </c>
      <c r="F200" s="452">
        <f t="shared" si="6"/>
        <v>450369.32897588203</v>
      </c>
      <c r="G200" s="452">
        <f t="shared" si="7"/>
        <v>90.5629054847943</v>
      </c>
    </row>
    <row r="201" spans="1:7" ht="16.5">
      <c r="A201" s="397">
        <v>614</v>
      </c>
      <c r="B201" s="398" t="s">
        <v>224</v>
      </c>
      <c r="C201" s="420">
        <v>2923</v>
      </c>
      <c r="D201" s="453">
        <v>302962.61657471565</v>
      </c>
      <c r="E201" s="454">
        <v>171221.5391250276</v>
      </c>
      <c r="F201" s="452">
        <f t="shared" si="6"/>
        <v>474184.15569974325</v>
      </c>
      <c r="G201" s="452">
        <f t="shared" si="7"/>
        <v>162.22516445423992</v>
      </c>
    </row>
    <row r="202" spans="1:7" ht="16.5">
      <c r="A202" s="397">
        <v>615</v>
      </c>
      <c r="B202" s="398" t="s">
        <v>225</v>
      </c>
      <c r="C202" s="420">
        <v>7479</v>
      </c>
      <c r="D202" s="453">
        <v>902913.58888861805</v>
      </c>
      <c r="E202" s="454">
        <v>361294.09643929312</v>
      </c>
      <c r="F202" s="452">
        <f t="shared" si="6"/>
        <v>1264207.6853279113</v>
      </c>
      <c r="G202" s="452">
        <f t="shared" si="7"/>
        <v>169.03432080865241</v>
      </c>
    </row>
    <row r="203" spans="1:7" ht="16.5">
      <c r="A203" s="397">
        <v>616</v>
      </c>
      <c r="B203" s="398" t="s">
        <v>226</v>
      </c>
      <c r="C203" s="420">
        <v>1781</v>
      </c>
      <c r="D203" s="453">
        <v>180880.08331843928</v>
      </c>
      <c r="E203" s="454">
        <v>36547.180845823896</v>
      </c>
      <c r="F203" s="452">
        <f t="shared" ref="F203:F266" si="8">SUM(D203:E203)</f>
        <v>217427.26416426318</v>
      </c>
      <c r="G203" s="452">
        <f t="shared" ref="G203:G266" si="9">F203/C203</f>
        <v>122.08156325899111</v>
      </c>
    </row>
    <row r="204" spans="1:7" ht="16.5">
      <c r="A204" s="397">
        <v>619</v>
      </c>
      <c r="B204" s="398" t="s">
        <v>227</v>
      </c>
      <c r="C204" s="420">
        <v>2650</v>
      </c>
      <c r="D204" s="453">
        <v>202737.95843833283</v>
      </c>
      <c r="E204" s="454">
        <v>176657.18624702407</v>
      </c>
      <c r="F204" s="452">
        <f t="shared" si="8"/>
        <v>379395.14468535688</v>
      </c>
      <c r="G204" s="452">
        <f t="shared" si="9"/>
        <v>143.16797912654977</v>
      </c>
    </row>
    <row r="205" spans="1:7" ht="16.5">
      <c r="A205" s="397">
        <v>620</v>
      </c>
      <c r="B205" s="398" t="s">
        <v>228</v>
      </c>
      <c r="C205" s="420">
        <v>2359</v>
      </c>
      <c r="D205" s="453">
        <v>309380.25260628882</v>
      </c>
      <c r="E205" s="454">
        <v>159119.45601182082</v>
      </c>
      <c r="F205" s="452">
        <f t="shared" si="8"/>
        <v>468499.70861810964</v>
      </c>
      <c r="G205" s="452">
        <f t="shared" si="9"/>
        <v>198.60097864269167</v>
      </c>
    </row>
    <row r="206" spans="1:7" ht="16.5">
      <c r="A206" s="397">
        <v>623</v>
      </c>
      <c r="B206" s="398" t="s">
        <v>229</v>
      </c>
      <c r="C206" s="420">
        <v>2108</v>
      </c>
      <c r="D206" s="453">
        <v>145199.28998461788</v>
      </c>
      <c r="E206" s="454">
        <v>62975.021016002516</v>
      </c>
      <c r="F206" s="452">
        <f t="shared" si="8"/>
        <v>208174.31100062039</v>
      </c>
      <c r="G206" s="452">
        <f t="shared" si="9"/>
        <v>98.754416983216501</v>
      </c>
    </row>
    <row r="207" spans="1:7" ht="16.5">
      <c r="A207" s="397">
        <v>624</v>
      </c>
      <c r="B207" s="398" t="s">
        <v>230</v>
      </c>
      <c r="C207" s="420">
        <v>5065</v>
      </c>
      <c r="D207" s="453">
        <v>467088.25252213172</v>
      </c>
      <c r="E207" s="454">
        <v>134712.92813885765</v>
      </c>
      <c r="F207" s="452">
        <f t="shared" si="8"/>
        <v>601801.18066098937</v>
      </c>
      <c r="G207" s="452">
        <f t="shared" si="9"/>
        <v>118.81563290444015</v>
      </c>
    </row>
    <row r="208" spans="1:7" ht="16.5">
      <c r="A208" s="397">
        <v>625</v>
      </c>
      <c r="B208" s="398" t="s">
        <v>231</v>
      </c>
      <c r="C208" s="420">
        <v>2980</v>
      </c>
      <c r="D208" s="453">
        <v>266353.52438748471</v>
      </c>
      <c r="E208" s="454">
        <v>70256.306288046122</v>
      </c>
      <c r="F208" s="452">
        <f t="shared" si="8"/>
        <v>336609.83067553083</v>
      </c>
      <c r="G208" s="452">
        <f t="shared" si="9"/>
        <v>112.9563190186345</v>
      </c>
    </row>
    <row r="209" spans="1:7" ht="16.5">
      <c r="A209" s="397">
        <v>626</v>
      </c>
      <c r="B209" s="398" t="s">
        <v>232</v>
      </c>
      <c r="C209" s="420">
        <v>4756</v>
      </c>
      <c r="D209" s="453">
        <v>453114.830255337</v>
      </c>
      <c r="E209" s="454">
        <v>280330.62720259011</v>
      </c>
      <c r="F209" s="452">
        <f t="shared" si="8"/>
        <v>733445.45745792706</v>
      </c>
      <c r="G209" s="452">
        <f t="shared" si="9"/>
        <v>154.21477238392075</v>
      </c>
    </row>
    <row r="210" spans="1:7" ht="16.5">
      <c r="A210" s="397">
        <v>630</v>
      </c>
      <c r="B210" s="398" t="s">
        <v>233</v>
      </c>
      <c r="C210" s="420">
        <v>1646</v>
      </c>
      <c r="D210" s="453">
        <v>119031.8863516366</v>
      </c>
      <c r="E210" s="454">
        <v>32217.877101606398</v>
      </c>
      <c r="F210" s="452">
        <f t="shared" si="8"/>
        <v>151249.76345324301</v>
      </c>
      <c r="G210" s="452">
        <f t="shared" si="9"/>
        <v>91.889285208531604</v>
      </c>
    </row>
    <row r="211" spans="1:7" ht="16.5">
      <c r="A211" s="397">
        <v>631</v>
      </c>
      <c r="B211" s="398" t="s">
        <v>234</v>
      </c>
      <c r="C211" s="420">
        <v>1930</v>
      </c>
      <c r="D211" s="453">
        <v>168413.48842510724</v>
      </c>
      <c r="E211" s="454">
        <v>80979.601978083418</v>
      </c>
      <c r="F211" s="452">
        <f t="shared" si="8"/>
        <v>249393.09040319064</v>
      </c>
      <c r="G211" s="452">
        <f t="shared" si="9"/>
        <v>129.21921782548739</v>
      </c>
    </row>
    <row r="212" spans="1:7" ht="16.5">
      <c r="A212" s="397">
        <v>635</v>
      </c>
      <c r="B212" s="398" t="s">
        <v>235</v>
      </c>
      <c r="C212" s="420">
        <v>6337</v>
      </c>
      <c r="D212" s="453">
        <v>507527.15960614197</v>
      </c>
      <c r="E212" s="454">
        <v>308307.01977222238</v>
      </c>
      <c r="F212" s="452">
        <f t="shared" si="8"/>
        <v>815834.17937836435</v>
      </c>
      <c r="G212" s="452">
        <f t="shared" si="9"/>
        <v>128.74138857162131</v>
      </c>
    </row>
    <row r="213" spans="1:7" ht="16.5">
      <c r="A213" s="397">
        <v>636</v>
      </c>
      <c r="B213" s="398" t="s">
        <v>236</v>
      </c>
      <c r="C213" s="420">
        <v>8130</v>
      </c>
      <c r="D213" s="453">
        <v>684717.95098382991</v>
      </c>
      <c r="E213" s="454">
        <v>157085.41384277394</v>
      </c>
      <c r="F213" s="452">
        <f t="shared" si="8"/>
        <v>841803.36482660379</v>
      </c>
      <c r="G213" s="452">
        <f t="shared" si="9"/>
        <v>103.54284930216529</v>
      </c>
    </row>
    <row r="214" spans="1:7" ht="16.5">
      <c r="A214" s="397">
        <v>638</v>
      </c>
      <c r="B214" s="398" t="s">
        <v>237</v>
      </c>
      <c r="C214" s="420">
        <v>51289</v>
      </c>
      <c r="D214" s="453">
        <v>4893088.3727728799</v>
      </c>
      <c r="E214" s="454">
        <v>1255417.5638302919</v>
      </c>
      <c r="F214" s="452">
        <f t="shared" si="8"/>
        <v>6148505.9366031718</v>
      </c>
      <c r="G214" s="452">
        <f t="shared" si="9"/>
        <v>119.8796220749707</v>
      </c>
    </row>
    <row r="215" spans="1:7" ht="16.5">
      <c r="A215" s="397">
        <v>678</v>
      </c>
      <c r="B215" s="398" t="s">
        <v>238</v>
      </c>
      <c r="C215" s="420">
        <v>23797</v>
      </c>
      <c r="D215" s="453">
        <v>2453745.4418872613</v>
      </c>
      <c r="E215" s="454">
        <v>1020494.7637855788</v>
      </c>
      <c r="F215" s="452">
        <f t="shared" si="8"/>
        <v>3474240.2056728401</v>
      </c>
      <c r="G215" s="452">
        <f t="shared" si="9"/>
        <v>145.99488194616296</v>
      </c>
    </row>
    <row r="216" spans="1:7" ht="16.5">
      <c r="A216" s="397">
        <v>680</v>
      </c>
      <c r="B216" s="398" t="s">
        <v>239</v>
      </c>
      <c r="C216" s="420">
        <v>25331</v>
      </c>
      <c r="D216" s="453">
        <v>2749496.7749472959</v>
      </c>
      <c r="E216" s="454">
        <v>1383232.4838348543</v>
      </c>
      <c r="F216" s="452">
        <f t="shared" si="8"/>
        <v>4132729.2587821502</v>
      </c>
      <c r="G216" s="452">
        <f t="shared" si="9"/>
        <v>163.14907657740122</v>
      </c>
    </row>
    <row r="217" spans="1:7" ht="16.5">
      <c r="A217" s="397">
        <v>681</v>
      </c>
      <c r="B217" s="398" t="s">
        <v>240</v>
      </c>
      <c r="C217" s="420">
        <v>3297</v>
      </c>
      <c r="D217" s="453">
        <v>295492.80012183014</v>
      </c>
      <c r="E217" s="454">
        <v>108726.106271461</v>
      </c>
      <c r="F217" s="452">
        <f t="shared" si="8"/>
        <v>404218.90639329114</v>
      </c>
      <c r="G217" s="452">
        <f t="shared" si="9"/>
        <v>122.60203408956359</v>
      </c>
    </row>
    <row r="218" spans="1:7" ht="16.5">
      <c r="A218" s="397">
        <v>683</v>
      </c>
      <c r="B218" s="398" t="s">
        <v>241</v>
      </c>
      <c r="C218" s="420">
        <v>3599</v>
      </c>
      <c r="D218" s="453">
        <v>286696.04490178387</v>
      </c>
      <c r="E218" s="454">
        <v>173173.94264537166</v>
      </c>
      <c r="F218" s="452">
        <f t="shared" si="8"/>
        <v>459869.98754715553</v>
      </c>
      <c r="G218" s="452">
        <f t="shared" si="9"/>
        <v>127.77715686222716</v>
      </c>
    </row>
    <row r="219" spans="1:7" ht="16.5">
      <c r="A219" s="397">
        <v>684</v>
      </c>
      <c r="B219" s="398" t="s">
        <v>242</v>
      </c>
      <c r="C219" s="420">
        <v>38832</v>
      </c>
      <c r="D219" s="453">
        <v>3780046.8341439012</v>
      </c>
      <c r="E219" s="454">
        <v>1868985.3069247869</v>
      </c>
      <c r="F219" s="452">
        <f t="shared" si="8"/>
        <v>5649032.1410686877</v>
      </c>
      <c r="G219" s="452">
        <f t="shared" si="9"/>
        <v>145.47363362867449</v>
      </c>
    </row>
    <row r="220" spans="1:7" ht="16.5">
      <c r="A220" s="397">
        <v>686</v>
      </c>
      <c r="B220" s="398" t="s">
        <v>243</v>
      </c>
      <c r="C220" s="420">
        <v>2933</v>
      </c>
      <c r="D220" s="453">
        <v>253866.54347573509</v>
      </c>
      <c r="E220" s="454">
        <v>78236.526261392122</v>
      </c>
      <c r="F220" s="452">
        <f t="shared" si="8"/>
        <v>332103.06973712723</v>
      </c>
      <c r="G220" s="452">
        <f t="shared" si="9"/>
        <v>113.22982261749991</v>
      </c>
    </row>
    <row r="221" spans="1:7" ht="16.5">
      <c r="A221" s="397">
        <v>687</v>
      </c>
      <c r="B221" s="398" t="s">
        <v>244</v>
      </c>
      <c r="C221" s="420">
        <v>1424</v>
      </c>
      <c r="D221" s="453">
        <v>126913.28660246574</v>
      </c>
      <c r="E221" s="454">
        <v>94628.493958858409</v>
      </c>
      <c r="F221" s="452">
        <f t="shared" si="8"/>
        <v>221541.78056132415</v>
      </c>
      <c r="G221" s="452">
        <f t="shared" si="9"/>
        <v>155.57709309081753</v>
      </c>
    </row>
    <row r="222" spans="1:7" ht="16.5">
      <c r="A222" s="397">
        <v>689</v>
      </c>
      <c r="B222" s="398" t="s">
        <v>245</v>
      </c>
      <c r="C222" s="420">
        <v>3032</v>
      </c>
      <c r="D222" s="453">
        <v>377071.32349139283</v>
      </c>
      <c r="E222" s="454">
        <v>185085.57098897052</v>
      </c>
      <c r="F222" s="452">
        <f t="shared" si="8"/>
        <v>562156.89448036335</v>
      </c>
      <c r="G222" s="452">
        <f t="shared" si="9"/>
        <v>185.40794672835202</v>
      </c>
    </row>
    <row r="223" spans="1:7" ht="16.5">
      <c r="A223" s="397">
        <v>691</v>
      </c>
      <c r="B223" s="398" t="s">
        <v>246</v>
      </c>
      <c r="C223" s="420">
        <v>2598</v>
      </c>
      <c r="D223" s="453">
        <v>172790.62818907225</v>
      </c>
      <c r="E223" s="454">
        <v>92489.491500817981</v>
      </c>
      <c r="F223" s="452">
        <f t="shared" si="8"/>
        <v>265280.11968989024</v>
      </c>
      <c r="G223" s="452">
        <f t="shared" si="9"/>
        <v>102.10936092759439</v>
      </c>
    </row>
    <row r="224" spans="1:7" ht="16.5">
      <c r="A224" s="397">
        <v>694</v>
      </c>
      <c r="B224" s="398" t="s">
        <v>247</v>
      </c>
      <c r="C224" s="420">
        <v>28483</v>
      </c>
      <c r="D224" s="453">
        <v>2914245.5195661671</v>
      </c>
      <c r="E224" s="454">
        <v>1812118.1243834731</v>
      </c>
      <c r="F224" s="452">
        <f t="shared" si="8"/>
        <v>4726363.64394964</v>
      </c>
      <c r="G224" s="452">
        <f t="shared" si="9"/>
        <v>165.93630038793808</v>
      </c>
    </row>
    <row r="225" spans="1:7" ht="16.5">
      <c r="A225" s="397">
        <v>697</v>
      </c>
      <c r="B225" s="398" t="s">
        <v>248</v>
      </c>
      <c r="C225" s="420">
        <v>1164</v>
      </c>
      <c r="D225" s="453">
        <v>130629.3108257182</v>
      </c>
      <c r="E225" s="454">
        <v>31118.452918584284</v>
      </c>
      <c r="F225" s="452">
        <f t="shared" si="8"/>
        <v>161747.7637443025</v>
      </c>
      <c r="G225" s="452">
        <f t="shared" si="9"/>
        <v>138.95855991778566</v>
      </c>
    </row>
    <row r="226" spans="1:7" ht="16.5">
      <c r="A226" s="397">
        <v>698</v>
      </c>
      <c r="B226" s="398" t="s">
        <v>249</v>
      </c>
      <c r="C226" s="420">
        <v>65286</v>
      </c>
      <c r="D226" s="453">
        <v>7696357.0412697764</v>
      </c>
      <c r="E226" s="454">
        <v>1850232.9212748902</v>
      </c>
      <c r="F226" s="452">
        <f t="shared" si="8"/>
        <v>9546589.9625446666</v>
      </c>
      <c r="G226" s="452">
        <f t="shared" si="9"/>
        <v>146.22721506210621</v>
      </c>
    </row>
    <row r="227" spans="1:7" ht="16.5">
      <c r="A227" s="397">
        <v>700</v>
      </c>
      <c r="B227" s="398" t="s">
        <v>250</v>
      </c>
      <c r="C227" s="420">
        <v>4758</v>
      </c>
      <c r="D227" s="453">
        <v>434841.07431741909</v>
      </c>
      <c r="E227" s="454">
        <v>246252.03226485406</v>
      </c>
      <c r="F227" s="452">
        <f t="shared" si="8"/>
        <v>681093.10658227315</v>
      </c>
      <c r="G227" s="452">
        <f t="shared" si="9"/>
        <v>143.14693286722849</v>
      </c>
    </row>
    <row r="228" spans="1:7" ht="16.5">
      <c r="A228" s="397">
        <v>702</v>
      </c>
      <c r="B228" s="398" t="s">
        <v>251</v>
      </c>
      <c r="C228" s="420">
        <v>4124</v>
      </c>
      <c r="D228" s="453">
        <v>410399.23851224501</v>
      </c>
      <c r="E228" s="454">
        <v>241073.09003501321</v>
      </c>
      <c r="F228" s="452">
        <f t="shared" si="8"/>
        <v>651472.32854725816</v>
      </c>
      <c r="G228" s="452">
        <f t="shared" si="9"/>
        <v>157.97098170399082</v>
      </c>
    </row>
    <row r="229" spans="1:7" ht="16.5">
      <c r="A229" s="397">
        <v>704</v>
      </c>
      <c r="B229" s="398" t="s">
        <v>252</v>
      </c>
      <c r="C229" s="420">
        <v>6436</v>
      </c>
      <c r="D229" s="453">
        <v>417988.71690561989</v>
      </c>
      <c r="E229" s="454">
        <v>104677.6286543271</v>
      </c>
      <c r="F229" s="452">
        <f t="shared" si="8"/>
        <v>522666.34555994696</v>
      </c>
      <c r="G229" s="452">
        <f t="shared" si="9"/>
        <v>81.209811305150239</v>
      </c>
    </row>
    <row r="230" spans="1:7" ht="16.5">
      <c r="A230" s="397">
        <v>707</v>
      </c>
      <c r="B230" s="398" t="s">
        <v>253</v>
      </c>
      <c r="C230" s="420">
        <v>1902</v>
      </c>
      <c r="D230" s="453">
        <v>281567.68460489414</v>
      </c>
      <c r="E230" s="454">
        <v>120962.63307402789</v>
      </c>
      <c r="F230" s="452">
        <f t="shared" si="8"/>
        <v>402530.31767892203</v>
      </c>
      <c r="G230" s="452">
        <f t="shared" si="9"/>
        <v>211.63528794896007</v>
      </c>
    </row>
    <row r="231" spans="1:7" ht="16.5">
      <c r="A231" s="397">
        <v>710</v>
      </c>
      <c r="B231" s="398" t="s">
        <v>254</v>
      </c>
      <c r="C231" s="420">
        <v>27209</v>
      </c>
      <c r="D231" s="453">
        <v>2337092.6455453131</v>
      </c>
      <c r="E231" s="454">
        <v>654281.92265551211</v>
      </c>
      <c r="F231" s="452">
        <f t="shared" si="8"/>
        <v>2991374.5682008252</v>
      </c>
      <c r="G231" s="452">
        <f t="shared" si="9"/>
        <v>109.94062876992264</v>
      </c>
    </row>
    <row r="232" spans="1:7" ht="16.5">
      <c r="A232" s="397">
        <v>729</v>
      </c>
      <c r="B232" s="398" t="s">
        <v>255</v>
      </c>
      <c r="C232" s="420">
        <v>8847</v>
      </c>
      <c r="D232" s="453">
        <v>1013376.668759554</v>
      </c>
      <c r="E232" s="454">
        <v>569654.39742835204</v>
      </c>
      <c r="F232" s="452">
        <f t="shared" si="8"/>
        <v>1583031.0661879061</v>
      </c>
      <c r="G232" s="452">
        <f t="shared" si="9"/>
        <v>178.93422246952707</v>
      </c>
    </row>
    <row r="233" spans="1:7" ht="16.5">
      <c r="A233" s="397">
        <v>732</v>
      </c>
      <c r="B233" s="398" t="s">
        <v>256</v>
      </c>
      <c r="C233" s="420">
        <v>3344</v>
      </c>
      <c r="D233" s="453">
        <v>343131.70614587143</v>
      </c>
      <c r="E233" s="454">
        <v>161858.85386017902</v>
      </c>
      <c r="F233" s="452">
        <f t="shared" si="8"/>
        <v>504990.56000605045</v>
      </c>
      <c r="G233" s="452">
        <f t="shared" si="9"/>
        <v>151.01392344678541</v>
      </c>
    </row>
    <row r="234" spans="1:7" ht="16.5">
      <c r="A234" s="397">
        <v>734</v>
      </c>
      <c r="B234" s="398" t="s">
        <v>257</v>
      </c>
      <c r="C234" s="420">
        <v>51100</v>
      </c>
      <c r="D234" s="453">
        <v>5895864.957444638</v>
      </c>
      <c r="E234" s="454">
        <v>2492355.0404930897</v>
      </c>
      <c r="F234" s="452">
        <f t="shared" si="8"/>
        <v>8388219.9979377277</v>
      </c>
      <c r="G234" s="452">
        <f t="shared" si="9"/>
        <v>164.15303322774417</v>
      </c>
    </row>
    <row r="235" spans="1:7" ht="16.5">
      <c r="A235" s="397">
        <v>738</v>
      </c>
      <c r="B235" s="398" t="s">
        <v>258</v>
      </c>
      <c r="C235" s="420">
        <v>2974</v>
      </c>
      <c r="D235" s="453">
        <v>246566.30262217607</v>
      </c>
      <c r="E235" s="454">
        <v>122005.45896755312</v>
      </c>
      <c r="F235" s="452">
        <f t="shared" si="8"/>
        <v>368571.76158972917</v>
      </c>
      <c r="G235" s="452">
        <f t="shared" si="9"/>
        <v>123.93132534960631</v>
      </c>
    </row>
    <row r="236" spans="1:7" ht="16.5">
      <c r="A236" s="397">
        <v>739</v>
      </c>
      <c r="B236" s="398" t="s">
        <v>259</v>
      </c>
      <c r="C236" s="420">
        <v>3216</v>
      </c>
      <c r="D236" s="453">
        <v>274175.88446313009</v>
      </c>
      <c r="E236" s="454">
        <v>109501.78704697412</v>
      </c>
      <c r="F236" s="452">
        <f t="shared" si="8"/>
        <v>383677.67151010421</v>
      </c>
      <c r="G236" s="452">
        <f t="shared" si="9"/>
        <v>119.30275855413689</v>
      </c>
    </row>
    <row r="237" spans="1:7" ht="16.5">
      <c r="A237" s="397">
        <v>740</v>
      </c>
      <c r="B237" s="398" t="s">
        <v>260</v>
      </c>
      <c r="C237" s="420">
        <v>31843</v>
      </c>
      <c r="D237" s="453">
        <v>3444771.7206220143</v>
      </c>
      <c r="E237" s="454">
        <v>1716286.0343112592</v>
      </c>
      <c r="F237" s="452">
        <f t="shared" si="8"/>
        <v>5161057.7549332734</v>
      </c>
      <c r="G237" s="452">
        <f t="shared" si="9"/>
        <v>162.07825126191858</v>
      </c>
    </row>
    <row r="238" spans="1:7" ht="16.5">
      <c r="A238" s="397">
        <v>742</v>
      </c>
      <c r="B238" s="398" t="s">
        <v>261</v>
      </c>
      <c r="C238" s="420">
        <v>978</v>
      </c>
      <c r="D238" s="453">
        <v>133891.27599137262</v>
      </c>
      <c r="E238" s="454">
        <v>69020.326418453813</v>
      </c>
      <c r="F238" s="452">
        <f t="shared" si="8"/>
        <v>202911.60240982642</v>
      </c>
      <c r="G238" s="452">
        <f t="shared" si="9"/>
        <v>207.4760760836671</v>
      </c>
    </row>
    <row r="239" spans="1:7" ht="16.5">
      <c r="A239" s="397">
        <v>743</v>
      </c>
      <c r="B239" s="398" t="s">
        <v>262</v>
      </c>
      <c r="C239" s="420">
        <v>66160</v>
      </c>
      <c r="D239" s="453">
        <v>6305709.210192767</v>
      </c>
      <c r="E239" s="454">
        <v>2348341.8496672735</v>
      </c>
      <c r="F239" s="452">
        <f t="shared" si="8"/>
        <v>8654051.0598600395</v>
      </c>
      <c r="G239" s="452">
        <f t="shared" si="9"/>
        <v>130.80488300876723</v>
      </c>
    </row>
    <row r="240" spans="1:7" ht="16.5">
      <c r="A240" s="397">
        <v>746</v>
      </c>
      <c r="B240" s="398" t="s">
        <v>263</v>
      </c>
      <c r="C240" s="420">
        <v>4713</v>
      </c>
      <c r="D240" s="453">
        <v>320887.27931883506</v>
      </c>
      <c r="E240" s="454">
        <v>117042.39976614976</v>
      </c>
      <c r="F240" s="452">
        <f t="shared" si="8"/>
        <v>437929.67908498482</v>
      </c>
      <c r="G240" s="452">
        <f t="shared" si="9"/>
        <v>92.919516037552469</v>
      </c>
    </row>
    <row r="241" spans="1:7" ht="16.5">
      <c r="A241" s="397">
        <v>747</v>
      </c>
      <c r="B241" s="398" t="s">
        <v>264</v>
      </c>
      <c r="C241" s="420">
        <v>1283</v>
      </c>
      <c r="D241" s="453">
        <v>116790.27057127716</v>
      </c>
      <c r="E241" s="454">
        <v>117217.8489052419</v>
      </c>
      <c r="F241" s="452">
        <f t="shared" si="8"/>
        <v>234008.11947651906</v>
      </c>
      <c r="G241" s="452">
        <f t="shared" si="9"/>
        <v>182.39136358263372</v>
      </c>
    </row>
    <row r="242" spans="1:7" ht="16.5">
      <c r="A242" s="397">
        <v>748</v>
      </c>
      <c r="B242" s="398" t="s">
        <v>265</v>
      </c>
      <c r="C242" s="420">
        <v>4837</v>
      </c>
      <c r="D242" s="453">
        <v>414983.30300517095</v>
      </c>
      <c r="E242" s="454">
        <v>128110.09448919812</v>
      </c>
      <c r="F242" s="452">
        <f t="shared" si="8"/>
        <v>543093.39749436907</v>
      </c>
      <c r="G242" s="452">
        <f t="shared" si="9"/>
        <v>112.27897405300166</v>
      </c>
    </row>
    <row r="243" spans="1:7" ht="16.5">
      <c r="A243" s="397">
        <v>749</v>
      </c>
      <c r="B243" s="398" t="s">
        <v>266</v>
      </c>
      <c r="C243" s="420">
        <v>21290</v>
      </c>
      <c r="D243" s="453">
        <v>1578821.776284392</v>
      </c>
      <c r="E243" s="454">
        <v>449324.04434690671</v>
      </c>
      <c r="F243" s="452">
        <f t="shared" si="8"/>
        <v>2028145.8206312987</v>
      </c>
      <c r="G243" s="452">
        <f t="shared" si="9"/>
        <v>95.262837981742535</v>
      </c>
    </row>
    <row r="244" spans="1:7" ht="16.5">
      <c r="A244" s="397">
        <v>751</v>
      </c>
      <c r="B244" s="398" t="s">
        <v>267</v>
      </c>
      <c r="C244" s="420">
        <v>2828</v>
      </c>
      <c r="D244" s="453">
        <v>272954.70692932489</v>
      </c>
      <c r="E244" s="454">
        <v>154249.62439920762</v>
      </c>
      <c r="F244" s="452">
        <f t="shared" si="8"/>
        <v>427204.33132853254</v>
      </c>
      <c r="G244" s="452">
        <f t="shared" si="9"/>
        <v>151.06235195492664</v>
      </c>
    </row>
    <row r="245" spans="1:7" ht="16.5">
      <c r="A245" s="397">
        <v>753</v>
      </c>
      <c r="B245" s="398" t="s">
        <v>268</v>
      </c>
      <c r="C245" s="420">
        <v>22595</v>
      </c>
      <c r="D245" s="453">
        <v>1849458.7945305675</v>
      </c>
      <c r="E245" s="454">
        <v>341565.96070901002</v>
      </c>
      <c r="F245" s="452">
        <f t="shared" si="8"/>
        <v>2191024.7552395775</v>
      </c>
      <c r="G245" s="452">
        <f t="shared" si="9"/>
        <v>96.969451437910053</v>
      </c>
    </row>
    <row r="246" spans="1:7" ht="16.5">
      <c r="A246" s="397">
        <v>755</v>
      </c>
      <c r="B246" s="398" t="s">
        <v>269</v>
      </c>
      <c r="C246" s="420">
        <v>6158</v>
      </c>
      <c r="D246" s="453">
        <v>441767.69464608398</v>
      </c>
      <c r="E246" s="454">
        <v>93995.482876760303</v>
      </c>
      <c r="F246" s="452">
        <f t="shared" si="8"/>
        <v>535763.17752284429</v>
      </c>
      <c r="G246" s="452">
        <f t="shared" si="9"/>
        <v>87.00278946457361</v>
      </c>
    </row>
    <row r="247" spans="1:7" ht="16.5">
      <c r="A247" s="397">
        <v>758</v>
      </c>
      <c r="B247" s="398" t="s">
        <v>270</v>
      </c>
      <c r="C247" s="420">
        <v>8126</v>
      </c>
      <c r="D247" s="453">
        <v>723368.26100761374</v>
      </c>
      <c r="E247" s="454">
        <v>288221.85638741188</v>
      </c>
      <c r="F247" s="452">
        <f t="shared" si="8"/>
        <v>1011590.1173950257</v>
      </c>
      <c r="G247" s="452">
        <f t="shared" si="9"/>
        <v>124.4880774544703</v>
      </c>
    </row>
    <row r="248" spans="1:7" ht="16.5">
      <c r="A248" s="397">
        <v>759</v>
      </c>
      <c r="B248" s="398" t="s">
        <v>271</v>
      </c>
      <c r="C248" s="420">
        <v>1873</v>
      </c>
      <c r="D248" s="453">
        <v>143460.74844543595</v>
      </c>
      <c r="E248" s="454">
        <v>104922.27628552589</v>
      </c>
      <c r="F248" s="452">
        <f t="shared" si="8"/>
        <v>248383.02473096183</v>
      </c>
      <c r="G248" s="452">
        <f t="shared" si="9"/>
        <v>132.6123997495792</v>
      </c>
    </row>
    <row r="249" spans="1:7" ht="16.5">
      <c r="A249" s="397">
        <v>761</v>
      </c>
      <c r="B249" s="398" t="s">
        <v>272</v>
      </c>
      <c r="C249" s="420">
        <v>8410</v>
      </c>
      <c r="D249" s="453">
        <v>792081.27907551965</v>
      </c>
      <c r="E249" s="454">
        <v>338786.76433060638</v>
      </c>
      <c r="F249" s="452">
        <f t="shared" si="8"/>
        <v>1130868.0434061261</v>
      </c>
      <c r="G249" s="452">
        <f t="shared" si="9"/>
        <v>134.46706818146563</v>
      </c>
    </row>
    <row r="250" spans="1:7" ht="16.5">
      <c r="A250" s="397">
        <v>762</v>
      </c>
      <c r="B250" s="398" t="s">
        <v>273</v>
      </c>
      <c r="C250" s="420">
        <v>3637</v>
      </c>
      <c r="D250" s="453">
        <v>315226.59479111998</v>
      </c>
      <c r="E250" s="454">
        <v>217142.2437134097</v>
      </c>
      <c r="F250" s="452">
        <f t="shared" si="8"/>
        <v>532368.83850452967</v>
      </c>
      <c r="G250" s="452">
        <f t="shared" si="9"/>
        <v>146.37581482115195</v>
      </c>
    </row>
    <row r="251" spans="1:7" ht="16.5">
      <c r="A251" s="397">
        <v>765</v>
      </c>
      <c r="B251" s="398" t="s">
        <v>274</v>
      </c>
      <c r="C251" s="420">
        <v>10274</v>
      </c>
      <c r="D251" s="453">
        <v>1063486.4293789212</v>
      </c>
      <c r="E251" s="454">
        <v>340727.63510704495</v>
      </c>
      <c r="F251" s="452">
        <f t="shared" si="8"/>
        <v>1404214.0644859662</v>
      </c>
      <c r="G251" s="452">
        <f t="shared" si="9"/>
        <v>136.67647113937767</v>
      </c>
    </row>
    <row r="252" spans="1:7" ht="16.5">
      <c r="A252" s="397">
        <v>768</v>
      </c>
      <c r="B252" s="398" t="s">
        <v>275</v>
      </c>
      <c r="C252" s="420">
        <v>2368</v>
      </c>
      <c r="D252" s="453">
        <v>215786.34713861765</v>
      </c>
      <c r="E252" s="454">
        <v>85039.764611373394</v>
      </c>
      <c r="F252" s="452">
        <f t="shared" si="8"/>
        <v>300826.11174999108</v>
      </c>
      <c r="G252" s="452">
        <f t="shared" si="9"/>
        <v>127.03805394847596</v>
      </c>
    </row>
    <row r="253" spans="1:7" ht="16.5">
      <c r="A253" s="397">
        <v>777</v>
      </c>
      <c r="B253" s="398" t="s">
        <v>276</v>
      </c>
      <c r="C253" s="420">
        <v>7172</v>
      </c>
      <c r="D253" s="453">
        <v>727114.2185085247</v>
      </c>
      <c r="E253" s="454">
        <v>336891.68591774703</v>
      </c>
      <c r="F253" s="452">
        <f t="shared" si="8"/>
        <v>1064005.9044262718</v>
      </c>
      <c r="G253" s="452">
        <f t="shared" si="9"/>
        <v>148.35553603266479</v>
      </c>
    </row>
    <row r="254" spans="1:7" ht="16.5">
      <c r="A254" s="397">
        <v>778</v>
      </c>
      <c r="B254" s="398" t="s">
        <v>277</v>
      </c>
      <c r="C254" s="420">
        <v>6708</v>
      </c>
      <c r="D254" s="453">
        <v>613714.96158731985</v>
      </c>
      <c r="E254" s="454">
        <v>254897.80241741706</v>
      </c>
      <c r="F254" s="452">
        <f t="shared" si="8"/>
        <v>868612.76400473691</v>
      </c>
      <c r="G254" s="452">
        <f t="shared" si="9"/>
        <v>129.48908229050937</v>
      </c>
    </row>
    <row r="255" spans="1:7" ht="16.5">
      <c r="A255" s="397">
        <v>781</v>
      </c>
      <c r="B255" s="398" t="s">
        <v>278</v>
      </c>
      <c r="C255" s="420">
        <v>3496</v>
      </c>
      <c r="D255" s="453">
        <v>307183.25643553294</v>
      </c>
      <c r="E255" s="454">
        <v>148225.7752360914</v>
      </c>
      <c r="F255" s="452">
        <f t="shared" si="8"/>
        <v>455409.03167162434</v>
      </c>
      <c r="G255" s="452">
        <f t="shared" si="9"/>
        <v>130.26574132483535</v>
      </c>
    </row>
    <row r="256" spans="1:7" ht="16.5">
      <c r="A256" s="397">
        <v>783</v>
      </c>
      <c r="B256" s="398" t="s">
        <v>279</v>
      </c>
      <c r="C256" s="420">
        <v>6377</v>
      </c>
      <c r="D256" s="453">
        <v>431850.23246240005</v>
      </c>
      <c r="E256" s="454">
        <v>243239.7698566193</v>
      </c>
      <c r="F256" s="452">
        <f t="shared" si="8"/>
        <v>675090.00231901929</v>
      </c>
      <c r="G256" s="452">
        <f t="shared" si="9"/>
        <v>105.86325894919544</v>
      </c>
    </row>
    <row r="257" spans="1:7" ht="16.5">
      <c r="A257" s="397">
        <v>785</v>
      </c>
      <c r="B257" s="398" t="s">
        <v>280</v>
      </c>
      <c r="C257" s="420">
        <v>2589</v>
      </c>
      <c r="D257" s="453">
        <v>317939.11712894239</v>
      </c>
      <c r="E257" s="454">
        <v>166358.83877064177</v>
      </c>
      <c r="F257" s="452">
        <f t="shared" si="8"/>
        <v>484297.95589958417</v>
      </c>
      <c r="G257" s="452">
        <f t="shared" si="9"/>
        <v>187.05985164139983</v>
      </c>
    </row>
    <row r="258" spans="1:7" ht="16.5">
      <c r="A258" s="397">
        <v>790</v>
      </c>
      <c r="B258" s="398" t="s">
        <v>281</v>
      </c>
      <c r="C258" s="420">
        <v>23515</v>
      </c>
      <c r="D258" s="453">
        <v>1826710.8497767991</v>
      </c>
      <c r="E258" s="454">
        <v>1248133.5713915871</v>
      </c>
      <c r="F258" s="452">
        <f t="shared" si="8"/>
        <v>3074844.421168386</v>
      </c>
      <c r="G258" s="452">
        <f t="shared" si="9"/>
        <v>130.76097899929349</v>
      </c>
    </row>
    <row r="259" spans="1:7" ht="16.5">
      <c r="A259" s="397">
        <v>791</v>
      </c>
      <c r="B259" s="398" t="s">
        <v>282</v>
      </c>
      <c r="C259" s="420">
        <v>4931</v>
      </c>
      <c r="D259" s="453">
        <v>407712.94231517782</v>
      </c>
      <c r="E259" s="454">
        <v>194480.34122731857</v>
      </c>
      <c r="F259" s="452">
        <f t="shared" si="8"/>
        <v>602193.28354249639</v>
      </c>
      <c r="G259" s="452">
        <f t="shared" si="9"/>
        <v>122.12396745943954</v>
      </c>
    </row>
    <row r="260" spans="1:7" ht="16.5">
      <c r="A260" s="397">
        <v>831</v>
      </c>
      <c r="B260" s="398" t="s">
        <v>283</v>
      </c>
      <c r="C260" s="420">
        <v>4625</v>
      </c>
      <c r="D260" s="453">
        <v>459371.79292570509</v>
      </c>
      <c r="E260" s="454">
        <v>184131.70252893542</v>
      </c>
      <c r="F260" s="452">
        <f t="shared" si="8"/>
        <v>643503.49545464048</v>
      </c>
      <c r="G260" s="452">
        <f t="shared" si="9"/>
        <v>139.13589090911145</v>
      </c>
    </row>
    <row r="261" spans="1:7" ht="16.5">
      <c r="A261" s="397">
        <v>832</v>
      </c>
      <c r="B261" s="398" t="s">
        <v>284</v>
      </c>
      <c r="C261" s="420">
        <v>3731</v>
      </c>
      <c r="D261" s="453">
        <v>417577.91596309119</v>
      </c>
      <c r="E261" s="454">
        <v>227658.11825650599</v>
      </c>
      <c r="F261" s="452">
        <f t="shared" si="8"/>
        <v>645236.03421959723</v>
      </c>
      <c r="G261" s="452">
        <f t="shared" si="9"/>
        <v>172.93916757426888</v>
      </c>
    </row>
    <row r="262" spans="1:7" ht="16.5">
      <c r="A262" s="397">
        <v>833</v>
      </c>
      <c r="B262" s="398" t="s">
        <v>285</v>
      </c>
      <c r="C262" s="420">
        <v>1705</v>
      </c>
      <c r="D262" s="453">
        <v>129936.27504946299</v>
      </c>
      <c r="E262" s="454">
        <v>44608.159186095101</v>
      </c>
      <c r="F262" s="452">
        <f t="shared" si="8"/>
        <v>174544.43423555809</v>
      </c>
      <c r="G262" s="452">
        <f t="shared" si="9"/>
        <v>102.37210219094317</v>
      </c>
    </row>
    <row r="263" spans="1:7" ht="16.5">
      <c r="A263" s="397">
        <v>834</v>
      </c>
      <c r="B263" s="398" t="s">
        <v>286</v>
      </c>
      <c r="C263" s="420">
        <v>5844</v>
      </c>
      <c r="D263" s="453">
        <v>439731.72166470264</v>
      </c>
      <c r="E263" s="454">
        <v>177836.14951506059</v>
      </c>
      <c r="F263" s="452">
        <f t="shared" si="8"/>
        <v>617567.87117976323</v>
      </c>
      <c r="G263" s="452">
        <f t="shared" si="9"/>
        <v>105.67554263856319</v>
      </c>
    </row>
    <row r="264" spans="1:7" ht="16.5">
      <c r="A264" s="397">
        <v>837</v>
      </c>
      <c r="B264" s="398" t="s">
        <v>287</v>
      </c>
      <c r="C264" s="420">
        <v>255050</v>
      </c>
      <c r="D264" s="453">
        <v>33273624.944304872</v>
      </c>
      <c r="E264" s="454">
        <v>16575384.939725727</v>
      </c>
      <c r="F264" s="452">
        <f t="shared" si="8"/>
        <v>49849009.884030595</v>
      </c>
      <c r="G264" s="452">
        <f t="shared" si="9"/>
        <v>195.44799013538756</v>
      </c>
    </row>
    <row r="265" spans="1:7" ht="16.5">
      <c r="A265" s="397">
        <v>844</v>
      </c>
      <c r="B265" s="398" t="s">
        <v>288</v>
      </c>
      <c r="C265" s="420">
        <v>1412</v>
      </c>
      <c r="D265" s="453">
        <v>112462.28290283124</v>
      </c>
      <c r="E265" s="454">
        <v>59775.822805782707</v>
      </c>
      <c r="F265" s="452">
        <f t="shared" si="8"/>
        <v>172238.10570861393</v>
      </c>
      <c r="G265" s="452">
        <f t="shared" si="9"/>
        <v>121.98166126672375</v>
      </c>
    </row>
    <row r="266" spans="1:7" ht="16.5">
      <c r="A266" s="397">
        <v>845</v>
      </c>
      <c r="B266" s="398" t="s">
        <v>289</v>
      </c>
      <c r="C266" s="420">
        <v>2831</v>
      </c>
      <c r="D266" s="453">
        <v>275737.96104014758</v>
      </c>
      <c r="E266" s="454">
        <v>108127.50962420581</v>
      </c>
      <c r="F266" s="452">
        <f t="shared" si="8"/>
        <v>383865.4706643534</v>
      </c>
      <c r="G266" s="452">
        <f t="shared" si="9"/>
        <v>135.59359613717888</v>
      </c>
    </row>
    <row r="267" spans="1:7" ht="16.5">
      <c r="A267" s="397">
        <v>846</v>
      </c>
      <c r="B267" s="398" t="s">
        <v>290</v>
      </c>
      <c r="C267" s="420">
        <v>4758</v>
      </c>
      <c r="D267" s="453">
        <v>421223.11304430832</v>
      </c>
      <c r="E267" s="454">
        <v>248403.36689690748</v>
      </c>
      <c r="F267" s="452">
        <f t="shared" ref="F267:F303" si="10">SUM(D267:E267)</f>
        <v>669626.47994121583</v>
      </c>
      <c r="G267" s="452">
        <f t="shared" ref="G267:G303" si="11">F267/C267</f>
        <v>140.73696509903652</v>
      </c>
    </row>
    <row r="268" spans="1:7" ht="16.5">
      <c r="A268" s="397">
        <v>848</v>
      </c>
      <c r="B268" s="398" t="s">
        <v>291</v>
      </c>
      <c r="C268" s="420">
        <v>4066</v>
      </c>
      <c r="D268" s="453">
        <v>675954.5910212663</v>
      </c>
      <c r="E268" s="454">
        <v>336426.54632570501</v>
      </c>
      <c r="F268" s="452">
        <f t="shared" si="10"/>
        <v>1012381.1373469713</v>
      </c>
      <c r="G268" s="452">
        <f t="shared" si="11"/>
        <v>248.98699885562502</v>
      </c>
    </row>
    <row r="269" spans="1:7" ht="16.5">
      <c r="A269" s="397">
        <v>849</v>
      </c>
      <c r="B269" s="398" t="s">
        <v>292</v>
      </c>
      <c r="C269" s="420">
        <v>2849</v>
      </c>
      <c r="D269" s="453">
        <v>208642.49932190799</v>
      </c>
      <c r="E269" s="454">
        <v>124786.5122456785</v>
      </c>
      <c r="F269" s="452">
        <f t="shared" si="10"/>
        <v>333429.01156758651</v>
      </c>
      <c r="G269" s="452">
        <f t="shared" si="11"/>
        <v>117.03370009392296</v>
      </c>
    </row>
    <row r="270" spans="1:7" ht="16.5">
      <c r="A270" s="397">
        <v>850</v>
      </c>
      <c r="B270" s="398" t="s">
        <v>293</v>
      </c>
      <c r="C270" s="420">
        <v>2368</v>
      </c>
      <c r="D270" s="453">
        <v>190618.62683903426</v>
      </c>
      <c r="E270" s="454">
        <v>71337.085225554809</v>
      </c>
      <c r="F270" s="452">
        <f t="shared" si="10"/>
        <v>261955.71206458908</v>
      </c>
      <c r="G270" s="452">
        <f t="shared" si="11"/>
        <v>110.62318921646498</v>
      </c>
    </row>
    <row r="271" spans="1:7" ht="16.5">
      <c r="A271" s="397">
        <v>851</v>
      </c>
      <c r="B271" s="398" t="s">
        <v>294</v>
      </c>
      <c r="C271" s="420">
        <v>21018</v>
      </c>
      <c r="D271" s="453">
        <v>2079227.2980875424</v>
      </c>
      <c r="E271" s="454">
        <v>848280.83302312926</v>
      </c>
      <c r="F271" s="452">
        <f t="shared" si="10"/>
        <v>2927508.1311106719</v>
      </c>
      <c r="G271" s="452">
        <f t="shared" si="11"/>
        <v>139.28576130510382</v>
      </c>
    </row>
    <row r="272" spans="1:7" ht="16.5">
      <c r="A272" s="397">
        <v>853</v>
      </c>
      <c r="B272" s="398" t="s">
        <v>295</v>
      </c>
      <c r="C272" s="420">
        <v>201863</v>
      </c>
      <c r="D272" s="453">
        <v>27790411.514742222</v>
      </c>
      <c r="E272" s="454">
        <v>8199381.0425101593</v>
      </c>
      <c r="F272" s="452">
        <f t="shared" si="10"/>
        <v>35989792.557252377</v>
      </c>
      <c r="G272" s="452">
        <f t="shared" si="11"/>
        <v>178.28820812755373</v>
      </c>
    </row>
    <row r="273" spans="1:7" ht="16.5">
      <c r="A273" s="397">
        <v>854</v>
      </c>
      <c r="B273" s="398" t="s">
        <v>296</v>
      </c>
      <c r="C273" s="420">
        <v>3253</v>
      </c>
      <c r="D273" s="453">
        <v>339637.37518733169</v>
      </c>
      <c r="E273" s="454">
        <v>115085.06166224676</v>
      </c>
      <c r="F273" s="452">
        <f t="shared" si="10"/>
        <v>454722.43684957846</v>
      </c>
      <c r="G273" s="452">
        <f t="shared" si="11"/>
        <v>139.78556312621532</v>
      </c>
    </row>
    <row r="274" spans="1:7" ht="16.5">
      <c r="A274" s="397">
        <v>857</v>
      </c>
      <c r="B274" s="398" t="s">
        <v>297</v>
      </c>
      <c r="C274" s="420">
        <v>2313</v>
      </c>
      <c r="D274" s="453">
        <v>182049.10566460146</v>
      </c>
      <c r="E274" s="454">
        <v>50604.445785028976</v>
      </c>
      <c r="F274" s="452">
        <f t="shared" si="10"/>
        <v>232653.55144963044</v>
      </c>
      <c r="G274" s="452">
        <f t="shared" si="11"/>
        <v>100.58519301756613</v>
      </c>
    </row>
    <row r="275" spans="1:7" ht="16.5">
      <c r="A275" s="397">
        <v>858</v>
      </c>
      <c r="B275" s="398" t="s">
        <v>298</v>
      </c>
      <c r="C275" s="420">
        <v>41338</v>
      </c>
      <c r="D275" s="453">
        <v>3365034.250382049</v>
      </c>
      <c r="E275" s="454">
        <v>817808.97040225379</v>
      </c>
      <c r="F275" s="452">
        <f t="shared" si="10"/>
        <v>4182843.2207843028</v>
      </c>
      <c r="G275" s="452">
        <f t="shared" si="11"/>
        <v>101.18639558721522</v>
      </c>
    </row>
    <row r="276" spans="1:7" ht="16.5">
      <c r="A276" s="397">
        <v>859</v>
      </c>
      <c r="B276" s="398" t="s">
        <v>299</v>
      </c>
      <c r="C276" s="420">
        <v>6525</v>
      </c>
      <c r="D276" s="453">
        <v>474014.50629812019</v>
      </c>
      <c r="E276" s="454">
        <v>160187.735593911</v>
      </c>
      <c r="F276" s="452">
        <f t="shared" si="10"/>
        <v>634202.24189203116</v>
      </c>
      <c r="G276" s="452">
        <f t="shared" si="11"/>
        <v>97.195745883836196</v>
      </c>
    </row>
    <row r="277" spans="1:7" ht="16.5">
      <c r="A277" s="397">
        <v>886</v>
      </c>
      <c r="B277" s="398" t="s">
        <v>300</v>
      </c>
      <c r="C277" s="420">
        <v>12533</v>
      </c>
      <c r="D277" s="453">
        <v>938089.06790462416</v>
      </c>
      <c r="E277" s="454">
        <v>471578.77823340788</v>
      </c>
      <c r="F277" s="452">
        <f t="shared" si="10"/>
        <v>1409667.8461380322</v>
      </c>
      <c r="G277" s="452">
        <f t="shared" si="11"/>
        <v>112.47648975808124</v>
      </c>
    </row>
    <row r="278" spans="1:7" ht="16.5">
      <c r="A278" s="397">
        <v>887</v>
      </c>
      <c r="B278" s="398" t="s">
        <v>301</v>
      </c>
      <c r="C278" s="420">
        <v>4568</v>
      </c>
      <c r="D278" s="453">
        <v>477178.16857167636</v>
      </c>
      <c r="E278" s="454">
        <v>453127.65363271011</v>
      </c>
      <c r="F278" s="452">
        <f t="shared" si="10"/>
        <v>930305.82220438647</v>
      </c>
      <c r="G278" s="452">
        <f t="shared" si="11"/>
        <v>203.65714146330703</v>
      </c>
    </row>
    <row r="279" spans="1:7" ht="16.5">
      <c r="A279" s="397">
        <v>889</v>
      </c>
      <c r="B279" s="398" t="s">
        <v>302</v>
      </c>
      <c r="C279" s="420">
        <v>2491</v>
      </c>
      <c r="D279" s="453">
        <v>245858.42292402097</v>
      </c>
      <c r="E279" s="454">
        <v>111564.88392448131</v>
      </c>
      <c r="F279" s="452">
        <f t="shared" si="10"/>
        <v>357423.30684850225</v>
      </c>
      <c r="G279" s="452">
        <f t="shared" si="11"/>
        <v>143.48587187816227</v>
      </c>
    </row>
    <row r="280" spans="1:7" ht="16.5">
      <c r="A280" s="397">
        <v>890</v>
      </c>
      <c r="B280" s="398" t="s">
        <v>303</v>
      </c>
      <c r="C280" s="420">
        <v>1139</v>
      </c>
      <c r="D280" s="453">
        <v>82140.630384887278</v>
      </c>
      <c r="E280" s="454">
        <v>23437.960974083602</v>
      </c>
      <c r="F280" s="452">
        <f t="shared" si="10"/>
        <v>105578.59135897088</v>
      </c>
      <c r="G280" s="452">
        <f t="shared" si="11"/>
        <v>92.694110060553882</v>
      </c>
    </row>
    <row r="281" spans="1:7" ht="16.5">
      <c r="A281" s="397">
        <v>892</v>
      </c>
      <c r="B281" s="398" t="s">
        <v>304</v>
      </c>
      <c r="C281" s="420">
        <v>3615</v>
      </c>
      <c r="D281" s="453">
        <v>297804.01330441918</v>
      </c>
      <c r="E281" s="454">
        <v>170256.092341804</v>
      </c>
      <c r="F281" s="452">
        <f t="shared" si="10"/>
        <v>468060.10564622318</v>
      </c>
      <c r="G281" s="452">
        <f t="shared" si="11"/>
        <v>129.47720764764128</v>
      </c>
    </row>
    <row r="282" spans="1:7" ht="16.5">
      <c r="A282" s="397">
        <v>893</v>
      </c>
      <c r="B282" s="398" t="s">
        <v>305</v>
      </c>
      <c r="C282" s="420">
        <v>7500</v>
      </c>
      <c r="D282" s="453">
        <v>541969.45865621429</v>
      </c>
      <c r="E282" s="454">
        <v>277877.13168577017</v>
      </c>
      <c r="F282" s="452">
        <f t="shared" si="10"/>
        <v>819846.59034198453</v>
      </c>
      <c r="G282" s="452">
        <f t="shared" si="11"/>
        <v>109.31287871226461</v>
      </c>
    </row>
    <row r="283" spans="1:7" ht="16.5">
      <c r="A283" s="397">
        <v>895</v>
      </c>
      <c r="B283" s="398" t="s">
        <v>306</v>
      </c>
      <c r="C283" s="420">
        <v>14938</v>
      </c>
      <c r="D283" s="453">
        <v>1683171.4052962214</v>
      </c>
      <c r="E283" s="454">
        <v>863279.94855961599</v>
      </c>
      <c r="F283" s="452">
        <f t="shared" si="10"/>
        <v>2546451.3538558371</v>
      </c>
      <c r="G283" s="452">
        <f t="shared" si="11"/>
        <v>170.46802475939464</v>
      </c>
    </row>
    <row r="284" spans="1:7" ht="16.5">
      <c r="A284" s="397">
        <v>905</v>
      </c>
      <c r="B284" s="398" t="s">
        <v>307</v>
      </c>
      <c r="C284" s="420">
        <v>68956</v>
      </c>
      <c r="D284" s="453">
        <v>7431460.2663157498</v>
      </c>
      <c r="E284" s="454">
        <v>3494124.0174267404</v>
      </c>
      <c r="F284" s="452">
        <f t="shared" si="10"/>
        <v>10925584.283742491</v>
      </c>
      <c r="G284" s="452">
        <f t="shared" si="11"/>
        <v>158.44283722580329</v>
      </c>
    </row>
    <row r="285" spans="1:7" ht="16.5">
      <c r="A285" s="397">
        <v>908</v>
      </c>
      <c r="B285" s="398" t="s">
        <v>308</v>
      </c>
      <c r="C285" s="420">
        <v>20694</v>
      </c>
      <c r="D285" s="453">
        <v>1964564.7320177075</v>
      </c>
      <c r="E285" s="454">
        <v>1147290.5997017133</v>
      </c>
      <c r="F285" s="452">
        <f t="shared" si="10"/>
        <v>3111855.3317194209</v>
      </c>
      <c r="G285" s="452">
        <f t="shared" si="11"/>
        <v>150.37476233301541</v>
      </c>
    </row>
    <row r="286" spans="1:7" ht="16.5">
      <c r="A286" s="397">
        <v>915</v>
      </c>
      <c r="B286" s="398" t="s">
        <v>309</v>
      </c>
      <c r="C286" s="420">
        <v>19727</v>
      </c>
      <c r="D286" s="453">
        <v>2246749.7139744679</v>
      </c>
      <c r="E286" s="454">
        <v>1463530.1649426175</v>
      </c>
      <c r="F286" s="452">
        <f t="shared" si="10"/>
        <v>3710279.8789170855</v>
      </c>
      <c r="G286" s="452">
        <f t="shared" si="11"/>
        <v>188.08130374193163</v>
      </c>
    </row>
    <row r="287" spans="1:7" ht="16.5">
      <c r="A287" s="397">
        <v>918</v>
      </c>
      <c r="B287" s="398" t="s">
        <v>310</v>
      </c>
      <c r="C287" s="420">
        <v>2245</v>
      </c>
      <c r="D287" s="453">
        <v>197511.28955074769</v>
      </c>
      <c r="E287" s="454">
        <v>27991.224172728907</v>
      </c>
      <c r="F287" s="452">
        <f t="shared" si="10"/>
        <v>225502.51372347662</v>
      </c>
      <c r="G287" s="452">
        <f t="shared" si="11"/>
        <v>100.44655399709426</v>
      </c>
    </row>
    <row r="288" spans="1:7" ht="16.5">
      <c r="A288" s="397">
        <v>921</v>
      </c>
      <c r="B288" s="398" t="s">
        <v>311</v>
      </c>
      <c r="C288" s="420">
        <v>1895</v>
      </c>
      <c r="D288" s="453">
        <v>168929.58831241523</v>
      </c>
      <c r="E288" s="454">
        <v>82922.864464913539</v>
      </c>
      <c r="F288" s="452">
        <f t="shared" si="10"/>
        <v>251852.45277732878</v>
      </c>
      <c r="G288" s="452">
        <f t="shared" si="11"/>
        <v>132.90366901178299</v>
      </c>
    </row>
    <row r="289" spans="1:7" ht="16.5">
      <c r="A289" s="397">
        <v>922</v>
      </c>
      <c r="B289" s="398" t="s">
        <v>312</v>
      </c>
      <c r="C289" s="420">
        <v>4469</v>
      </c>
      <c r="D289" s="453">
        <v>329819.08546873153</v>
      </c>
      <c r="E289" s="454">
        <v>236212.19863731024</v>
      </c>
      <c r="F289" s="452">
        <f t="shared" si="10"/>
        <v>566031.28410604177</v>
      </c>
      <c r="G289" s="452">
        <f t="shared" si="11"/>
        <v>126.65725757575336</v>
      </c>
    </row>
    <row r="290" spans="1:7" ht="16.5">
      <c r="A290" s="397">
        <v>924</v>
      </c>
      <c r="B290" s="398" t="s">
        <v>313</v>
      </c>
      <c r="C290" s="420">
        <v>2936</v>
      </c>
      <c r="D290" s="453">
        <v>245714.36794726178</v>
      </c>
      <c r="E290" s="454">
        <v>139165.9581946783</v>
      </c>
      <c r="F290" s="452">
        <f t="shared" si="10"/>
        <v>384880.32614194008</v>
      </c>
      <c r="G290" s="452">
        <f t="shared" si="11"/>
        <v>131.09002933989785</v>
      </c>
    </row>
    <row r="291" spans="1:7" ht="16.5">
      <c r="A291" s="397">
        <v>925</v>
      </c>
      <c r="B291" s="398" t="s">
        <v>314</v>
      </c>
      <c r="C291" s="420">
        <v>3387</v>
      </c>
      <c r="D291" s="453">
        <v>273121.25196852832</v>
      </c>
      <c r="E291" s="454">
        <v>103230.59683794747</v>
      </c>
      <c r="F291" s="452">
        <f t="shared" si="10"/>
        <v>376351.84880647575</v>
      </c>
      <c r="G291" s="452">
        <f t="shared" si="11"/>
        <v>111.11657774032352</v>
      </c>
    </row>
    <row r="292" spans="1:7" ht="16.5">
      <c r="A292" s="397">
        <v>927</v>
      </c>
      <c r="B292" s="398" t="s">
        <v>315</v>
      </c>
      <c r="C292" s="420">
        <v>28811</v>
      </c>
      <c r="D292" s="453">
        <v>2494651.7335664784</v>
      </c>
      <c r="E292" s="454">
        <v>947029.93438190152</v>
      </c>
      <c r="F292" s="452">
        <f t="shared" si="10"/>
        <v>3441681.6679483801</v>
      </c>
      <c r="G292" s="452">
        <f t="shared" si="11"/>
        <v>119.45720967506786</v>
      </c>
    </row>
    <row r="293" spans="1:7" ht="16.5">
      <c r="A293" s="397">
        <v>931</v>
      </c>
      <c r="B293" s="398" t="s">
        <v>316</v>
      </c>
      <c r="C293" s="420">
        <v>5877</v>
      </c>
      <c r="D293" s="453">
        <v>560128.83522146835</v>
      </c>
      <c r="E293" s="454">
        <v>225607.00530776998</v>
      </c>
      <c r="F293" s="452">
        <f t="shared" si="10"/>
        <v>785735.84052923834</v>
      </c>
      <c r="G293" s="452">
        <f t="shared" si="11"/>
        <v>133.6967569387848</v>
      </c>
    </row>
    <row r="294" spans="1:7" ht="16.5">
      <c r="A294" s="397">
        <v>934</v>
      </c>
      <c r="B294" s="398" t="s">
        <v>317</v>
      </c>
      <c r="C294" s="420">
        <v>2656</v>
      </c>
      <c r="D294" s="453">
        <v>215528.69834073735</v>
      </c>
      <c r="E294" s="454">
        <v>63438.521688261397</v>
      </c>
      <c r="F294" s="452">
        <f t="shared" si="10"/>
        <v>278967.22002899874</v>
      </c>
      <c r="G294" s="452">
        <f t="shared" si="11"/>
        <v>105.03283886633989</v>
      </c>
    </row>
    <row r="295" spans="1:7" ht="16.5">
      <c r="A295" s="397">
        <v>935</v>
      </c>
      <c r="B295" s="398" t="s">
        <v>318</v>
      </c>
      <c r="C295" s="420">
        <v>2927</v>
      </c>
      <c r="D295" s="453">
        <v>347103.0518661961</v>
      </c>
      <c r="E295" s="454">
        <v>151115.48268915692</v>
      </c>
      <c r="F295" s="452">
        <f t="shared" si="10"/>
        <v>498218.53455535299</v>
      </c>
      <c r="G295" s="452">
        <f t="shared" si="11"/>
        <v>170.21473678010011</v>
      </c>
    </row>
    <row r="296" spans="1:7" ht="16.5">
      <c r="A296" s="397">
        <v>936</v>
      </c>
      <c r="B296" s="398" t="s">
        <v>319</v>
      </c>
      <c r="C296" s="420">
        <v>6275</v>
      </c>
      <c r="D296" s="453">
        <v>508859.48228039424</v>
      </c>
      <c r="E296" s="454">
        <v>248642.81072485005</v>
      </c>
      <c r="F296" s="452">
        <f t="shared" si="10"/>
        <v>757502.29300524434</v>
      </c>
      <c r="G296" s="452">
        <f t="shared" si="11"/>
        <v>120.71749689326603</v>
      </c>
    </row>
    <row r="297" spans="1:7" ht="16.5">
      <c r="A297" s="397">
        <v>946</v>
      </c>
      <c r="B297" s="398" t="s">
        <v>320</v>
      </c>
      <c r="C297" s="420">
        <v>6291</v>
      </c>
      <c r="D297" s="453">
        <v>400690.67373008246</v>
      </c>
      <c r="E297" s="454">
        <v>203622.59700878945</v>
      </c>
      <c r="F297" s="452">
        <f t="shared" si="10"/>
        <v>604313.27073887188</v>
      </c>
      <c r="G297" s="452">
        <f t="shared" si="11"/>
        <v>96.059969915573333</v>
      </c>
    </row>
    <row r="298" spans="1:7" ht="16.5">
      <c r="A298" s="397">
        <v>976</v>
      </c>
      <c r="B298" s="398" t="s">
        <v>321</v>
      </c>
      <c r="C298" s="420">
        <v>3765</v>
      </c>
      <c r="D298" s="453">
        <v>454781.16771257907</v>
      </c>
      <c r="E298" s="454">
        <v>188751.6755361323</v>
      </c>
      <c r="F298" s="452">
        <f t="shared" si="10"/>
        <v>643532.84324871143</v>
      </c>
      <c r="G298" s="452">
        <f t="shared" si="11"/>
        <v>170.92505796778525</v>
      </c>
    </row>
    <row r="299" spans="1:7" ht="16.5">
      <c r="A299" s="397">
        <v>977</v>
      </c>
      <c r="B299" s="398" t="s">
        <v>322</v>
      </c>
      <c r="C299" s="420">
        <v>15369</v>
      </c>
      <c r="D299" s="453">
        <v>1166090.1369183548</v>
      </c>
      <c r="E299" s="454">
        <v>478610.95433419303</v>
      </c>
      <c r="F299" s="452">
        <f t="shared" si="10"/>
        <v>1644701.0912525477</v>
      </c>
      <c r="G299" s="452">
        <f t="shared" si="11"/>
        <v>107.01419033460522</v>
      </c>
    </row>
    <row r="300" spans="1:7" ht="16.5">
      <c r="A300" s="397">
        <v>980</v>
      </c>
      <c r="B300" s="398" t="s">
        <v>323</v>
      </c>
      <c r="C300" s="420">
        <v>33677</v>
      </c>
      <c r="D300" s="453">
        <v>2832692.2373907515</v>
      </c>
      <c r="E300" s="454">
        <v>1154053.68178936</v>
      </c>
      <c r="F300" s="452">
        <f t="shared" si="10"/>
        <v>3986745.9191801115</v>
      </c>
      <c r="G300" s="452">
        <f t="shared" si="11"/>
        <v>118.38186059269269</v>
      </c>
    </row>
    <row r="301" spans="1:7" ht="16.5">
      <c r="A301" s="397">
        <v>981</v>
      </c>
      <c r="B301" s="398" t="s">
        <v>324</v>
      </c>
      <c r="C301" s="420">
        <v>2207</v>
      </c>
      <c r="D301" s="453">
        <v>187449.2214764193</v>
      </c>
      <c r="E301" s="454">
        <v>135696.79524591466</v>
      </c>
      <c r="F301" s="452">
        <f t="shared" si="10"/>
        <v>323146.01672233397</v>
      </c>
      <c r="G301" s="452">
        <f t="shared" si="11"/>
        <v>146.41867545189578</v>
      </c>
    </row>
    <row r="302" spans="1:7" ht="16.5">
      <c r="A302" s="397">
        <v>989</v>
      </c>
      <c r="B302" s="398" t="s">
        <v>325</v>
      </c>
      <c r="C302" s="420">
        <v>5316</v>
      </c>
      <c r="D302" s="453">
        <v>490492.14411484811</v>
      </c>
      <c r="E302" s="454">
        <v>205006.83251165878</v>
      </c>
      <c r="F302" s="452">
        <f t="shared" si="10"/>
        <v>695498.97662650689</v>
      </c>
      <c r="G302" s="452">
        <f t="shared" si="11"/>
        <v>130.83125971153251</v>
      </c>
    </row>
    <row r="303" spans="1:7" ht="16.5">
      <c r="A303" s="397">
        <v>992</v>
      </c>
      <c r="B303" s="398" t="s">
        <v>326</v>
      </c>
      <c r="C303" s="420">
        <v>17971</v>
      </c>
      <c r="D303" s="453">
        <v>2193716.5139083727</v>
      </c>
      <c r="E303" s="454">
        <v>1316622.2153600371</v>
      </c>
      <c r="F303" s="452">
        <f t="shared" si="10"/>
        <v>3510338.7292684098</v>
      </c>
      <c r="G303" s="452">
        <f t="shared" si="11"/>
        <v>195.3335223008408</v>
      </c>
    </row>
  </sheetData>
  <autoFilter ref="A10:G10" xr:uid="{5E781CAA-B3A9-44E7-A6E1-567E974E151A}">
    <sortState xmlns:xlrd2="http://schemas.microsoft.com/office/spreadsheetml/2017/richdata2" ref="A11:G303">
      <sortCondition ref="A10"/>
    </sortState>
  </autoFilter>
  <mergeCells count="1">
    <mergeCell ref="A8:G8"/>
  </mergeCells>
  <conditionalFormatting sqref="C11:C302">
    <cfRule type="cellIs" dxfId="5" priority="7" operator="lessThan">
      <formula>0</formula>
    </cfRule>
  </conditionalFormatting>
  <hyperlinks>
    <hyperlink ref="A4" r:id="rId1" display="https://vm.fi/valtionosuuslaskelmia" xr:uid="{A90B89A2-F159-4BA5-A292-5F8E0DF15597}"/>
  </hyperlinks>
  <pageMargins left="0.7" right="0.7" top="0.75" bottom="0.75" header="0.3" footer="0.3"/>
  <ignoredErrors>
    <ignoredError sqref="F1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BAAAF-42DB-41C6-B349-FA6F19B2EDC6}">
  <sheetPr>
    <tabColor theme="4"/>
  </sheetPr>
  <dimension ref="A1:W303"/>
  <sheetViews>
    <sheetView workbookViewId="0"/>
  </sheetViews>
  <sheetFormatPr defaultRowHeight="14.25"/>
  <cols>
    <col min="1" max="1" width="6.28515625" style="451" customWidth="1"/>
    <col min="2" max="2" width="15.42578125" style="451" bestFit="1" customWidth="1"/>
    <col min="3" max="3" width="13.28515625" style="451" bestFit="1" customWidth="1"/>
    <col min="4" max="4" width="14.85546875" style="451" bestFit="1" customWidth="1"/>
    <col min="5" max="5" width="11.42578125" style="451" bestFit="1" customWidth="1"/>
    <col min="6" max="6" width="5.5703125" style="451" customWidth="1"/>
    <col min="7" max="7" width="14.140625" style="451" customWidth="1"/>
    <col min="8" max="8" width="16.140625" style="451" customWidth="1"/>
    <col min="9" max="9" width="14.42578125" style="451" bestFit="1" customWidth="1"/>
    <col min="10" max="10" width="13.140625" style="451" bestFit="1" customWidth="1"/>
    <col min="11" max="11" width="5" style="451" customWidth="1"/>
    <col min="12" max="12" width="19.42578125" style="451" customWidth="1"/>
    <col min="13" max="13" width="20.28515625" style="451" bestFit="1" customWidth="1"/>
    <col min="14" max="14" width="5.5703125" style="451" customWidth="1"/>
    <col min="15" max="15" width="8.140625" style="70" customWidth="1"/>
    <col min="16" max="17" width="15.42578125" style="70" bestFit="1" customWidth="1"/>
    <col min="18" max="20" width="16.85546875" style="70" bestFit="1" customWidth="1"/>
    <col min="21" max="21" width="16.5703125" style="70" bestFit="1" customWidth="1"/>
    <col min="22" max="22" width="13.85546875" style="70" bestFit="1" customWidth="1"/>
    <col min="23" max="23" width="16.85546875" style="70" bestFit="1" customWidth="1"/>
  </cols>
  <sheetData>
    <row r="1" spans="1:23" s="597" customFormat="1" ht="27.75">
      <c r="A1" s="595" t="s">
        <v>517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5" t="s">
        <v>526</v>
      </c>
      <c r="P1" s="596"/>
      <c r="Q1" s="596"/>
      <c r="R1" s="596"/>
      <c r="S1" s="596"/>
      <c r="T1" s="596"/>
      <c r="U1" s="596"/>
      <c r="V1" s="596"/>
      <c r="W1" s="596"/>
    </row>
    <row r="2" spans="1:23" s="192" customFormat="1" ht="15">
      <c r="A2" s="491" t="s">
        <v>543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9" t="s">
        <v>527</v>
      </c>
      <c r="P2" s="148"/>
      <c r="Q2" s="148"/>
      <c r="R2" s="148"/>
      <c r="S2" s="148"/>
      <c r="T2" s="148"/>
      <c r="U2" s="148"/>
      <c r="V2" s="590"/>
      <c r="W2" s="148"/>
    </row>
    <row r="3" spans="1:23" s="192" customFormat="1" ht="15.75">
      <c r="A3" s="418" t="s">
        <v>546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42" t="s">
        <v>535</v>
      </c>
      <c r="P3" s="148"/>
      <c r="Q3" s="148"/>
      <c r="R3" s="148"/>
      <c r="S3" s="148"/>
      <c r="T3" s="148"/>
      <c r="U3" s="148"/>
      <c r="V3" s="148"/>
      <c r="W3" s="148"/>
    </row>
    <row r="4" spans="1:23" s="192" customFormat="1" ht="15.75">
      <c r="A4" s="418"/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42" t="s">
        <v>528</v>
      </c>
      <c r="P4" s="148"/>
      <c r="Q4" s="148"/>
      <c r="R4" s="148"/>
      <c r="S4" s="148"/>
      <c r="T4" s="148"/>
      <c r="U4" s="148"/>
      <c r="V4" s="148"/>
      <c r="W4" s="148"/>
    </row>
    <row r="5" spans="1:23" s="192" customFormat="1" ht="15">
      <c r="A5" s="588"/>
      <c r="B5" s="588"/>
      <c r="C5" s="591" t="s">
        <v>520</v>
      </c>
      <c r="D5" s="588"/>
      <c r="E5" s="588"/>
      <c r="F5" s="588"/>
      <c r="G5" s="588" t="s">
        <v>547</v>
      </c>
      <c r="H5" s="588"/>
      <c r="I5" s="588"/>
      <c r="J5" s="588"/>
      <c r="K5" s="588"/>
      <c r="L5" s="588"/>
      <c r="M5" s="588"/>
      <c r="N5" s="588"/>
      <c r="O5" s="42" t="s">
        <v>536</v>
      </c>
      <c r="P5" s="148"/>
      <c r="Q5" s="148"/>
      <c r="R5" s="148"/>
      <c r="S5" s="148"/>
      <c r="T5" s="148"/>
      <c r="U5" s="148"/>
      <c r="V5" s="148"/>
      <c r="W5" s="148"/>
    </row>
    <row r="6" spans="1:23" s="192" customFormat="1" ht="15">
      <c r="A6" s="588"/>
      <c r="B6" s="588"/>
      <c r="C6" s="588"/>
      <c r="D6" s="588"/>
      <c r="E6" s="588"/>
      <c r="F6" s="588"/>
      <c r="G6" s="588"/>
      <c r="H6" s="588"/>
      <c r="I6" s="588"/>
      <c r="J6" s="588"/>
      <c r="K6" s="589"/>
      <c r="L6" s="588"/>
      <c r="M6" s="588"/>
      <c r="N6" s="588"/>
      <c r="O6" s="42" t="s">
        <v>537</v>
      </c>
      <c r="P6" s="148"/>
      <c r="Q6" s="148"/>
      <c r="R6" s="148"/>
      <c r="S6" s="148"/>
      <c r="T6" s="148"/>
      <c r="U6" s="148"/>
      <c r="V6" s="148"/>
      <c r="W6" s="148"/>
    </row>
    <row r="7" spans="1:23" s="192" customFormat="1" ht="15.75">
      <c r="A7" s="588"/>
      <c r="B7" s="588"/>
      <c r="C7" s="588"/>
      <c r="D7" s="588"/>
      <c r="E7" s="588"/>
      <c r="F7" s="588"/>
      <c r="G7" s="592" t="s">
        <v>539</v>
      </c>
      <c r="H7" s="593" t="s">
        <v>518</v>
      </c>
      <c r="I7" s="593" t="s">
        <v>519</v>
      </c>
      <c r="J7" s="589"/>
      <c r="K7" s="588"/>
      <c r="L7" s="594" t="s">
        <v>604</v>
      </c>
      <c r="M7" s="588"/>
      <c r="N7" s="588"/>
      <c r="O7" s="42" t="s">
        <v>538</v>
      </c>
      <c r="P7" s="148"/>
      <c r="Q7" s="148"/>
      <c r="R7" s="148"/>
      <c r="S7" s="148"/>
      <c r="T7" s="148"/>
      <c r="U7" s="148"/>
      <c r="V7" s="148"/>
      <c r="W7" s="148"/>
    </row>
    <row r="8" spans="1:23" s="192" customFormat="1" ht="15.75">
      <c r="A8" s="591"/>
      <c r="B8" s="588"/>
      <c r="C8" s="588"/>
      <c r="D8" s="588"/>
      <c r="E8" s="588"/>
      <c r="F8" s="588"/>
      <c r="G8" s="592">
        <v>83.48</v>
      </c>
      <c r="H8" s="592">
        <v>734.33</v>
      </c>
      <c r="I8" s="592">
        <v>83.24</v>
      </c>
      <c r="J8" s="588"/>
      <c r="K8" s="588"/>
      <c r="L8" s="592">
        <v>31.63</v>
      </c>
      <c r="M8" s="588"/>
      <c r="N8" s="588"/>
      <c r="O8" s="148"/>
      <c r="P8" s="148"/>
      <c r="Q8" s="148"/>
      <c r="R8" s="148"/>
      <c r="S8" s="148"/>
      <c r="T8" s="148"/>
      <c r="U8" s="148"/>
      <c r="V8" s="148"/>
      <c r="W8" s="148"/>
    </row>
    <row r="9" spans="1:23" ht="89.25">
      <c r="A9" s="492" t="s">
        <v>521</v>
      </c>
      <c r="B9" s="493" t="s">
        <v>12</v>
      </c>
      <c r="C9" s="492" t="s">
        <v>522</v>
      </c>
      <c r="D9" s="492" t="s">
        <v>523</v>
      </c>
      <c r="E9" s="492" t="s">
        <v>524</v>
      </c>
      <c r="F9" s="502"/>
      <c r="G9" s="497" t="s">
        <v>540</v>
      </c>
      <c r="H9" s="497" t="s">
        <v>541</v>
      </c>
      <c r="I9" s="498" t="s">
        <v>542</v>
      </c>
      <c r="J9" s="499" t="s">
        <v>544</v>
      </c>
      <c r="K9" s="501"/>
      <c r="L9" s="497" t="s">
        <v>605</v>
      </c>
      <c r="M9" s="497" t="s">
        <v>525</v>
      </c>
      <c r="N9" s="504"/>
      <c r="O9" s="500" t="s">
        <v>521</v>
      </c>
      <c r="P9" s="497" t="s">
        <v>12</v>
      </c>
      <c r="Q9" s="497" t="s">
        <v>529</v>
      </c>
      <c r="R9" s="497" t="s">
        <v>530</v>
      </c>
      <c r="S9" s="497" t="s">
        <v>531</v>
      </c>
      <c r="T9" s="497" t="s">
        <v>532</v>
      </c>
      <c r="U9" s="497" t="s">
        <v>533</v>
      </c>
      <c r="V9" s="497" t="s">
        <v>534</v>
      </c>
      <c r="W9" s="499" t="s">
        <v>592</v>
      </c>
    </row>
    <row r="10" spans="1:23" s="584" customFormat="1" ht="24" customHeight="1">
      <c r="A10" s="578"/>
      <c r="B10" s="578" t="s">
        <v>483</v>
      </c>
      <c r="C10" s="579">
        <v>3255053</v>
      </c>
      <c r="D10" s="579">
        <v>370040</v>
      </c>
      <c r="E10" s="579">
        <v>555250</v>
      </c>
      <c r="F10" s="580"/>
      <c r="G10" s="579">
        <v>271731824.43999994</v>
      </c>
      <c r="H10" s="579">
        <v>271731473.19999999</v>
      </c>
      <c r="I10" s="579">
        <v>46219010.00000003</v>
      </c>
      <c r="J10" s="581">
        <v>589682307.63999975</v>
      </c>
      <c r="K10" s="580"/>
      <c r="L10" s="579">
        <v>17562557.499999989</v>
      </c>
      <c r="M10" s="579">
        <v>607036711.31999981</v>
      </c>
      <c r="N10" s="582"/>
      <c r="O10" s="583"/>
      <c r="P10" s="578" t="s">
        <v>483</v>
      </c>
      <c r="Q10" s="579">
        <v>5573310</v>
      </c>
      <c r="R10" s="579">
        <v>478982410.46999967</v>
      </c>
      <c r="S10" s="579">
        <v>591403832.23150015</v>
      </c>
      <c r="T10" s="579">
        <v>24325676.198999982</v>
      </c>
      <c r="U10" s="579">
        <v>79333917.627345026</v>
      </c>
      <c r="V10" s="579">
        <v>695063426.05784523</v>
      </c>
      <c r="W10" s="581">
        <v>216081015.58784497</v>
      </c>
    </row>
    <row r="11" spans="1:23" ht="12.75">
      <c r="A11" s="494">
        <v>5</v>
      </c>
      <c r="B11" s="494" t="s">
        <v>34</v>
      </c>
      <c r="C11" s="495">
        <v>4453</v>
      </c>
      <c r="D11" s="495">
        <v>411</v>
      </c>
      <c r="E11" s="495">
        <v>410</v>
      </c>
      <c r="F11" s="490"/>
      <c r="G11" s="495">
        <v>371736.44</v>
      </c>
      <c r="H11" s="495">
        <v>301809.63</v>
      </c>
      <c r="I11" s="495">
        <v>34128.400000000001</v>
      </c>
      <c r="J11" s="496">
        <v>707674.47000000009</v>
      </c>
      <c r="K11" s="490"/>
      <c r="L11" s="495">
        <v>12968.3</v>
      </c>
      <c r="M11" s="495">
        <v>839090.78054058319</v>
      </c>
      <c r="N11" s="489"/>
      <c r="O11" s="503">
        <v>5</v>
      </c>
      <c r="P11" s="494" t="s">
        <v>34</v>
      </c>
      <c r="Q11" s="495">
        <v>9113</v>
      </c>
      <c r="R11" s="495">
        <v>272082.18</v>
      </c>
      <c r="S11" s="495">
        <v>452532.7145</v>
      </c>
      <c r="T11" s="495">
        <v>26031.342000000001</v>
      </c>
      <c r="U11" s="495">
        <v>110278.69402561701</v>
      </c>
      <c r="V11" s="495">
        <v>588842.75052561704</v>
      </c>
      <c r="W11" s="496">
        <v>316760.57052561705</v>
      </c>
    </row>
    <row r="12" spans="1:23" ht="12.75">
      <c r="A12" s="494">
        <v>9</v>
      </c>
      <c r="B12" s="494" t="s">
        <v>35</v>
      </c>
      <c r="C12" s="495">
        <v>1225</v>
      </c>
      <c r="D12" s="495">
        <v>123</v>
      </c>
      <c r="E12" s="495">
        <v>47</v>
      </c>
      <c r="F12" s="490"/>
      <c r="G12" s="495">
        <v>102263</v>
      </c>
      <c r="H12" s="495">
        <v>90322.590000000011</v>
      </c>
      <c r="I12" s="495">
        <v>3912.2799999999997</v>
      </c>
      <c r="J12" s="496">
        <v>196497.87000000002</v>
      </c>
      <c r="K12" s="490"/>
      <c r="L12" s="495">
        <v>1486.61</v>
      </c>
      <c r="M12" s="495">
        <v>192016.46634876472</v>
      </c>
      <c r="N12" s="489"/>
      <c r="O12" s="503">
        <v>9</v>
      </c>
      <c r="P12" s="494" t="s">
        <v>35</v>
      </c>
      <c r="Q12" s="495">
        <v>2437</v>
      </c>
      <c r="R12" s="495">
        <v>90687.96</v>
      </c>
      <c r="S12" s="495">
        <v>121309.3115</v>
      </c>
      <c r="T12" s="495">
        <v>14230.047</v>
      </c>
      <c r="U12" s="495">
        <v>31178.224949555901</v>
      </c>
      <c r="V12" s="495">
        <v>166717.58344955591</v>
      </c>
      <c r="W12" s="496">
        <v>76029.623449555904</v>
      </c>
    </row>
    <row r="13" spans="1:23" ht="12.75">
      <c r="A13" s="494">
        <v>10</v>
      </c>
      <c r="B13" s="494" t="s">
        <v>36</v>
      </c>
      <c r="C13" s="495">
        <v>5510</v>
      </c>
      <c r="D13" s="495">
        <v>514</v>
      </c>
      <c r="E13" s="495">
        <v>278</v>
      </c>
      <c r="F13" s="490"/>
      <c r="G13" s="495">
        <v>459974.80000000005</v>
      </c>
      <c r="H13" s="495">
        <v>377445.62</v>
      </c>
      <c r="I13" s="495">
        <v>23140.719999999998</v>
      </c>
      <c r="J13" s="496">
        <v>860561.14</v>
      </c>
      <c r="K13" s="490"/>
      <c r="L13" s="495">
        <v>8793.14</v>
      </c>
      <c r="M13" s="495">
        <v>893316.92049983458</v>
      </c>
      <c r="N13" s="489"/>
      <c r="O13" s="503">
        <v>10</v>
      </c>
      <c r="P13" s="494" t="s">
        <v>36</v>
      </c>
      <c r="Q13" s="495">
        <v>10933</v>
      </c>
      <c r="R13" s="495">
        <v>355483.19</v>
      </c>
      <c r="S13" s="495">
        <v>740956.62700000009</v>
      </c>
      <c r="T13" s="495">
        <v>48479.925000000003</v>
      </c>
      <c r="U13" s="495">
        <v>100256.254807448</v>
      </c>
      <c r="V13" s="495">
        <v>889692.80680744816</v>
      </c>
      <c r="W13" s="496">
        <v>534209.61680744821</v>
      </c>
    </row>
    <row r="14" spans="1:23" ht="12.75">
      <c r="A14" s="494">
        <v>16</v>
      </c>
      <c r="B14" s="494" t="s">
        <v>37</v>
      </c>
      <c r="C14" s="495">
        <v>3847</v>
      </c>
      <c r="D14" s="495">
        <v>414</v>
      </c>
      <c r="E14" s="495">
        <v>257</v>
      </c>
      <c r="F14" s="490"/>
      <c r="G14" s="495">
        <v>321147.56</v>
      </c>
      <c r="H14" s="495">
        <v>304012.62</v>
      </c>
      <c r="I14" s="495">
        <v>21392.68</v>
      </c>
      <c r="J14" s="496">
        <v>646552.86</v>
      </c>
      <c r="K14" s="490"/>
      <c r="L14" s="495">
        <v>8128.91</v>
      </c>
      <c r="M14" s="495">
        <v>722928.64090310724</v>
      </c>
      <c r="N14" s="489"/>
      <c r="O14" s="503">
        <v>16</v>
      </c>
      <c r="P14" s="494" t="s">
        <v>37</v>
      </c>
      <c r="Q14" s="495">
        <v>7968</v>
      </c>
      <c r="R14" s="495">
        <v>414385.79</v>
      </c>
      <c r="S14" s="495">
        <v>556465.52300000004</v>
      </c>
      <c r="T14" s="495">
        <v>32343.514999999999</v>
      </c>
      <c r="U14" s="495">
        <v>120106.580237653</v>
      </c>
      <c r="V14" s="495">
        <v>708915.61823765305</v>
      </c>
      <c r="W14" s="496">
        <v>294529.82823765307</v>
      </c>
    </row>
    <row r="15" spans="1:23" ht="12.75">
      <c r="A15" s="494">
        <v>18</v>
      </c>
      <c r="B15" s="494" t="s">
        <v>38</v>
      </c>
      <c r="C15" s="495">
        <v>2648</v>
      </c>
      <c r="D15" s="495">
        <v>209</v>
      </c>
      <c r="E15" s="495">
        <v>184</v>
      </c>
      <c r="F15" s="490"/>
      <c r="G15" s="495">
        <v>221055.04</v>
      </c>
      <c r="H15" s="495">
        <v>153474.97</v>
      </c>
      <c r="I15" s="495">
        <v>15316.16</v>
      </c>
      <c r="J15" s="496">
        <v>389846.17</v>
      </c>
      <c r="K15" s="490"/>
      <c r="L15" s="495">
        <v>5819.92</v>
      </c>
      <c r="M15" s="495">
        <v>377317.11885790771</v>
      </c>
      <c r="N15" s="489"/>
      <c r="O15" s="503">
        <v>18</v>
      </c>
      <c r="P15" s="494" t="s">
        <v>38</v>
      </c>
      <c r="Q15" s="495">
        <v>4700</v>
      </c>
      <c r="R15" s="495">
        <v>259039.92</v>
      </c>
      <c r="S15" s="495">
        <v>319751.54149999999</v>
      </c>
      <c r="T15" s="495">
        <v>12363.584000000001</v>
      </c>
      <c r="U15" s="495">
        <v>62161.2160712607</v>
      </c>
      <c r="V15" s="495">
        <v>394276.34157126065</v>
      </c>
      <c r="W15" s="496">
        <v>135236.42157126064</v>
      </c>
    </row>
    <row r="16" spans="1:23" ht="12.75">
      <c r="A16" s="494">
        <v>19</v>
      </c>
      <c r="B16" s="494" t="s">
        <v>39</v>
      </c>
      <c r="C16" s="495">
        <v>2192</v>
      </c>
      <c r="D16" s="495">
        <v>156</v>
      </c>
      <c r="E16" s="495">
        <v>115</v>
      </c>
      <c r="F16" s="490"/>
      <c r="G16" s="495">
        <v>182988.16</v>
      </c>
      <c r="H16" s="495">
        <v>114555.48000000001</v>
      </c>
      <c r="I16" s="495">
        <v>9572.5999999999985</v>
      </c>
      <c r="J16" s="496">
        <v>307116.24</v>
      </c>
      <c r="K16" s="490"/>
      <c r="L16" s="495">
        <v>3637.45</v>
      </c>
      <c r="M16" s="495">
        <v>285743.45708788995</v>
      </c>
      <c r="N16" s="489"/>
      <c r="O16" s="503">
        <v>19</v>
      </c>
      <c r="P16" s="494" t="s">
        <v>39</v>
      </c>
      <c r="Q16" s="495">
        <v>3961</v>
      </c>
      <c r="R16" s="495">
        <v>165467.26</v>
      </c>
      <c r="S16" s="495">
        <v>199064.22350000002</v>
      </c>
      <c r="T16" s="495">
        <v>5854.0540000000001</v>
      </c>
      <c r="U16" s="495">
        <v>37630.0642845525</v>
      </c>
      <c r="V16" s="495">
        <v>242548.34178455253</v>
      </c>
      <c r="W16" s="496">
        <v>77081.081784552516</v>
      </c>
    </row>
    <row r="17" spans="1:23" ht="12.75">
      <c r="A17" s="494">
        <v>20</v>
      </c>
      <c r="B17" s="494" t="s">
        <v>40</v>
      </c>
      <c r="C17" s="495">
        <v>9032</v>
      </c>
      <c r="D17" s="495">
        <v>1024</v>
      </c>
      <c r="E17" s="495">
        <v>492</v>
      </c>
      <c r="F17" s="490"/>
      <c r="G17" s="495">
        <v>753991.36</v>
      </c>
      <c r="H17" s="495">
        <v>751953.92000000004</v>
      </c>
      <c r="I17" s="495">
        <v>40954.079999999994</v>
      </c>
      <c r="J17" s="496">
        <v>1546899.36</v>
      </c>
      <c r="K17" s="490"/>
      <c r="L17" s="495">
        <v>15561.96</v>
      </c>
      <c r="M17" s="495">
        <v>1523786.2214472834</v>
      </c>
      <c r="N17" s="489"/>
      <c r="O17" s="503">
        <v>20</v>
      </c>
      <c r="P17" s="494" t="s">
        <v>40</v>
      </c>
      <c r="Q17" s="495">
        <v>16405</v>
      </c>
      <c r="R17" s="495">
        <v>847835.63</v>
      </c>
      <c r="S17" s="495">
        <v>1582603.1894999999</v>
      </c>
      <c r="T17" s="495">
        <v>50300.28</v>
      </c>
      <c r="U17" s="495">
        <v>243402.02447187799</v>
      </c>
      <c r="V17" s="495">
        <v>1876305.493971878</v>
      </c>
      <c r="W17" s="496">
        <v>1028469.863971878</v>
      </c>
    </row>
    <row r="18" spans="1:23" ht="12.75">
      <c r="A18" s="494">
        <v>46</v>
      </c>
      <c r="B18" s="494" t="s">
        <v>41</v>
      </c>
      <c r="C18" s="495">
        <v>611</v>
      </c>
      <c r="D18" s="495">
        <v>66</v>
      </c>
      <c r="E18" s="495">
        <v>49</v>
      </c>
      <c r="F18" s="490"/>
      <c r="G18" s="495">
        <v>51006.28</v>
      </c>
      <c r="H18" s="495">
        <v>48465.780000000006</v>
      </c>
      <c r="I18" s="495">
        <v>4078.7599999999998</v>
      </c>
      <c r="J18" s="496">
        <v>103550.81999999999</v>
      </c>
      <c r="K18" s="490"/>
      <c r="L18" s="495">
        <v>1549.87</v>
      </c>
      <c r="M18" s="495">
        <v>125372.46525829687</v>
      </c>
      <c r="N18" s="489"/>
      <c r="O18" s="503">
        <v>46</v>
      </c>
      <c r="P18" s="494" t="s">
        <v>41</v>
      </c>
      <c r="Q18" s="495">
        <v>1320</v>
      </c>
      <c r="R18" s="495">
        <v>105084.29</v>
      </c>
      <c r="S18" s="495">
        <v>117518.88500000001</v>
      </c>
      <c r="T18" s="495">
        <v>6965.7659999999996</v>
      </c>
      <c r="U18" s="495">
        <v>20021.6488646006</v>
      </c>
      <c r="V18" s="495">
        <v>144506.29986460062</v>
      </c>
      <c r="W18" s="496">
        <v>39422.009864600623</v>
      </c>
    </row>
    <row r="19" spans="1:23" ht="12.75">
      <c r="A19" s="494">
        <v>47</v>
      </c>
      <c r="B19" s="494" t="s">
        <v>42</v>
      </c>
      <c r="C19" s="495">
        <v>957</v>
      </c>
      <c r="D19" s="495">
        <v>133</v>
      </c>
      <c r="E19" s="495">
        <v>59</v>
      </c>
      <c r="F19" s="490"/>
      <c r="G19" s="495">
        <v>79890.36</v>
      </c>
      <c r="H19" s="495">
        <v>97665.89</v>
      </c>
      <c r="I19" s="495">
        <v>4911.16</v>
      </c>
      <c r="J19" s="496">
        <v>182467.41</v>
      </c>
      <c r="K19" s="490"/>
      <c r="L19" s="495">
        <v>1866.1699999999998</v>
      </c>
      <c r="M19" s="495">
        <v>177506.02099290493</v>
      </c>
      <c r="N19" s="489"/>
      <c r="O19" s="503">
        <v>47</v>
      </c>
      <c r="P19" s="494" t="s">
        <v>42</v>
      </c>
      <c r="Q19" s="495">
        <v>1771</v>
      </c>
      <c r="R19" s="495">
        <v>181362.54</v>
      </c>
      <c r="S19" s="495">
        <v>163573.908</v>
      </c>
      <c r="T19" s="495">
        <v>4810.3860000000004</v>
      </c>
      <c r="U19" s="495">
        <v>57750.545622023201</v>
      </c>
      <c r="V19" s="495">
        <v>226134.8396220232</v>
      </c>
      <c r="W19" s="496">
        <v>44772.299622023187</v>
      </c>
    </row>
    <row r="20" spans="1:23" ht="12.75">
      <c r="A20" s="494">
        <v>49</v>
      </c>
      <c r="B20" s="494" t="s">
        <v>43</v>
      </c>
      <c r="C20" s="495">
        <v>199024</v>
      </c>
      <c r="D20" s="495">
        <v>19667</v>
      </c>
      <c r="E20" s="495">
        <v>74204</v>
      </c>
      <c r="F20" s="490"/>
      <c r="G20" s="495">
        <v>16614523.520000001</v>
      </c>
      <c r="H20" s="495">
        <v>14442068.110000001</v>
      </c>
      <c r="I20" s="495">
        <v>6176740.96</v>
      </c>
      <c r="J20" s="496">
        <v>37233332.590000004</v>
      </c>
      <c r="K20" s="490"/>
      <c r="L20" s="495">
        <v>2347072.52</v>
      </c>
      <c r="M20" s="495">
        <v>37446525.179646567</v>
      </c>
      <c r="N20" s="489"/>
      <c r="O20" s="503">
        <v>49</v>
      </c>
      <c r="P20" s="494" t="s">
        <v>43</v>
      </c>
      <c r="Q20" s="495">
        <v>314024</v>
      </c>
      <c r="R20" s="495">
        <v>29188593.760000002</v>
      </c>
      <c r="S20" s="495">
        <v>33632627.175999999</v>
      </c>
      <c r="T20" s="495">
        <v>1322760.139</v>
      </c>
      <c r="U20" s="495">
        <v>3234844.7543743299</v>
      </c>
      <c r="V20" s="495">
        <v>38190232.06937433</v>
      </c>
      <c r="W20" s="496">
        <v>9001638.3093743287</v>
      </c>
    </row>
    <row r="21" spans="1:23" ht="12.75">
      <c r="A21" s="494">
        <v>50</v>
      </c>
      <c r="B21" s="494" t="s">
        <v>44</v>
      </c>
      <c r="C21" s="495">
        <v>5891</v>
      </c>
      <c r="D21" s="495">
        <v>460</v>
      </c>
      <c r="E21" s="495">
        <v>486</v>
      </c>
      <c r="F21" s="490"/>
      <c r="G21" s="495">
        <v>491780.68000000005</v>
      </c>
      <c r="H21" s="495">
        <v>337791.80000000005</v>
      </c>
      <c r="I21" s="495">
        <v>40454.639999999999</v>
      </c>
      <c r="J21" s="496">
        <v>870027.12000000011</v>
      </c>
      <c r="K21" s="490"/>
      <c r="L21" s="495">
        <v>15372.18</v>
      </c>
      <c r="M21" s="495">
        <v>801277.47161650693</v>
      </c>
      <c r="N21" s="489"/>
      <c r="O21" s="503">
        <v>50</v>
      </c>
      <c r="P21" s="494" t="s">
        <v>44</v>
      </c>
      <c r="Q21" s="495">
        <v>11184</v>
      </c>
      <c r="R21" s="495">
        <v>556774.9</v>
      </c>
      <c r="S21" s="495">
        <v>710234.91149999993</v>
      </c>
      <c r="T21" s="495">
        <v>32156.766</v>
      </c>
      <c r="U21" s="495">
        <v>110196.450782379</v>
      </c>
      <c r="V21" s="495">
        <v>852588.12828237889</v>
      </c>
      <c r="W21" s="496">
        <v>295813.22828237887</v>
      </c>
    </row>
    <row r="22" spans="1:23" ht="12.75">
      <c r="A22" s="494">
        <v>51</v>
      </c>
      <c r="B22" s="494" t="s">
        <v>45</v>
      </c>
      <c r="C22" s="495">
        <v>4852</v>
      </c>
      <c r="D22" s="495">
        <v>370</v>
      </c>
      <c r="E22" s="495">
        <v>340</v>
      </c>
      <c r="F22" s="490"/>
      <c r="G22" s="495">
        <v>405044.96</v>
      </c>
      <c r="H22" s="495">
        <v>271702.10000000003</v>
      </c>
      <c r="I22" s="495">
        <v>28301.599999999999</v>
      </c>
      <c r="J22" s="496">
        <v>705048.66</v>
      </c>
      <c r="K22" s="490"/>
      <c r="L22" s="495">
        <v>10754.199999999999</v>
      </c>
      <c r="M22" s="495">
        <v>657392.61292306683</v>
      </c>
      <c r="N22" s="489"/>
      <c r="O22" s="503">
        <v>51</v>
      </c>
      <c r="P22" s="494" t="s">
        <v>45</v>
      </c>
      <c r="Q22" s="495">
        <v>9143</v>
      </c>
      <c r="R22" s="495">
        <v>334235.81</v>
      </c>
      <c r="S22" s="495">
        <v>482994.9705</v>
      </c>
      <c r="T22" s="495">
        <v>19638.681</v>
      </c>
      <c r="U22" s="495">
        <v>95365.317687388801</v>
      </c>
      <c r="V22" s="495">
        <v>597998.96918738878</v>
      </c>
      <c r="W22" s="496">
        <v>263763.15918738878</v>
      </c>
    </row>
    <row r="23" spans="1:23" ht="12.75">
      <c r="A23" s="494">
        <v>52</v>
      </c>
      <c r="B23" s="494" t="s">
        <v>46</v>
      </c>
      <c r="C23" s="495">
        <v>1135</v>
      </c>
      <c r="D23" s="495">
        <v>73</v>
      </c>
      <c r="E23" s="495">
        <v>98</v>
      </c>
      <c r="F23" s="490"/>
      <c r="G23" s="495">
        <v>94749.8</v>
      </c>
      <c r="H23" s="495">
        <v>53606.090000000004</v>
      </c>
      <c r="I23" s="495">
        <v>8157.5199999999995</v>
      </c>
      <c r="J23" s="496">
        <v>156513.41</v>
      </c>
      <c r="K23" s="490"/>
      <c r="L23" s="495">
        <v>3099.74</v>
      </c>
      <c r="M23" s="495">
        <v>157071.17153967253</v>
      </c>
      <c r="N23" s="489"/>
      <c r="O23" s="503">
        <v>52</v>
      </c>
      <c r="P23" s="494" t="s">
        <v>46</v>
      </c>
      <c r="Q23" s="495">
        <v>2292</v>
      </c>
      <c r="R23" s="495">
        <v>24103.34</v>
      </c>
      <c r="S23" s="495">
        <v>65932.213499999998</v>
      </c>
      <c r="T23" s="495">
        <v>1412.604</v>
      </c>
      <c r="U23" s="495">
        <v>22453.975146518002</v>
      </c>
      <c r="V23" s="495">
        <v>89798.792646518006</v>
      </c>
      <c r="W23" s="496">
        <v>65695.45264651801</v>
      </c>
    </row>
    <row r="24" spans="1:23" ht="12.75">
      <c r="A24" s="494">
        <v>61</v>
      </c>
      <c r="B24" s="494" t="s">
        <v>47</v>
      </c>
      <c r="C24" s="495">
        <v>8649</v>
      </c>
      <c r="D24" s="495">
        <v>1258</v>
      </c>
      <c r="E24" s="495">
        <v>1302</v>
      </c>
      <c r="F24" s="490"/>
      <c r="G24" s="495">
        <v>722018.52</v>
      </c>
      <c r="H24" s="495">
        <v>923787.14</v>
      </c>
      <c r="I24" s="495">
        <v>108378.48</v>
      </c>
      <c r="J24" s="496">
        <v>1754184.1400000001</v>
      </c>
      <c r="K24" s="490"/>
      <c r="L24" s="495">
        <v>41182.26</v>
      </c>
      <c r="M24" s="495">
        <v>1944374.6383655106</v>
      </c>
      <c r="N24" s="489"/>
      <c r="O24" s="503">
        <v>61</v>
      </c>
      <c r="P24" s="494" t="s">
        <v>47</v>
      </c>
      <c r="Q24" s="495">
        <v>16469</v>
      </c>
      <c r="R24" s="495">
        <v>800604.47</v>
      </c>
      <c r="S24" s="495">
        <v>1739154.1205</v>
      </c>
      <c r="T24" s="495">
        <v>65945.289999999994</v>
      </c>
      <c r="U24" s="495">
        <v>306197.005801172</v>
      </c>
      <c r="V24" s="495">
        <v>2111296.4163011722</v>
      </c>
      <c r="W24" s="496">
        <v>1310691.9463011723</v>
      </c>
    </row>
    <row r="25" spans="1:23" ht="12.75">
      <c r="A25" s="494">
        <v>69</v>
      </c>
      <c r="B25" s="494" t="s">
        <v>48</v>
      </c>
      <c r="C25" s="495">
        <v>3355</v>
      </c>
      <c r="D25" s="495">
        <v>344</v>
      </c>
      <c r="E25" s="495">
        <v>133</v>
      </c>
      <c r="F25" s="490"/>
      <c r="G25" s="495">
        <v>280075.40000000002</v>
      </c>
      <c r="H25" s="495">
        <v>252609.52000000002</v>
      </c>
      <c r="I25" s="495">
        <v>11070.92</v>
      </c>
      <c r="J25" s="496">
        <v>543755.84000000008</v>
      </c>
      <c r="K25" s="490"/>
      <c r="L25" s="495">
        <v>4206.79</v>
      </c>
      <c r="M25" s="495">
        <v>517206.12166589714</v>
      </c>
      <c r="N25" s="489"/>
      <c r="O25" s="503">
        <v>69</v>
      </c>
      <c r="P25" s="494" t="s">
        <v>48</v>
      </c>
      <c r="Q25" s="495">
        <v>6558</v>
      </c>
      <c r="R25" s="495">
        <v>346789.1</v>
      </c>
      <c r="S25" s="495">
        <v>471432.93</v>
      </c>
      <c r="T25" s="495">
        <v>24987.717000000001</v>
      </c>
      <c r="U25" s="495">
        <v>75745.660614843306</v>
      </c>
      <c r="V25" s="495">
        <v>572166.30761484336</v>
      </c>
      <c r="W25" s="496">
        <v>225377.20761484338</v>
      </c>
    </row>
    <row r="26" spans="1:23" ht="12.75">
      <c r="A26" s="494">
        <v>71</v>
      </c>
      <c r="B26" s="494" t="s">
        <v>49</v>
      </c>
      <c r="C26" s="495">
        <v>3303</v>
      </c>
      <c r="D26" s="495">
        <v>316</v>
      </c>
      <c r="E26" s="495">
        <v>232</v>
      </c>
      <c r="F26" s="490"/>
      <c r="G26" s="495">
        <v>275734.44</v>
      </c>
      <c r="H26" s="495">
        <v>232048.28</v>
      </c>
      <c r="I26" s="495">
        <v>19311.68</v>
      </c>
      <c r="J26" s="496">
        <v>527094.4</v>
      </c>
      <c r="K26" s="490"/>
      <c r="L26" s="495">
        <v>7338.16</v>
      </c>
      <c r="M26" s="495">
        <v>487070.46736371855</v>
      </c>
      <c r="N26" s="489"/>
      <c r="O26" s="503">
        <v>71</v>
      </c>
      <c r="P26" s="494" t="s">
        <v>49</v>
      </c>
      <c r="Q26" s="495">
        <v>6473</v>
      </c>
      <c r="R26" s="495">
        <v>269800.99</v>
      </c>
      <c r="S26" s="495">
        <v>389724.02949999995</v>
      </c>
      <c r="T26" s="495">
        <v>27679.145</v>
      </c>
      <c r="U26" s="495">
        <v>68450.876165450507</v>
      </c>
      <c r="V26" s="495">
        <v>485854.05066545046</v>
      </c>
      <c r="W26" s="496">
        <v>216053.06066545047</v>
      </c>
    </row>
    <row r="27" spans="1:23" ht="12.75">
      <c r="A27" s="494">
        <v>72</v>
      </c>
      <c r="B27" s="494" t="s">
        <v>50</v>
      </c>
      <c r="C27" s="495">
        <v>425</v>
      </c>
      <c r="D27" s="495">
        <v>50</v>
      </c>
      <c r="E27" s="495">
        <v>17</v>
      </c>
      <c r="F27" s="490"/>
      <c r="G27" s="495">
        <v>35479</v>
      </c>
      <c r="H27" s="495">
        <v>36716.5</v>
      </c>
      <c r="I27" s="495">
        <v>1415.08</v>
      </c>
      <c r="J27" s="496">
        <v>73610.58</v>
      </c>
      <c r="K27" s="490"/>
      <c r="L27" s="495">
        <v>537.71</v>
      </c>
      <c r="M27" s="495">
        <v>85168.709102116569</v>
      </c>
      <c r="N27" s="489"/>
      <c r="O27" s="503">
        <v>72</v>
      </c>
      <c r="P27" s="494" t="s">
        <v>50</v>
      </c>
      <c r="Q27" s="495">
        <v>948</v>
      </c>
      <c r="R27" s="495">
        <v>40497.839999999997</v>
      </c>
      <c r="S27" s="495">
        <v>53014.722999999998</v>
      </c>
      <c r="T27" s="495">
        <v>7305.6480000000001</v>
      </c>
      <c r="U27" s="495">
        <v>18721.622724807999</v>
      </c>
      <c r="V27" s="495">
        <v>79041.993724807995</v>
      </c>
      <c r="W27" s="496">
        <v>38544.153724807999</v>
      </c>
    </row>
    <row r="28" spans="1:23" ht="12.75">
      <c r="A28" s="494">
        <v>74</v>
      </c>
      <c r="B28" s="494" t="s">
        <v>51</v>
      </c>
      <c r="C28" s="495">
        <v>475</v>
      </c>
      <c r="D28" s="495">
        <v>53</v>
      </c>
      <c r="E28" s="495">
        <v>51</v>
      </c>
      <c r="F28" s="490"/>
      <c r="G28" s="495">
        <v>39653</v>
      </c>
      <c r="H28" s="495">
        <v>38919.490000000005</v>
      </c>
      <c r="I28" s="495">
        <v>4245.24</v>
      </c>
      <c r="J28" s="496">
        <v>82817.73000000001</v>
      </c>
      <c r="K28" s="490"/>
      <c r="L28" s="495">
        <v>1613.1299999999999</v>
      </c>
      <c r="M28" s="495">
        <v>90942.67847969578</v>
      </c>
      <c r="N28" s="489"/>
      <c r="O28" s="503">
        <v>74</v>
      </c>
      <c r="P28" s="494" t="s">
        <v>51</v>
      </c>
      <c r="Q28" s="495">
        <v>1013</v>
      </c>
      <c r="R28" s="495">
        <v>50285.54</v>
      </c>
      <c r="S28" s="495">
        <v>54043.273000000001</v>
      </c>
      <c r="T28" s="495">
        <v>416.75200000000001</v>
      </c>
      <c r="U28" s="495">
        <v>9353.0345718019307</v>
      </c>
      <c r="V28" s="495">
        <v>63813.059571801932</v>
      </c>
      <c r="W28" s="496">
        <v>13527.519571801931</v>
      </c>
    </row>
    <row r="29" spans="1:23" ht="12.75">
      <c r="A29" s="494">
        <v>75</v>
      </c>
      <c r="B29" s="494" t="s">
        <v>52</v>
      </c>
      <c r="C29" s="495">
        <v>10434</v>
      </c>
      <c r="D29" s="495">
        <v>1365</v>
      </c>
      <c r="E29" s="495">
        <v>1558</v>
      </c>
      <c r="F29" s="490"/>
      <c r="G29" s="495">
        <v>871030.32000000007</v>
      </c>
      <c r="H29" s="495">
        <v>1002360.4500000001</v>
      </c>
      <c r="I29" s="495">
        <v>129687.92</v>
      </c>
      <c r="J29" s="496">
        <v>2003078.69</v>
      </c>
      <c r="K29" s="490"/>
      <c r="L29" s="495">
        <v>49279.54</v>
      </c>
      <c r="M29" s="495">
        <v>2103094.2472585402</v>
      </c>
      <c r="N29" s="489"/>
      <c r="O29" s="503">
        <v>75</v>
      </c>
      <c r="P29" s="494" t="s">
        <v>52</v>
      </c>
      <c r="Q29" s="495">
        <v>19534</v>
      </c>
      <c r="R29" s="495">
        <v>1627199.11</v>
      </c>
      <c r="S29" s="495">
        <v>2016561.9339999999</v>
      </c>
      <c r="T29" s="495">
        <v>87165.508000000002</v>
      </c>
      <c r="U29" s="495">
        <v>421925.58664475102</v>
      </c>
      <c r="V29" s="495">
        <v>2525653.0286447508</v>
      </c>
      <c r="W29" s="496">
        <v>898453.91864475072</v>
      </c>
    </row>
    <row r="30" spans="1:23" ht="12.75">
      <c r="A30" s="494">
        <v>77</v>
      </c>
      <c r="B30" s="494" t="s">
        <v>53</v>
      </c>
      <c r="C30" s="495">
        <v>2215</v>
      </c>
      <c r="D30" s="495">
        <v>275</v>
      </c>
      <c r="E30" s="495">
        <v>121</v>
      </c>
      <c r="F30" s="490"/>
      <c r="G30" s="495">
        <v>184908.2</v>
      </c>
      <c r="H30" s="495">
        <v>201940.75</v>
      </c>
      <c r="I30" s="495">
        <v>10072.039999999999</v>
      </c>
      <c r="J30" s="496">
        <v>396920.99</v>
      </c>
      <c r="K30" s="490"/>
      <c r="L30" s="495">
        <v>3827.23</v>
      </c>
      <c r="M30" s="495">
        <v>431273.15899439889</v>
      </c>
      <c r="N30" s="489"/>
      <c r="O30" s="503">
        <v>77</v>
      </c>
      <c r="P30" s="494" t="s">
        <v>53</v>
      </c>
      <c r="Q30" s="495">
        <v>4549</v>
      </c>
      <c r="R30" s="495">
        <v>277254.27</v>
      </c>
      <c r="S30" s="495">
        <v>387999.272</v>
      </c>
      <c r="T30" s="495">
        <v>16124.112999999999</v>
      </c>
      <c r="U30" s="495">
        <v>80189.180873331003</v>
      </c>
      <c r="V30" s="495">
        <v>484312.56587333104</v>
      </c>
      <c r="W30" s="496">
        <v>207058.29587333102</v>
      </c>
    </row>
    <row r="31" spans="1:23" ht="12.75">
      <c r="A31" s="494">
        <v>78</v>
      </c>
      <c r="B31" s="494" t="s">
        <v>54</v>
      </c>
      <c r="C31" s="495">
        <v>3956</v>
      </c>
      <c r="D31" s="495">
        <v>477</v>
      </c>
      <c r="E31" s="495">
        <v>410</v>
      </c>
      <c r="F31" s="490"/>
      <c r="G31" s="495">
        <v>330246.88</v>
      </c>
      <c r="H31" s="495">
        <v>350275.41000000003</v>
      </c>
      <c r="I31" s="495">
        <v>34128.400000000001</v>
      </c>
      <c r="J31" s="496">
        <v>714650.69000000006</v>
      </c>
      <c r="K31" s="490"/>
      <c r="L31" s="495">
        <v>12968.3</v>
      </c>
      <c r="M31" s="495">
        <v>699966.58797573997</v>
      </c>
      <c r="N31" s="489"/>
      <c r="O31" s="503">
        <v>78</v>
      </c>
      <c r="P31" s="494" t="s">
        <v>54</v>
      </c>
      <c r="Q31" s="495">
        <v>7721</v>
      </c>
      <c r="R31" s="495">
        <v>834977.57</v>
      </c>
      <c r="S31" s="495">
        <v>1038468.0825</v>
      </c>
      <c r="T31" s="495">
        <v>24417.552</v>
      </c>
      <c r="U31" s="495">
        <v>101812.338198257</v>
      </c>
      <c r="V31" s="495">
        <v>1164697.9726982568</v>
      </c>
      <c r="W31" s="496">
        <v>329720.40269825689</v>
      </c>
    </row>
    <row r="32" spans="1:23" ht="12.75">
      <c r="A32" s="494">
        <v>79</v>
      </c>
      <c r="B32" s="494" t="s">
        <v>55</v>
      </c>
      <c r="C32" s="495">
        <v>3406</v>
      </c>
      <c r="D32" s="495">
        <v>420</v>
      </c>
      <c r="E32" s="495">
        <v>330</v>
      </c>
      <c r="F32" s="490"/>
      <c r="G32" s="495">
        <v>284332.88</v>
      </c>
      <c r="H32" s="495">
        <v>308418.60000000003</v>
      </c>
      <c r="I32" s="495">
        <v>27469.199999999997</v>
      </c>
      <c r="J32" s="496">
        <v>620220.67999999993</v>
      </c>
      <c r="K32" s="490"/>
      <c r="L32" s="495">
        <v>10437.9</v>
      </c>
      <c r="M32" s="495">
        <v>583676.1157458697</v>
      </c>
      <c r="N32" s="489"/>
      <c r="O32" s="503">
        <v>79</v>
      </c>
      <c r="P32" s="494" t="s">
        <v>55</v>
      </c>
      <c r="Q32" s="495">
        <v>6703</v>
      </c>
      <c r="R32" s="495">
        <v>575366.51</v>
      </c>
      <c r="S32" s="495">
        <v>878108.27450000006</v>
      </c>
      <c r="T32" s="495">
        <v>24912.278999999999</v>
      </c>
      <c r="U32" s="495">
        <v>77685.699912199198</v>
      </c>
      <c r="V32" s="495">
        <v>980706.25341219921</v>
      </c>
      <c r="W32" s="496">
        <v>405339.7434121992</v>
      </c>
    </row>
    <row r="33" spans="1:23" ht="12.75">
      <c r="A33" s="494">
        <v>81</v>
      </c>
      <c r="B33" s="494" t="s">
        <v>56</v>
      </c>
      <c r="C33" s="495">
        <v>1151</v>
      </c>
      <c r="D33" s="495">
        <v>166</v>
      </c>
      <c r="E33" s="495">
        <v>86</v>
      </c>
      <c r="F33" s="490"/>
      <c r="G33" s="495">
        <v>96085.48000000001</v>
      </c>
      <c r="H33" s="495">
        <v>121898.78000000001</v>
      </c>
      <c r="I33" s="495">
        <v>7158.6399999999994</v>
      </c>
      <c r="J33" s="496">
        <v>225142.90000000002</v>
      </c>
      <c r="K33" s="490"/>
      <c r="L33" s="495">
        <v>2720.18</v>
      </c>
      <c r="M33" s="495">
        <v>279983.98961812357</v>
      </c>
      <c r="N33" s="489"/>
      <c r="O33" s="503">
        <v>81</v>
      </c>
      <c r="P33" s="494" t="s">
        <v>56</v>
      </c>
      <c r="Q33" s="495">
        <v>2531</v>
      </c>
      <c r="R33" s="495">
        <v>143238.32999999999</v>
      </c>
      <c r="S33" s="495">
        <v>206567.64500000002</v>
      </c>
      <c r="T33" s="495">
        <v>17738.434000000001</v>
      </c>
      <c r="U33" s="495">
        <v>37292.850740016198</v>
      </c>
      <c r="V33" s="495">
        <v>261598.92974001623</v>
      </c>
      <c r="W33" s="496">
        <v>118360.59974001625</v>
      </c>
    </row>
    <row r="34" spans="1:23" ht="12.75">
      <c r="A34" s="494">
        <v>82</v>
      </c>
      <c r="B34" s="494" t="s">
        <v>57</v>
      </c>
      <c r="C34" s="495">
        <v>5143</v>
      </c>
      <c r="D34" s="495">
        <v>384</v>
      </c>
      <c r="E34" s="495">
        <v>231</v>
      </c>
      <c r="F34" s="490"/>
      <c r="G34" s="495">
        <v>429337.64</v>
      </c>
      <c r="H34" s="495">
        <v>281982.72000000003</v>
      </c>
      <c r="I34" s="495">
        <v>19228.439999999999</v>
      </c>
      <c r="J34" s="496">
        <v>730548.8</v>
      </c>
      <c r="K34" s="490"/>
      <c r="L34" s="495">
        <v>7306.53</v>
      </c>
      <c r="M34" s="495">
        <v>731753.09723084164</v>
      </c>
      <c r="N34" s="489"/>
      <c r="O34" s="503">
        <v>82</v>
      </c>
      <c r="P34" s="494" t="s">
        <v>57</v>
      </c>
      <c r="Q34" s="495">
        <v>9371</v>
      </c>
      <c r="R34" s="495">
        <v>368071.97</v>
      </c>
      <c r="S34" s="495">
        <v>493967.96950000001</v>
      </c>
      <c r="T34" s="495">
        <v>15932.959000000001</v>
      </c>
      <c r="U34" s="495">
        <v>94070.381612722296</v>
      </c>
      <c r="V34" s="495">
        <v>603971.31011272222</v>
      </c>
      <c r="W34" s="496">
        <v>235899.34011272225</v>
      </c>
    </row>
    <row r="35" spans="1:23" ht="12.75">
      <c r="A35" s="494">
        <v>86</v>
      </c>
      <c r="B35" s="494" t="s">
        <v>58</v>
      </c>
      <c r="C35" s="495">
        <v>4490</v>
      </c>
      <c r="D35" s="495">
        <v>373</v>
      </c>
      <c r="E35" s="495">
        <v>284</v>
      </c>
      <c r="F35" s="490"/>
      <c r="G35" s="495">
        <v>374825.2</v>
      </c>
      <c r="H35" s="495">
        <v>273905.09000000003</v>
      </c>
      <c r="I35" s="495">
        <v>23640.16</v>
      </c>
      <c r="J35" s="496">
        <v>672370.45000000007</v>
      </c>
      <c r="K35" s="490"/>
      <c r="L35" s="495">
        <v>8982.92</v>
      </c>
      <c r="M35" s="495">
        <v>651163.13676089654</v>
      </c>
      <c r="N35" s="489"/>
      <c r="O35" s="503">
        <v>86</v>
      </c>
      <c r="P35" s="494" t="s">
        <v>58</v>
      </c>
      <c r="Q35" s="495">
        <v>7998</v>
      </c>
      <c r="R35" s="495">
        <v>199880.57</v>
      </c>
      <c r="S35" s="495">
        <v>480727.29200000002</v>
      </c>
      <c r="T35" s="495">
        <v>32640.988000000001</v>
      </c>
      <c r="U35" s="495">
        <v>115596.46827694299</v>
      </c>
      <c r="V35" s="495">
        <v>628964.74827694299</v>
      </c>
      <c r="W35" s="496">
        <v>429084.17827694298</v>
      </c>
    </row>
    <row r="36" spans="1:23" ht="12.75">
      <c r="A36" s="494">
        <v>90</v>
      </c>
      <c r="B36" s="494" t="s">
        <v>59</v>
      </c>
      <c r="C36" s="495">
        <v>1388</v>
      </c>
      <c r="D36" s="495">
        <v>210</v>
      </c>
      <c r="E36" s="495">
        <v>129</v>
      </c>
      <c r="F36" s="490"/>
      <c r="G36" s="495">
        <v>115870.24</v>
      </c>
      <c r="H36" s="495">
        <v>154209.30000000002</v>
      </c>
      <c r="I36" s="495">
        <v>10737.96</v>
      </c>
      <c r="J36" s="496">
        <v>280817.50000000006</v>
      </c>
      <c r="K36" s="490"/>
      <c r="L36" s="495">
        <v>4080.27</v>
      </c>
      <c r="M36" s="495">
        <v>344806.07587476721</v>
      </c>
      <c r="N36" s="489"/>
      <c r="O36" s="503">
        <v>90</v>
      </c>
      <c r="P36" s="494" t="s">
        <v>59</v>
      </c>
      <c r="Q36" s="495">
        <v>3001</v>
      </c>
      <c r="R36" s="495">
        <v>222542.47</v>
      </c>
      <c r="S36" s="495">
        <v>294225.1165</v>
      </c>
      <c r="T36" s="495">
        <v>15098.24</v>
      </c>
      <c r="U36" s="495">
        <v>70901.755454146696</v>
      </c>
      <c r="V36" s="495">
        <v>380225.11195414671</v>
      </c>
      <c r="W36" s="496">
        <v>157682.6419541467</v>
      </c>
    </row>
    <row r="37" spans="1:23" ht="12.75">
      <c r="A37" s="494">
        <v>91</v>
      </c>
      <c r="B37" s="494" t="s">
        <v>60</v>
      </c>
      <c r="C37" s="495">
        <v>442093</v>
      </c>
      <c r="D37" s="495">
        <v>50575</v>
      </c>
      <c r="E37" s="495">
        <v>131878</v>
      </c>
      <c r="F37" s="490"/>
      <c r="G37" s="495">
        <v>36905923.640000001</v>
      </c>
      <c r="H37" s="495">
        <v>37138739.75</v>
      </c>
      <c r="I37" s="495">
        <v>10977524.719999999</v>
      </c>
      <c r="J37" s="496">
        <v>85022188.109999999</v>
      </c>
      <c r="K37" s="490"/>
      <c r="L37" s="495">
        <v>4171301.1399999997</v>
      </c>
      <c r="M37" s="495">
        <v>82007889.337591663</v>
      </c>
      <c r="N37" s="489"/>
      <c r="O37" s="503">
        <v>91</v>
      </c>
      <c r="P37" s="494" t="s">
        <v>60</v>
      </c>
      <c r="Q37" s="495">
        <v>674500</v>
      </c>
      <c r="R37" s="495">
        <v>89147887.530000001</v>
      </c>
      <c r="S37" s="495">
        <v>94035048.919499993</v>
      </c>
      <c r="T37" s="495">
        <v>3539940.4550000001</v>
      </c>
      <c r="U37" s="495">
        <v>8922332.3157640193</v>
      </c>
      <c r="V37" s="495">
        <v>106497321.69026402</v>
      </c>
      <c r="W37" s="496">
        <v>17349434.160264015</v>
      </c>
    </row>
    <row r="38" spans="1:23" ht="12.75">
      <c r="A38" s="494">
        <v>92</v>
      </c>
      <c r="B38" s="494" t="s">
        <v>61</v>
      </c>
      <c r="C38" s="495">
        <v>159397</v>
      </c>
      <c r="D38" s="495">
        <v>19875</v>
      </c>
      <c r="E38" s="495">
        <v>66586</v>
      </c>
      <c r="F38" s="490"/>
      <c r="G38" s="495">
        <v>13306461.560000001</v>
      </c>
      <c r="H38" s="495">
        <v>14594808.75</v>
      </c>
      <c r="I38" s="495">
        <v>5542618.6399999997</v>
      </c>
      <c r="J38" s="496">
        <v>33443888.950000003</v>
      </c>
      <c r="K38" s="490"/>
      <c r="L38" s="495">
        <v>2106115.1799999997</v>
      </c>
      <c r="M38" s="495">
        <v>34216361.5655462</v>
      </c>
      <c r="N38" s="489"/>
      <c r="O38" s="503">
        <v>92</v>
      </c>
      <c r="P38" s="494" t="s">
        <v>61</v>
      </c>
      <c r="Q38" s="495">
        <v>247443</v>
      </c>
      <c r="R38" s="495">
        <v>29193759.960000001</v>
      </c>
      <c r="S38" s="495">
        <v>34892619.906000003</v>
      </c>
      <c r="T38" s="495">
        <v>1363121.0460000001</v>
      </c>
      <c r="U38" s="495">
        <v>3103993.1959998002</v>
      </c>
      <c r="V38" s="495">
        <v>39359734.147999808</v>
      </c>
      <c r="W38" s="496">
        <v>10165974.187999807</v>
      </c>
    </row>
    <row r="39" spans="1:23" ht="12.75">
      <c r="A39" s="494">
        <v>97</v>
      </c>
      <c r="B39" s="494" t="s">
        <v>62</v>
      </c>
      <c r="C39" s="495">
        <v>994</v>
      </c>
      <c r="D39" s="495">
        <v>123</v>
      </c>
      <c r="E39" s="495">
        <v>63</v>
      </c>
      <c r="F39" s="490"/>
      <c r="G39" s="495">
        <v>82979.12000000001</v>
      </c>
      <c r="H39" s="495">
        <v>90322.590000000011</v>
      </c>
      <c r="I39" s="495">
        <v>5244.12</v>
      </c>
      <c r="J39" s="496">
        <v>178545.83000000002</v>
      </c>
      <c r="K39" s="490"/>
      <c r="L39" s="495">
        <v>1992.6899999999998</v>
      </c>
      <c r="M39" s="495">
        <v>200955.35982661956</v>
      </c>
      <c r="N39" s="489"/>
      <c r="O39" s="503">
        <v>97</v>
      </c>
      <c r="P39" s="494" t="s">
        <v>62</v>
      </c>
      <c r="Q39" s="495">
        <v>2062</v>
      </c>
      <c r="R39" s="495">
        <v>122630.54</v>
      </c>
      <c r="S39" s="495">
        <v>142042.33000000002</v>
      </c>
      <c r="T39" s="495">
        <v>12220.28</v>
      </c>
      <c r="U39" s="495">
        <v>39505.746863066001</v>
      </c>
      <c r="V39" s="495">
        <v>193768.35686306603</v>
      </c>
      <c r="W39" s="496">
        <v>71137.816863066037</v>
      </c>
    </row>
    <row r="40" spans="1:23" ht="12.75">
      <c r="A40" s="494">
        <v>98</v>
      </c>
      <c r="B40" s="494" t="s">
        <v>63</v>
      </c>
      <c r="C40" s="495">
        <v>12134</v>
      </c>
      <c r="D40" s="495">
        <v>1059</v>
      </c>
      <c r="E40" s="495">
        <v>732</v>
      </c>
      <c r="F40" s="490"/>
      <c r="G40" s="495">
        <v>1012946.3200000001</v>
      </c>
      <c r="H40" s="495">
        <v>777655.47000000009</v>
      </c>
      <c r="I40" s="495">
        <v>60931.679999999993</v>
      </c>
      <c r="J40" s="496">
        <v>1851533.47</v>
      </c>
      <c r="K40" s="490"/>
      <c r="L40" s="495">
        <v>23153.16</v>
      </c>
      <c r="M40" s="495">
        <v>2082525.6491564063</v>
      </c>
      <c r="N40" s="489"/>
      <c r="O40" s="503">
        <v>98</v>
      </c>
      <c r="P40" s="494" t="s">
        <v>63</v>
      </c>
      <c r="Q40" s="495">
        <v>22885</v>
      </c>
      <c r="R40" s="495">
        <v>1206970.95</v>
      </c>
      <c r="S40" s="495">
        <v>1434692.3730000001</v>
      </c>
      <c r="T40" s="495">
        <v>101220.36900000001</v>
      </c>
      <c r="U40" s="495">
        <v>392335.61061503098</v>
      </c>
      <c r="V40" s="495">
        <v>1928248.3526150309</v>
      </c>
      <c r="W40" s="496">
        <v>721277.40261503099</v>
      </c>
    </row>
    <row r="41" spans="1:23" ht="12.75">
      <c r="A41" s="494">
        <v>102</v>
      </c>
      <c r="B41" s="494" t="s">
        <v>64</v>
      </c>
      <c r="C41" s="495">
        <v>5057</v>
      </c>
      <c r="D41" s="495">
        <v>451</v>
      </c>
      <c r="E41" s="495">
        <v>494</v>
      </c>
      <c r="F41" s="490"/>
      <c r="G41" s="495">
        <v>422158.36000000004</v>
      </c>
      <c r="H41" s="495">
        <v>331182.83</v>
      </c>
      <c r="I41" s="495">
        <v>41120.559999999998</v>
      </c>
      <c r="J41" s="496">
        <v>794461.75</v>
      </c>
      <c r="K41" s="490"/>
      <c r="L41" s="495">
        <v>15625.22</v>
      </c>
      <c r="M41" s="495">
        <v>733117.27806306316</v>
      </c>
      <c r="N41" s="489"/>
      <c r="O41" s="503">
        <v>102</v>
      </c>
      <c r="P41" s="494" t="s">
        <v>64</v>
      </c>
      <c r="Q41" s="495">
        <v>9646</v>
      </c>
      <c r="R41" s="495">
        <v>347410.4</v>
      </c>
      <c r="S41" s="495">
        <v>748465.09600000002</v>
      </c>
      <c r="T41" s="495">
        <v>26051.142</v>
      </c>
      <c r="U41" s="495">
        <v>114520.298679404</v>
      </c>
      <c r="V41" s="495">
        <v>889036.53667940397</v>
      </c>
      <c r="W41" s="496">
        <v>541626.13667940395</v>
      </c>
    </row>
    <row r="42" spans="1:23" ht="12.75">
      <c r="A42" s="494">
        <v>103</v>
      </c>
      <c r="B42" s="494" t="s">
        <v>65</v>
      </c>
      <c r="C42" s="495">
        <v>1092</v>
      </c>
      <c r="D42" s="495">
        <v>127</v>
      </c>
      <c r="E42" s="495">
        <v>45</v>
      </c>
      <c r="F42" s="490"/>
      <c r="G42" s="495">
        <v>91160.16</v>
      </c>
      <c r="H42" s="495">
        <v>93259.91</v>
      </c>
      <c r="I42" s="495">
        <v>3745.7999999999997</v>
      </c>
      <c r="J42" s="496">
        <v>188165.87</v>
      </c>
      <c r="K42" s="490"/>
      <c r="L42" s="495">
        <v>1423.35</v>
      </c>
      <c r="M42" s="495">
        <v>185087.76495843582</v>
      </c>
      <c r="N42" s="489"/>
      <c r="O42" s="503">
        <v>103</v>
      </c>
      <c r="P42" s="494" t="s">
        <v>65</v>
      </c>
      <c r="Q42" s="495">
        <v>2125</v>
      </c>
      <c r="R42" s="495">
        <v>145204.24</v>
      </c>
      <c r="S42" s="495">
        <v>226024.02600000001</v>
      </c>
      <c r="T42" s="495">
        <v>4419.6019999999999</v>
      </c>
      <c r="U42" s="495">
        <v>35131.863682639203</v>
      </c>
      <c r="V42" s="495">
        <v>265575.49168263923</v>
      </c>
      <c r="W42" s="496">
        <v>120371.25168263924</v>
      </c>
    </row>
    <row r="43" spans="1:23" ht="12.75">
      <c r="A43" s="494">
        <v>105</v>
      </c>
      <c r="B43" s="494" t="s">
        <v>66</v>
      </c>
      <c r="C43" s="495">
        <v>892</v>
      </c>
      <c r="D43" s="495">
        <v>124</v>
      </c>
      <c r="E43" s="495">
        <v>43</v>
      </c>
      <c r="F43" s="490"/>
      <c r="G43" s="495">
        <v>74464.160000000003</v>
      </c>
      <c r="H43" s="495">
        <v>91056.92</v>
      </c>
      <c r="I43" s="495">
        <v>3579.3199999999997</v>
      </c>
      <c r="J43" s="496">
        <v>169100.40000000002</v>
      </c>
      <c r="K43" s="490"/>
      <c r="L43" s="495">
        <v>1360.09</v>
      </c>
      <c r="M43" s="495">
        <v>193378.45383548029</v>
      </c>
      <c r="N43" s="489"/>
      <c r="O43" s="503">
        <v>105</v>
      </c>
      <c r="P43" s="494" t="s">
        <v>66</v>
      </c>
      <c r="Q43" s="495">
        <v>2063</v>
      </c>
      <c r="R43" s="495">
        <v>131371.37</v>
      </c>
      <c r="S43" s="495">
        <v>187271.62400000001</v>
      </c>
      <c r="T43" s="495">
        <v>9699.4509999999991</v>
      </c>
      <c r="U43" s="495">
        <v>47131.712462810501</v>
      </c>
      <c r="V43" s="495">
        <v>244102.78746281052</v>
      </c>
      <c r="W43" s="496">
        <v>112731.41746281052</v>
      </c>
    </row>
    <row r="44" spans="1:23" ht="12.75">
      <c r="A44" s="494">
        <v>106</v>
      </c>
      <c r="B44" s="494" t="s">
        <v>67</v>
      </c>
      <c r="C44" s="495">
        <v>27145</v>
      </c>
      <c r="D44" s="495">
        <v>3254</v>
      </c>
      <c r="E44" s="495">
        <v>3681</v>
      </c>
      <c r="F44" s="490"/>
      <c r="G44" s="495">
        <v>2266064.6</v>
      </c>
      <c r="H44" s="495">
        <v>2389509.8200000003</v>
      </c>
      <c r="I44" s="495">
        <v>306406.44</v>
      </c>
      <c r="J44" s="496">
        <v>4961980.8600000003</v>
      </c>
      <c r="K44" s="490"/>
      <c r="L44" s="495">
        <v>116430.03</v>
      </c>
      <c r="M44" s="495">
        <v>4856663.5535309715</v>
      </c>
      <c r="N44" s="489"/>
      <c r="O44" s="503">
        <v>106</v>
      </c>
      <c r="P44" s="494" t="s">
        <v>67</v>
      </c>
      <c r="Q44" s="495">
        <v>46901</v>
      </c>
      <c r="R44" s="495">
        <v>4705739.18</v>
      </c>
      <c r="S44" s="495">
        <v>5995045.1494999994</v>
      </c>
      <c r="T44" s="495">
        <v>263444.67099999997</v>
      </c>
      <c r="U44" s="495">
        <v>614843.79977557599</v>
      </c>
      <c r="V44" s="495">
        <v>6873333.6202755757</v>
      </c>
      <c r="W44" s="496">
        <v>2167594.440275576</v>
      </c>
    </row>
    <row r="45" spans="1:23" ht="12.75">
      <c r="A45" s="494">
        <v>108</v>
      </c>
      <c r="B45" s="494" t="s">
        <v>68</v>
      </c>
      <c r="C45" s="495">
        <v>5617</v>
      </c>
      <c r="D45" s="495">
        <v>578</v>
      </c>
      <c r="E45" s="495">
        <v>214</v>
      </c>
      <c r="F45" s="490"/>
      <c r="G45" s="495">
        <v>468907.16000000003</v>
      </c>
      <c r="H45" s="495">
        <v>424442.74000000005</v>
      </c>
      <c r="I45" s="495">
        <v>17813.36</v>
      </c>
      <c r="J45" s="496">
        <v>911163.26000000013</v>
      </c>
      <c r="K45" s="490"/>
      <c r="L45" s="495">
        <v>6768.82</v>
      </c>
      <c r="M45" s="495">
        <v>896900.74477082386</v>
      </c>
      <c r="N45" s="489"/>
      <c r="O45" s="503">
        <v>108</v>
      </c>
      <c r="P45" s="494" t="s">
        <v>68</v>
      </c>
      <c r="Q45" s="495">
        <v>10319</v>
      </c>
      <c r="R45" s="495">
        <v>518557.34</v>
      </c>
      <c r="S45" s="495">
        <v>720728.3885</v>
      </c>
      <c r="T45" s="495">
        <v>42802.538</v>
      </c>
      <c r="U45" s="495">
        <v>141993.579001957</v>
      </c>
      <c r="V45" s="495">
        <v>905524.50550195703</v>
      </c>
      <c r="W45" s="496">
        <v>386967.165501957</v>
      </c>
    </row>
    <row r="46" spans="1:23" ht="12.75">
      <c r="A46" s="494">
        <v>109</v>
      </c>
      <c r="B46" s="494" t="s">
        <v>69</v>
      </c>
      <c r="C46" s="495">
        <v>38148</v>
      </c>
      <c r="D46" s="495">
        <v>4519</v>
      </c>
      <c r="E46" s="495">
        <v>4660</v>
      </c>
      <c r="F46" s="490"/>
      <c r="G46" s="495">
        <v>3184595.04</v>
      </c>
      <c r="H46" s="495">
        <v>3318437.27</v>
      </c>
      <c r="I46" s="495">
        <v>387898.39999999997</v>
      </c>
      <c r="J46" s="496">
        <v>6890930.7100000009</v>
      </c>
      <c r="K46" s="490"/>
      <c r="L46" s="495">
        <v>147395.79999999999</v>
      </c>
      <c r="M46" s="495">
        <v>6915020.7404255401</v>
      </c>
      <c r="N46" s="489"/>
      <c r="O46" s="503">
        <v>109</v>
      </c>
      <c r="P46" s="494" t="s">
        <v>69</v>
      </c>
      <c r="Q46" s="495">
        <v>68319</v>
      </c>
      <c r="R46" s="495">
        <v>6705550.2300000004</v>
      </c>
      <c r="S46" s="495">
        <v>8074965.4955000002</v>
      </c>
      <c r="T46" s="495">
        <v>284564.10399999999</v>
      </c>
      <c r="U46" s="495">
        <v>860001.24181852199</v>
      </c>
      <c r="V46" s="495">
        <v>9219530.8413185216</v>
      </c>
      <c r="W46" s="496">
        <v>2513980.6113185212</v>
      </c>
    </row>
    <row r="47" spans="1:23" ht="12.75">
      <c r="A47" s="494">
        <v>111</v>
      </c>
      <c r="B47" s="494" t="s">
        <v>70</v>
      </c>
      <c r="C47" s="495">
        <v>8967</v>
      </c>
      <c r="D47" s="495">
        <v>1289</v>
      </c>
      <c r="E47" s="495">
        <v>903</v>
      </c>
      <c r="F47" s="490"/>
      <c r="G47" s="495">
        <v>748565.16</v>
      </c>
      <c r="H47" s="495">
        <v>946551.37</v>
      </c>
      <c r="I47" s="495">
        <v>75165.72</v>
      </c>
      <c r="J47" s="496">
        <v>1770282.25</v>
      </c>
      <c r="K47" s="490"/>
      <c r="L47" s="495">
        <v>28561.89</v>
      </c>
      <c r="M47" s="495">
        <v>1978653.9220217506</v>
      </c>
      <c r="N47" s="489"/>
      <c r="O47" s="503">
        <v>111</v>
      </c>
      <c r="P47" s="494" t="s">
        <v>70</v>
      </c>
      <c r="Q47" s="495">
        <v>17953</v>
      </c>
      <c r="R47" s="495">
        <v>1816834.4</v>
      </c>
      <c r="S47" s="495">
        <v>1918429.7760000001</v>
      </c>
      <c r="T47" s="495">
        <v>80184.341</v>
      </c>
      <c r="U47" s="495">
        <v>398530.96338950098</v>
      </c>
      <c r="V47" s="495">
        <v>2397145.0803895011</v>
      </c>
      <c r="W47" s="496">
        <v>580310.68038950115</v>
      </c>
    </row>
    <row r="48" spans="1:23" ht="12.75">
      <c r="A48" s="494">
        <v>139</v>
      </c>
      <c r="B48" s="494" t="s">
        <v>71</v>
      </c>
      <c r="C48" s="495">
        <v>5050</v>
      </c>
      <c r="D48" s="495">
        <v>657</v>
      </c>
      <c r="E48" s="495">
        <v>88</v>
      </c>
      <c r="F48" s="490"/>
      <c r="G48" s="495">
        <v>421574</v>
      </c>
      <c r="H48" s="495">
        <v>482454.81000000006</v>
      </c>
      <c r="I48" s="495">
        <v>7325.12</v>
      </c>
      <c r="J48" s="496">
        <v>911353.93</v>
      </c>
      <c r="K48" s="490"/>
      <c r="L48" s="495">
        <v>2783.44</v>
      </c>
      <c r="M48" s="495">
        <v>892273.37637158448</v>
      </c>
      <c r="N48" s="489"/>
      <c r="O48" s="503">
        <v>139</v>
      </c>
      <c r="P48" s="494" t="s">
        <v>71</v>
      </c>
      <c r="Q48" s="495">
        <v>9766</v>
      </c>
      <c r="R48" s="495">
        <v>477132.59</v>
      </c>
      <c r="S48" s="495">
        <v>746900.31450000009</v>
      </c>
      <c r="T48" s="495">
        <v>30805.420999999998</v>
      </c>
      <c r="U48" s="495">
        <v>251033.052168041</v>
      </c>
      <c r="V48" s="495">
        <v>1028738.7876680411</v>
      </c>
      <c r="W48" s="496">
        <v>551606.1976680411</v>
      </c>
    </row>
    <row r="49" spans="1:23" ht="12.75">
      <c r="A49" s="494">
        <v>140</v>
      </c>
      <c r="B49" s="494" t="s">
        <v>72</v>
      </c>
      <c r="C49" s="495">
        <v>10977</v>
      </c>
      <c r="D49" s="495">
        <v>1525</v>
      </c>
      <c r="E49" s="495">
        <v>851</v>
      </c>
      <c r="F49" s="490"/>
      <c r="G49" s="495">
        <v>916359.96000000008</v>
      </c>
      <c r="H49" s="495">
        <v>1119853.25</v>
      </c>
      <c r="I49" s="495">
        <v>70837.239999999991</v>
      </c>
      <c r="J49" s="496">
        <v>2107050.4500000002</v>
      </c>
      <c r="K49" s="490"/>
      <c r="L49" s="495">
        <v>26917.129999999997</v>
      </c>
      <c r="M49" s="495">
        <v>2229140.8060779329</v>
      </c>
      <c r="N49" s="489"/>
      <c r="O49" s="503">
        <v>140</v>
      </c>
      <c r="P49" s="494" t="s">
        <v>72</v>
      </c>
      <c r="Q49" s="495">
        <v>20618</v>
      </c>
      <c r="R49" s="495">
        <v>1737750.92</v>
      </c>
      <c r="S49" s="495">
        <v>2062082.537</v>
      </c>
      <c r="T49" s="495">
        <v>84989.994999999995</v>
      </c>
      <c r="U49" s="495">
        <v>368863.82267979399</v>
      </c>
      <c r="V49" s="495">
        <v>2515936.3546797941</v>
      </c>
      <c r="W49" s="496">
        <v>778185.43467979413</v>
      </c>
    </row>
    <row r="50" spans="1:23" ht="12.75">
      <c r="A50" s="494">
        <v>142</v>
      </c>
      <c r="B50" s="494" t="s">
        <v>73</v>
      </c>
      <c r="C50" s="495">
        <v>3208</v>
      </c>
      <c r="D50" s="495">
        <v>357</v>
      </c>
      <c r="E50" s="495">
        <v>157</v>
      </c>
      <c r="F50" s="490"/>
      <c r="G50" s="495">
        <v>267803.84000000003</v>
      </c>
      <c r="H50" s="495">
        <v>262155.81</v>
      </c>
      <c r="I50" s="495">
        <v>13068.679999999998</v>
      </c>
      <c r="J50" s="496">
        <v>543028.33000000007</v>
      </c>
      <c r="K50" s="490"/>
      <c r="L50" s="495">
        <v>4965.91</v>
      </c>
      <c r="M50" s="495">
        <v>651487.27297188703</v>
      </c>
      <c r="N50" s="489"/>
      <c r="O50" s="503">
        <v>142</v>
      </c>
      <c r="P50" s="494" t="s">
        <v>73</v>
      </c>
      <c r="Q50" s="495">
        <v>6444</v>
      </c>
      <c r="R50" s="495">
        <v>360678.12</v>
      </c>
      <c r="S50" s="495">
        <v>429913.45799999998</v>
      </c>
      <c r="T50" s="495">
        <v>24654.154999999999</v>
      </c>
      <c r="U50" s="495">
        <v>88887.379915914702</v>
      </c>
      <c r="V50" s="495">
        <v>543454.99291591474</v>
      </c>
      <c r="W50" s="496">
        <v>182776.87291591475</v>
      </c>
    </row>
    <row r="51" spans="1:23" ht="12.75">
      <c r="A51" s="494">
        <v>143</v>
      </c>
      <c r="B51" s="494" t="s">
        <v>74</v>
      </c>
      <c r="C51" s="495">
        <v>3435</v>
      </c>
      <c r="D51" s="495">
        <v>397</v>
      </c>
      <c r="E51" s="495">
        <v>321</v>
      </c>
      <c r="F51" s="490"/>
      <c r="G51" s="495">
        <v>286753.8</v>
      </c>
      <c r="H51" s="495">
        <v>291529.01</v>
      </c>
      <c r="I51" s="495">
        <v>26720.039999999997</v>
      </c>
      <c r="J51" s="496">
        <v>605002.85000000009</v>
      </c>
      <c r="K51" s="490"/>
      <c r="L51" s="495">
        <v>10153.23</v>
      </c>
      <c r="M51" s="495">
        <v>584458.01673789346</v>
      </c>
      <c r="N51" s="489"/>
      <c r="O51" s="503">
        <v>143</v>
      </c>
      <c r="P51" s="494" t="s">
        <v>74</v>
      </c>
      <c r="Q51" s="495">
        <v>6850</v>
      </c>
      <c r="R51" s="495">
        <v>272777.73</v>
      </c>
      <c r="S51" s="495">
        <v>476320.94649999996</v>
      </c>
      <c r="T51" s="495">
        <v>31924.499</v>
      </c>
      <c r="U51" s="495">
        <v>98809.932363377098</v>
      </c>
      <c r="V51" s="495">
        <v>607055.3778633771</v>
      </c>
      <c r="W51" s="496">
        <v>334277.64786337712</v>
      </c>
    </row>
    <row r="52" spans="1:23" ht="12.75">
      <c r="A52" s="494">
        <v>145</v>
      </c>
      <c r="B52" s="494" t="s">
        <v>75</v>
      </c>
      <c r="C52" s="495">
        <v>6666</v>
      </c>
      <c r="D52" s="495">
        <v>468</v>
      </c>
      <c r="E52" s="495">
        <v>202</v>
      </c>
      <c r="F52" s="490"/>
      <c r="G52" s="495">
        <v>556477.68000000005</v>
      </c>
      <c r="H52" s="495">
        <v>343666.44</v>
      </c>
      <c r="I52" s="495">
        <v>16814.48</v>
      </c>
      <c r="J52" s="496">
        <v>916958.60000000009</v>
      </c>
      <c r="K52" s="490"/>
      <c r="L52" s="495">
        <v>6389.26</v>
      </c>
      <c r="M52" s="495">
        <v>894351.73178188852</v>
      </c>
      <c r="N52" s="489"/>
      <c r="O52" s="503">
        <v>145</v>
      </c>
      <c r="P52" s="494" t="s">
        <v>75</v>
      </c>
      <c r="Q52" s="495">
        <v>12343</v>
      </c>
      <c r="R52" s="495">
        <v>380883.54</v>
      </c>
      <c r="S52" s="495">
        <v>590327.43599999999</v>
      </c>
      <c r="T52" s="495">
        <v>35778.196000000004</v>
      </c>
      <c r="U52" s="495">
        <v>121351.05591111101</v>
      </c>
      <c r="V52" s="495">
        <v>747456.68791111093</v>
      </c>
      <c r="W52" s="496">
        <v>366573.14791111095</v>
      </c>
    </row>
    <row r="53" spans="1:23" ht="12.75">
      <c r="A53" s="494">
        <v>146</v>
      </c>
      <c r="B53" s="494" t="s">
        <v>76</v>
      </c>
      <c r="C53" s="495">
        <v>1935</v>
      </c>
      <c r="D53" s="495">
        <v>313</v>
      </c>
      <c r="E53" s="495">
        <v>193</v>
      </c>
      <c r="F53" s="490"/>
      <c r="G53" s="495">
        <v>161533.80000000002</v>
      </c>
      <c r="H53" s="495">
        <v>229845.29</v>
      </c>
      <c r="I53" s="495">
        <v>16065.32</v>
      </c>
      <c r="J53" s="496">
        <v>407444.41000000003</v>
      </c>
      <c r="K53" s="490"/>
      <c r="L53" s="495">
        <v>6104.59</v>
      </c>
      <c r="M53" s="495">
        <v>523171.32848666306</v>
      </c>
      <c r="N53" s="489"/>
      <c r="O53" s="503">
        <v>146</v>
      </c>
      <c r="P53" s="494" t="s">
        <v>76</v>
      </c>
      <c r="Q53" s="495">
        <v>4406</v>
      </c>
      <c r="R53" s="495">
        <v>442221.72</v>
      </c>
      <c r="S53" s="495">
        <v>447394.56200000003</v>
      </c>
      <c r="T53" s="495">
        <v>22898.552</v>
      </c>
      <c r="U53" s="495">
        <v>122942.437845536</v>
      </c>
      <c r="V53" s="495">
        <v>593235.5518455361</v>
      </c>
      <c r="W53" s="496">
        <v>151013.83184553613</v>
      </c>
    </row>
    <row r="54" spans="1:23" ht="12.75">
      <c r="A54" s="494">
        <v>148</v>
      </c>
      <c r="B54" s="494" t="s">
        <v>77</v>
      </c>
      <c r="C54" s="495">
        <v>4110</v>
      </c>
      <c r="D54" s="495">
        <v>475</v>
      </c>
      <c r="E54" s="495">
        <v>358</v>
      </c>
      <c r="F54" s="490"/>
      <c r="G54" s="495">
        <v>343102.8</v>
      </c>
      <c r="H54" s="495">
        <v>348806.75</v>
      </c>
      <c r="I54" s="495">
        <v>29799.919999999998</v>
      </c>
      <c r="J54" s="496">
        <v>721709.47000000009</v>
      </c>
      <c r="K54" s="490"/>
      <c r="L54" s="495">
        <v>11323.539999999999</v>
      </c>
      <c r="M54" s="495">
        <v>752925.54245200567</v>
      </c>
      <c r="N54" s="489"/>
      <c r="O54" s="503">
        <v>148</v>
      </c>
      <c r="P54" s="494" t="s">
        <v>77</v>
      </c>
      <c r="Q54" s="495">
        <v>7127</v>
      </c>
      <c r="R54" s="495">
        <v>433850.73</v>
      </c>
      <c r="S54" s="495">
        <v>527133.15299999993</v>
      </c>
      <c r="T54" s="495">
        <v>20936.262999999999</v>
      </c>
      <c r="U54" s="495">
        <v>144392.09084593301</v>
      </c>
      <c r="V54" s="495">
        <v>692461.50684593292</v>
      </c>
      <c r="W54" s="496">
        <v>258610.77684593294</v>
      </c>
    </row>
    <row r="55" spans="1:23" ht="12.75">
      <c r="A55" s="494">
        <v>149</v>
      </c>
      <c r="B55" s="494" t="s">
        <v>78</v>
      </c>
      <c r="C55" s="495">
        <v>2974</v>
      </c>
      <c r="D55" s="495">
        <v>188</v>
      </c>
      <c r="E55" s="495">
        <v>278</v>
      </c>
      <c r="F55" s="490"/>
      <c r="G55" s="495">
        <v>248269.52000000002</v>
      </c>
      <c r="H55" s="495">
        <v>138054.04</v>
      </c>
      <c r="I55" s="495">
        <v>23140.719999999998</v>
      </c>
      <c r="J55" s="496">
        <v>409464.28</v>
      </c>
      <c r="K55" s="490"/>
      <c r="L55" s="495">
        <v>8793.14</v>
      </c>
      <c r="M55" s="495">
        <v>376983.7780588934</v>
      </c>
      <c r="N55" s="489"/>
      <c r="O55" s="503">
        <v>149</v>
      </c>
      <c r="P55" s="494" t="s">
        <v>78</v>
      </c>
      <c r="Q55" s="495">
        <v>5379</v>
      </c>
      <c r="R55" s="495">
        <v>356337.29</v>
      </c>
      <c r="S55" s="495">
        <v>329333.23100000003</v>
      </c>
      <c r="T55" s="495">
        <v>9938.98</v>
      </c>
      <c r="U55" s="495">
        <v>55252.927451073097</v>
      </c>
      <c r="V55" s="495">
        <v>394525.13845107309</v>
      </c>
      <c r="W55" s="496">
        <v>38187.848451073107</v>
      </c>
    </row>
    <row r="56" spans="1:23" ht="12.75">
      <c r="A56" s="494">
        <v>151</v>
      </c>
      <c r="B56" s="494" t="s">
        <v>79</v>
      </c>
      <c r="C56" s="495">
        <v>908</v>
      </c>
      <c r="D56" s="495">
        <v>57</v>
      </c>
      <c r="E56" s="495">
        <v>80</v>
      </c>
      <c r="F56" s="490"/>
      <c r="G56" s="495">
        <v>75799.839999999997</v>
      </c>
      <c r="H56" s="495">
        <v>41856.810000000005</v>
      </c>
      <c r="I56" s="495">
        <v>6659.2</v>
      </c>
      <c r="J56" s="496">
        <v>124315.84999999999</v>
      </c>
      <c r="K56" s="490"/>
      <c r="L56" s="495">
        <v>2530.4</v>
      </c>
      <c r="M56" s="495">
        <v>108850.62787979188</v>
      </c>
      <c r="N56" s="489"/>
      <c r="O56" s="503">
        <v>151</v>
      </c>
      <c r="P56" s="494" t="s">
        <v>79</v>
      </c>
      <c r="Q56" s="495">
        <v>1814</v>
      </c>
      <c r="R56" s="495">
        <v>60224.29</v>
      </c>
      <c r="S56" s="495">
        <v>99438.34599999999</v>
      </c>
      <c r="T56" s="495">
        <v>8359.9069999999992</v>
      </c>
      <c r="U56" s="495">
        <v>12527.986634589701</v>
      </c>
      <c r="V56" s="495">
        <v>120326.2396345897</v>
      </c>
      <c r="W56" s="496">
        <v>60101.949634589699</v>
      </c>
    </row>
    <row r="57" spans="1:23" ht="12.75">
      <c r="A57" s="494">
        <v>152</v>
      </c>
      <c r="B57" s="494" t="s">
        <v>80</v>
      </c>
      <c r="C57" s="495">
        <v>2219</v>
      </c>
      <c r="D57" s="495">
        <v>167</v>
      </c>
      <c r="E57" s="495">
        <v>79</v>
      </c>
      <c r="F57" s="490"/>
      <c r="G57" s="495">
        <v>185242.12</v>
      </c>
      <c r="H57" s="495">
        <v>122633.11</v>
      </c>
      <c r="I57" s="495">
        <v>6575.96</v>
      </c>
      <c r="J57" s="496">
        <v>314451.19</v>
      </c>
      <c r="K57" s="490"/>
      <c r="L57" s="495">
        <v>2498.77</v>
      </c>
      <c r="M57" s="495">
        <v>322681.37190793862</v>
      </c>
      <c r="N57" s="489"/>
      <c r="O57" s="503">
        <v>152</v>
      </c>
      <c r="P57" s="494" t="s">
        <v>80</v>
      </c>
      <c r="Q57" s="495">
        <v>4357</v>
      </c>
      <c r="R57" s="495">
        <v>159006.46</v>
      </c>
      <c r="S57" s="495">
        <v>248752.476</v>
      </c>
      <c r="T57" s="495">
        <v>16856.962</v>
      </c>
      <c r="U57" s="495">
        <v>45978.654593461601</v>
      </c>
      <c r="V57" s="495">
        <v>311588.09259346157</v>
      </c>
      <c r="W57" s="496">
        <v>152581.63259346157</v>
      </c>
    </row>
    <row r="58" spans="1:23" ht="12.75">
      <c r="A58" s="494">
        <v>153</v>
      </c>
      <c r="B58" s="494" t="s">
        <v>81</v>
      </c>
      <c r="C58" s="495">
        <v>13249</v>
      </c>
      <c r="D58" s="495">
        <v>2227</v>
      </c>
      <c r="E58" s="495">
        <v>2136</v>
      </c>
      <c r="F58" s="490"/>
      <c r="G58" s="495">
        <v>1106026.52</v>
      </c>
      <c r="H58" s="495">
        <v>1635352.9100000001</v>
      </c>
      <c r="I58" s="495">
        <v>177800.63999999998</v>
      </c>
      <c r="J58" s="496">
        <v>2919180.0700000003</v>
      </c>
      <c r="K58" s="490"/>
      <c r="L58" s="495">
        <v>67561.679999999993</v>
      </c>
      <c r="M58" s="495">
        <v>3333016.7357885665</v>
      </c>
      <c r="N58" s="489"/>
      <c r="O58" s="503">
        <v>153</v>
      </c>
      <c r="P58" s="494" t="s">
        <v>81</v>
      </c>
      <c r="Q58" s="495">
        <v>24919</v>
      </c>
      <c r="R58" s="495">
        <v>2296678.37</v>
      </c>
      <c r="S58" s="495">
        <v>3464178.6655000001</v>
      </c>
      <c r="T58" s="495">
        <v>163320.78099999999</v>
      </c>
      <c r="U58" s="495">
        <v>639998.41871606198</v>
      </c>
      <c r="V58" s="495">
        <v>4267497.8652160624</v>
      </c>
      <c r="W58" s="496">
        <v>1970819.4952160623</v>
      </c>
    </row>
    <row r="59" spans="1:23" ht="12.75">
      <c r="A59" s="494">
        <v>165</v>
      </c>
      <c r="B59" s="494" t="s">
        <v>82</v>
      </c>
      <c r="C59" s="495">
        <v>8879</v>
      </c>
      <c r="D59" s="495">
        <v>864</v>
      </c>
      <c r="E59" s="495">
        <v>612</v>
      </c>
      <c r="F59" s="490"/>
      <c r="G59" s="495">
        <v>741218.92</v>
      </c>
      <c r="H59" s="495">
        <v>634461.12</v>
      </c>
      <c r="I59" s="495">
        <v>50942.879999999997</v>
      </c>
      <c r="J59" s="496">
        <v>1426622.92</v>
      </c>
      <c r="K59" s="490"/>
      <c r="L59" s="495">
        <v>19357.559999999998</v>
      </c>
      <c r="M59" s="495">
        <v>1447981.0797718787</v>
      </c>
      <c r="N59" s="489"/>
      <c r="O59" s="503">
        <v>165</v>
      </c>
      <c r="P59" s="494" t="s">
        <v>82</v>
      </c>
      <c r="Q59" s="495">
        <v>16123</v>
      </c>
      <c r="R59" s="495">
        <v>953281.53</v>
      </c>
      <c r="S59" s="495">
        <v>1283210.8785000001</v>
      </c>
      <c r="T59" s="495">
        <v>64993.792999999998</v>
      </c>
      <c r="U59" s="495">
        <v>242979.28772596599</v>
      </c>
      <c r="V59" s="495">
        <v>1591183.9592259661</v>
      </c>
      <c r="W59" s="496">
        <v>637902.4292259661</v>
      </c>
    </row>
    <row r="60" spans="1:23" ht="12.75">
      <c r="A60" s="494">
        <v>167</v>
      </c>
      <c r="B60" s="494" t="s">
        <v>83</v>
      </c>
      <c r="C60" s="495">
        <v>47403</v>
      </c>
      <c r="D60" s="495">
        <v>6813</v>
      </c>
      <c r="E60" s="495">
        <v>5753</v>
      </c>
      <c r="F60" s="490"/>
      <c r="G60" s="495">
        <v>3957202.4400000004</v>
      </c>
      <c r="H60" s="495">
        <v>5002990.29</v>
      </c>
      <c r="I60" s="495">
        <v>478879.72</v>
      </c>
      <c r="J60" s="496">
        <v>9439072.4500000011</v>
      </c>
      <c r="K60" s="490"/>
      <c r="L60" s="495">
        <v>181967.38999999998</v>
      </c>
      <c r="M60" s="495">
        <v>11123303.417662293</v>
      </c>
      <c r="N60" s="489"/>
      <c r="O60" s="503">
        <v>167</v>
      </c>
      <c r="P60" s="494" t="s">
        <v>83</v>
      </c>
      <c r="Q60" s="495">
        <v>78062</v>
      </c>
      <c r="R60" s="495">
        <v>10654352.09</v>
      </c>
      <c r="S60" s="495">
        <v>11829002.801999999</v>
      </c>
      <c r="T60" s="495">
        <v>457580.533</v>
      </c>
      <c r="U60" s="495">
        <v>1507621.8373817101</v>
      </c>
      <c r="V60" s="495">
        <v>13794205.172381708</v>
      </c>
      <c r="W60" s="496">
        <v>3139853.0823817085</v>
      </c>
    </row>
    <row r="61" spans="1:23" ht="12.75">
      <c r="A61" s="494">
        <v>169</v>
      </c>
      <c r="B61" s="494" t="s">
        <v>84</v>
      </c>
      <c r="C61" s="495">
        <v>2589</v>
      </c>
      <c r="D61" s="495">
        <v>248</v>
      </c>
      <c r="E61" s="495">
        <v>172</v>
      </c>
      <c r="F61" s="490"/>
      <c r="G61" s="495">
        <v>216129.72</v>
      </c>
      <c r="H61" s="495">
        <v>182113.84</v>
      </c>
      <c r="I61" s="495">
        <v>14317.279999999999</v>
      </c>
      <c r="J61" s="496">
        <v>412560.83999999997</v>
      </c>
      <c r="K61" s="490"/>
      <c r="L61" s="495">
        <v>5440.36</v>
      </c>
      <c r="M61" s="495">
        <v>422769.55996137194</v>
      </c>
      <c r="N61" s="489"/>
      <c r="O61" s="503">
        <v>169</v>
      </c>
      <c r="P61" s="494" t="s">
        <v>84</v>
      </c>
      <c r="Q61" s="495">
        <v>4916</v>
      </c>
      <c r="R61" s="495">
        <v>203402.34</v>
      </c>
      <c r="S61" s="495">
        <v>352639.97450000001</v>
      </c>
      <c r="T61" s="495">
        <v>18128.955000000002</v>
      </c>
      <c r="U61" s="495">
        <v>69028.917556081797</v>
      </c>
      <c r="V61" s="495">
        <v>439797.84705608181</v>
      </c>
      <c r="W61" s="496">
        <v>236395.50705608181</v>
      </c>
    </row>
    <row r="62" spans="1:23" ht="12.75">
      <c r="A62" s="494">
        <v>171</v>
      </c>
      <c r="B62" s="494" t="s">
        <v>85</v>
      </c>
      <c r="C62" s="495">
        <v>2333</v>
      </c>
      <c r="D62" s="495">
        <v>253</v>
      </c>
      <c r="E62" s="495">
        <v>262</v>
      </c>
      <c r="F62" s="490"/>
      <c r="G62" s="495">
        <v>194758.84</v>
      </c>
      <c r="H62" s="495">
        <v>185785.49000000002</v>
      </c>
      <c r="I62" s="495">
        <v>21808.879999999997</v>
      </c>
      <c r="J62" s="496">
        <v>402353.21</v>
      </c>
      <c r="K62" s="490"/>
      <c r="L62" s="495">
        <v>8287.06</v>
      </c>
      <c r="M62" s="495">
        <v>449030.47090862214</v>
      </c>
      <c r="N62" s="489"/>
      <c r="O62" s="503">
        <v>171</v>
      </c>
      <c r="P62" s="494" t="s">
        <v>85</v>
      </c>
      <c r="Q62" s="495">
        <v>4590</v>
      </c>
      <c r="R62" s="495">
        <v>143763.25</v>
      </c>
      <c r="S62" s="495">
        <v>252774.33899999998</v>
      </c>
      <c r="T62" s="495">
        <v>23168.768</v>
      </c>
      <c r="U62" s="495">
        <v>120527.947409523</v>
      </c>
      <c r="V62" s="495">
        <v>396471.05440952297</v>
      </c>
      <c r="W62" s="496">
        <v>252707.80440952297</v>
      </c>
    </row>
    <row r="63" spans="1:23" ht="12.75">
      <c r="A63" s="494">
        <v>172</v>
      </c>
      <c r="B63" s="494" t="s">
        <v>86</v>
      </c>
      <c r="C63" s="495">
        <v>1888</v>
      </c>
      <c r="D63" s="495">
        <v>265</v>
      </c>
      <c r="E63" s="495">
        <v>120</v>
      </c>
      <c r="F63" s="490"/>
      <c r="G63" s="495">
        <v>157610.24000000002</v>
      </c>
      <c r="H63" s="495">
        <v>194597.45</v>
      </c>
      <c r="I63" s="495">
        <v>9988.7999999999993</v>
      </c>
      <c r="J63" s="496">
        <v>362196.49000000005</v>
      </c>
      <c r="K63" s="490"/>
      <c r="L63" s="495">
        <v>3795.6</v>
      </c>
      <c r="M63" s="495">
        <v>397728.64343544375</v>
      </c>
      <c r="N63" s="489"/>
      <c r="O63" s="503">
        <v>172</v>
      </c>
      <c r="P63" s="494" t="s">
        <v>86</v>
      </c>
      <c r="Q63" s="495">
        <v>4079</v>
      </c>
      <c r="R63" s="495">
        <v>333115.78999999998</v>
      </c>
      <c r="S63" s="495">
        <v>387907.03500000003</v>
      </c>
      <c r="T63" s="495">
        <v>15784.221</v>
      </c>
      <c r="U63" s="495">
        <v>84991.657331359704</v>
      </c>
      <c r="V63" s="495">
        <v>488682.91333135974</v>
      </c>
      <c r="W63" s="496">
        <v>155567.12333135976</v>
      </c>
    </row>
    <row r="64" spans="1:23" ht="12.75">
      <c r="A64" s="494">
        <v>176</v>
      </c>
      <c r="B64" s="494" t="s">
        <v>87</v>
      </c>
      <c r="C64" s="495">
        <v>2050</v>
      </c>
      <c r="D64" s="495">
        <v>357</v>
      </c>
      <c r="E64" s="495">
        <v>136</v>
      </c>
      <c r="F64" s="490"/>
      <c r="G64" s="495">
        <v>171134</v>
      </c>
      <c r="H64" s="495">
        <v>262155.81</v>
      </c>
      <c r="I64" s="495">
        <v>11320.64</v>
      </c>
      <c r="J64" s="496">
        <v>444610.45</v>
      </c>
      <c r="K64" s="490"/>
      <c r="L64" s="495">
        <v>4301.68</v>
      </c>
      <c r="M64" s="495">
        <v>590952.51666160999</v>
      </c>
      <c r="N64" s="489"/>
      <c r="O64" s="503">
        <v>176</v>
      </c>
      <c r="P64" s="494" t="s">
        <v>87</v>
      </c>
      <c r="Q64" s="495">
        <v>4259</v>
      </c>
      <c r="R64" s="495">
        <v>399832.56</v>
      </c>
      <c r="S64" s="495">
        <v>496430.8885</v>
      </c>
      <c r="T64" s="495">
        <v>28401.79</v>
      </c>
      <c r="U64" s="495">
        <v>98820.928672980197</v>
      </c>
      <c r="V64" s="495">
        <v>623653.60717298021</v>
      </c>
      <c r="W64" s="496">
        <v>223821.04717298021</v>
      </c>
    </row>
    <row r="65" spans="1:23" ht="12.75">
      <c r="A65" s="494">
        <v>177</v>
      </c>
      <c r="B65" s="494" t="s">
        <v>88</v>
      </c>
      <c r="C65" s="495">
        <v>850</v>
      </c>
      <c r="D65" s="495">
        <v>83</v>
      </c>
      <c r="E65" s="495">
        <v>29</v>
      </c>
      <c r="F65" s="490"/>
      <c r="G65" s="495">
        <v>70958</v>
      </c>
      <c r="H65" s="495">
        <v>60949.390000000007</v>
      </c>
      <c r="I65" s="495">
        <v>2413.96</v>
      </c>
      <c r="J65" s="496">
        <v>134321.35</v>
      </c>
      <c r="K65" s="490"/>
      <c r="L65" s="495">
        <v>917.27</v>
      </c>
      <c r="M65" s="495">
        <v>141859.90866682076</v>
      </c>
      <c r="N65" s="489"/>
      <c r="O65" s="503">
        <v>177</v>
      </c>
      <c r="P65" s="494" t="s">
        <v>88</v>
      </c>
      <c r="Q65" s="495">
        <v>1708</v>
      </c>
      <c r="R65" s="495">
        <v>54737.73</v>
      </c>
      <c r="S65" s="495">
        <v>106862.83199999999</v>
      </c>
      <c r="T65" s="495">
        <v>5259.6030000000001</v>
      </c>
      <c r="U65" s="495">
        <v>25043.549891309802</v>
      </c>
      <c r="V65" s="495">
        <v>137165.98489130981</v>
      </c>
      <c r="W65" s="496">
        <v>82428.2548913098</v>
      </c>
    </row>
    <row r="66" spans="1:23" ht="12.75">
      <c r="A66" s="494">
        <v>178</v>
      </c>
      <c r="B66" s="494" t="s">
        <v>89</v>
      </c>
      <c r="C66" s="495">
        <v>2743</v>
      </c>
      <c r="D66" s="495">
        <v>267</v>
      </c>
      <c r="E66" s="495">
        <v>226</v>
      </c>
      <c r="F66" s="490"/>
      <c r="G66" s="495">
        <v>228985.64</v>
      </c>
      <c r="H66" s="495">
        <v>196066.11000000002</v>
      </c>
      <c r="I66" s="495">
        <v>18812.239999999998</v>
      </c>
      <c r="J66" s="496">
        <v>443863.99</v>
      </c>
      <c r="K66" s="490"/>
      <c r="L66" s="495">
        <v>7148.38</v>
      </c>
      <c r="M66" s="495">
        <v>472454.98039042368</v>
      </c>
      <c r="N66" s="489"/>
      <c r="O66" s="503">
        <v>178</v>
      </c>
      <c r="P66" s="494" t="s">
        <v>89</v>
      </c>
      <c r="Q66" s="495">
        <v>5734</v>
      </c>
      <c r="R66" s="495">
        <v>162078.39999999999</v>
      </c>
      <c r="S66" s="495">
        <v>258058.76400000002</v>
      </c>
      <c r="T66" s="495">
        <v>26185.951000000001</v>
      </c>
      <c r="U66" s="495">
        <v>81793.316215013401</v>
      </c>
      <c r="V66" s="495">
        <v>366038.03121501341</v>
      </c>
      <c r="W66" s="496">
        <v>203959.63121501342</v>
      </c>
    </row>
    <row r="67" spans="1:23" ht="12.75">
      <c r="A67" s="494">
        <v>179</v>
      </c>
      <c r="B67" s="494" t="s">
        <v>90</v>
      </c>
      <c r="C67" s="495">
        <v>93446</v>
      </c>
      <c r="D67" s="495">
        <v>13154</v>
      </c>
      <c r="E67" s="495">
        <v>10003</v>
      </c>
      <c r="F67" s="490"/>
      <c r="G67" s="495">
        <v>7800872.0800000001</v>
      </c>
      <c r="H67" s="495">
        <v>9659376.8200000003</v>
      </c>
      <c r="I67" s="495">
        <v>832649.72</v>
      </c>
      <c r="J67" s="496">
        <v>18292898.619999997</v>
      </c>
      <c r="K67" s="490"/>
      <c r="L67" s="495">
        <v>316394.89</v>
      </c>
      <c r="M67" s="495">
        <v>19795046.246378943</v>
      </c>
      <c r="N67" s="489"/>
      <c r="O67" s="503">
        <v>179</v>
      </c>
      <c r="P67" s="494" t="s">
        <v>90</v>
      </c>
      <c r="Q67" s="495">
        <v>147746</v>
      </c>
      <c r="R67" s="495">
        <v>19735495.039999999</v>
      </c>
      <c r="S67" s="495">
        <v>23923242.886500001</v>
      </c>
      <c r="T67" s="495">
        <v>711381.26500000001</v>
      </c>
      <c r="U67" s="495">
        <v>2347108.73745859</v>
      </c>
      <c r="V67" s="495">
        <v>26981732.888958592</v>
      </c>
      <c r="W67" s="496">
        <v>7246237.8489585929</v>
      </c>
    </row>
    <row r="68" spans="1:23" ht="12.75">
      <c r="A68" s="494">
        <v>181</v>
      </c>
      <c r="B68" s="494" t="s">
        <v>91</v>
      </c>
      <c r="C68" s="495">
        <v>842</v>
      </c>
      <c r="D68" s="495">
        <v>74</v>
      </c>
      <c r="E68" s="495">
        <v>53</v>
      </c>
      <c r="F68" s="490"/>
      <c r="G68" s="495">
        <v>70290.16</v>
      </c>
      <c r="H68" s="495">
        <v>54340.420000000006</v>
      </c>
      <c r="I68" s="495">
        <v>4411.7199999999993</v>
      </c>
      <c r="J68" s="496">
        <v>129042.30000000002</v>
      </c>
      <c r="K68" s="490"/>
      <c r="L68" s="495">
        <v>1676.3899999999999</v>
      </c>
      <c r="M68" s="495">
        <v>114395.76751863481</v>
      </c>
      <c r="N68" s="489"/>
      <c r="O68" s="503">
        <v>181</v>
      </c>
      <c r="P68" s="494" t="s">
        <v>91</v>
      </c>
      <c r="Q68" s="495">
        <v>1682</v>
      </c>
      <c r="R68" s="495">
        <v>100412.87</v>
      </c>
      <c r="S68" s="495">
        <v>143082.84</v>
      </c>
      <c r="T68" s="495">
        <v>4553.0450000000001</v>
      </c>
      <c r="U68" s="495">
        <v>19843.4827136817</v>
      </c>
      <c r="V68" s="495">
        <v>167479.36771368171</v>
      </c>
      <c r="W68" s="496">
        <v>67066.497713681718</v>
      </c>
    </row>
    <row r="69" spans="1:23" ht="12.75">
      <c r="A69" s="494">
        <v>182</v>
      </c>
      <c r="B69" s="494" t="s">
        <v>92</v>
      </c>
      <c r="C69" s="495">
        <v>9699</v>
      </c>
      <c r="D69" s="495">
        <v>1584</v>
      </c>
      <c r="E69" s="495">
        <v>630</v>
      </c>
      <c r="F69" s="490"/>
      <c r="G69" s="495">
        <v>809672.52</v>
      </c>
      <c r="H69" s="495">
        <v>1163178.72</v>
      </c>
      <c r="I69" s="495">
        <v>52441.2</v>
      </c>
      <c r="J69" s="496">
        <v>2025292.44</v>
      </c>
      <c r="K69" s="490"/>
      <c r="L69" s="495">
        <v>19926.899999999998</v>
      </c>
      <c r="M69" s="495">
        <v>2142877.9211424771</v>
      </c>
      <c r="N69" s="489"/>
      <c r="O69" s="503">
        <v>182</v>
      </c>
      <c r="P69" s="494" t="s">
        <v>92</v>
      </c>
      <c r="Q69" s="495">
        <v>19182</v>
      </c>
      <c r="R69" s="495">
        <v>1777728.61</v>
      </c>
      <c r="S69" s="495">
        <v>2556474.9124999996</v>
      </c>
      <c r="T69" s="495">
        <v>73340.998000000007</v>
      </c>
      <c r="U69" s="495">
        <v>443989.49140703201</v>
      </c>
      <c r="V69" s="495">
        <v>3073805.4019070319</v>
      </c>
      <c r="W69" s="496">
        <v>1296076.7919070318</v>
      </c>
    </row>
    <row r="70" spans="1:23" ht="12.75">
      <c r="A70" s="494">
        <v>186</v>
      </c>
      <c r="B70" s="494" t="s">
        <v>93</v>
      </c>
      <c r="C70" s="495">
        <v>28047</v>
      </c>
      <c r="D70" s="495">
        <v>3005</v>
      </c>
      <c r="E70" s="495">
        <v>3945</v>
      </c>
      <c r="F70" s="490"/>
      <c r="G70" s="495">
        <v>2341363.56</v>
      </c>
      <c r="H70" s="495">
        <v>2206661.65</v>
      </c>
      <c r="I70" s="495">
        <v>328381.8</v>
      </c>
      <c r="J70" s="496">
        <v>4876407.01</v>
      </c>
      <c r="K70" s="490"/>
      <c r="L70" s="495">
        <v>124780.34999999999</v>
      </c>
      <c r="M70" s="495">
        <v>4578074.6717536952</v>
      </c>
      <c r="N70" s="489"/>
      <c r="O70" s="503">
        <v>186</v>
      </c>
      <c r="P70" s="494" t="s">
        <v>93</v>
      </c>
      <c r="Q70" s="495">
        <v>46490</v>
      </c>
      <c r="R70" s="495">
        <v>4280459.08</v>
      </c>
      <c r="S70" s="495">
        <v>4782712.7719999999</v>
      </c>
      <c r="T70" s="495">
        <v>225697.736</v>
      </c>
      <c r="U70" s="495">
        <v>503033.14663193998</v>
      </c>
      <c r="V70" s="495">
        <v>5511443.6546319397</v>
      </c>
      <c r="W70" s="496">
        <v>1230984.5746319396</v>
      </c>
    </row>
    <row r="71" spans="1:23" ht="12.75">
      <c r="A71" s="494">
        <v>202</v>
      </c>
      <c r="B71" s="494" t="s">
        <v>94</v>
      </c>
      <c r="C71" s="495">
        <v>20500</v>
      </c>
      <c r="D71" s="495">
        <v>1482</v>
      </c>
      <c r="E71" s="495">
        <v>2306</v>
      </c>
      <c r="F71" s="490"/>
      <c r="G71" s="495">
        <v>1711340</v>
      </c>
      <c r="H71" s="495">
        <v>1088277.06</v>
      </c>
      <c r="I71" s="495">
        <v>191951.44</v>
      </c>
      <c r="J71" s="496">
        <v>2991568.5</v>
      </c>
      <c r="K71" s="490"/>
      <c r="L71" s="495">
        <v>72938.78</v>
      </c>
      <c r="M71" s="495">
        <v>2927233.8198900553</v>
      </c>
      <c r="N71" s="489"/>
      <c r="O71" s="503">
        <v>202</v>
      </c>
      <c r="P71" s="494" t="s">
        <v>94</v>
      </c>
      <c r="Q71" s="495">
        <v>36339</v>
      </c>
      <c r="R71" s="495">
        <v>1016534.01</v>
      </c>
      <c r="S71" s="495">
        <v>1713355.7655</v>
      </c>
      <c r="T71" s="495">
        <v>99422.243000000002</v>
      </c>
      <c r="U71" s="495">
        <v>431745.88358343602</v>
      </c>
      <c r="V71" s="495">
        <v>2244523.8920834363</v>
      </c>
      <c r="W71" s="496">
        <v>1227989.8820834362</v>
      </c>
    </row>
    <row r="72" spans="1:23" ht="12.75">
      <c r="A72" s="494">
        <v>204</v>
      </c>
      <c r="B72" s="494" t="s">
        <v>95</v>
      </c>
      <c r="C72" s="495">
        <v>1274</v>
      </c>
      <c r="D72" s="495">
        <v>172</v>
      </c>
      <c r="E72" s="495">
        <v>49</v>
      </c>
      <c r="F72" s="490"/>
      <c r="G72" s="495">
        <v>106353.52</v>
      </c>
      <c r="H72" s="495">
        <v>126304.76000000001</v>
      </c>
      <c r="I72" s="495">
        <v>4078.7599999999998</v>
      </c>
      <c r="J72" s="496">
        <v>236737.04000000004</v>
      </c>
      <c r="K72" s="490"/>
      <c r="L72" s="495">
        <v>1549.87</v>
      </c>
      <c r="M72" s="495">
        <v>225413.48618154728</v>
      </c>
      <c r="N72" s="489"/>
      <c r="O72" s="503">
        <v>204</v>
      </c>
      <c r="P72" s="494" t="s">
        <v>95</v>
      </c>
      <c r="Q72" s="495">
        <v>2628</v>
      </c>
      <c r="R72" s="495">
        <v>281143.53999999998</v>
      </c>
      <c r="S72" s="495">
        <v>322603.212</v>
      </c>
      <c r="T72" s="495">
        <v>11396.201999999999</v>
      </c>
      <c r="U72" s="495">
        <v>27999.044970106799</v>
      </c>
      <c r="V72" s="495">
        <v>361998.45897010679</v>
      </c>
      <c r="W72" s="496">
        <v>80854.91897010681</v>
      </c>
    </row>
    <row r="73" spans="1:23" ht="12.75">
      <c r="A73" s="494">
        <v>205</v>
      </c>
      <c r="B73" s="494" t="s">
        <v>96</v>
      </c>
      <c r="C73" s="495">
        <v>20713</v>
      </c>
      <c r="D73" s="495">
        <v>2536</v>
      </c>
      <c r="E73" s="495">
        <v>2501</v>
      </c>
      <c r="F73" s="490"/>
      <c r="G73" s="495">
        <v>1729121.24</v>
      </c>
      <c r="H73" s="495">
        <v>1862260.8800000001</v>
      </c>
      <c r="I73" s="495">
        <v>208183.24</v>
      </c>
      <c r="J73" s="496">
        <v>3799565.3600000003</v>
      </c>
      <c r="K73" s="490"/>
      <c r="L73" s="495">
        <v>79106.63</v>
      </c>
      <c r="M73" s="495">
        <v>4704583.9239898203</v>
      </c>
      <c r="N73" s="489"/>
      <c r="O73" s="503">
        <v>205</v>
      </c>
      <c r="P73" s="494" t="s">
        <v>96</v>
      </c>
      <c r="Q73" s="495">
        <v>36513</v>
      </c>
      <c r="R73" s="495">
        <v>2235326.9</v>
      </c>
      <c r="S73" s="495">
        <v>3249506.8870000001</v>
      </c>
      <c r="T73" s="495">
        <v>208624.098</v>
      </c>
      <c r="U73" s="495">
        <v>608935.02054387599</v>
      </c>
      <c r="V73" s="495">
        <v>4067066.0055438764</v>
      </c>
      <c r="W73" s="496">
        <v>1831739.1055438765</v>
      </c>
    </row>
    <row r="74" spans="1:23" ht="12.75">
      <c r="A74" s="494">
        <v>208</v>
      </c>
      <c r="B74" s="494" t="s">
        <v>97</v>
      </c>
      <c r="C74" s="495">
        <v>6326</v>
      </c>
      <c r="D74" s="495">
        <v>571</v>
      </c>
      <c r="E74" s="495">
        <v>472</v>
      </c>
      <c r="F74" s="490"/>
      <c r="G74" s="495">
        <v>528094.48</v>
      </c>
      <c r="H74" s="495">
        <v>419302.43000000005</v>
      </c>
      <c r="I74" s="495">
        <v>39289.279999999999</v>
      </c>
      <c r="J74" s="496">
        <v>986686.19000000006</v>
      </c>
      <c r="K74" s="490"/>
      <c r="L74" s="495">
        <v>14929.359999999999</v>
      </c>
      <c r="M74" s="495">
        <v>894467.41883990366</v>
      </c>
      <c r="N74" s="489"/>
      <c r="O74" s="503">
        <v>208</v>
      </c>
      <c r="P74" s="494" t="s">
        <v>97</v>
      </c>
      <c r="Q74" s="495">
        <v>12372</v>
      </c>
      <c r="R74" s="495">
        <v>339640.81</v>
      </c>
      <c r="S74" s="495">
        <v>590628.25300000003</v>
      </c>
      <c r="T74" s="495">
        <v>27685.409</v>
      </c>
      <c r="U74" s="495">
        <v>141723.18803848801</v>
      </c>
      <c r="V74" s="495">
        <v>760036.85003848805</v>
      </c>
      <c r="W74" s="496">
        <v>420396.04003848805</v>
      </c>
    </row>
    <row r="75" spans="1:23" ht="12.75">
      <c r="A75" s="494">
        <v>211</v>
      </c>
      <c r="B75" s="494" t="s">
        <v>98</v>
      </c>
      <c r="C75" s="495">
        <v>19045</v>
      </c>
      <c r="D75" s="495">
        <v>1486</v>
      </c>
      <c r="E75" s="495">
        <v>1132</v>
      </c>
      <c r="F75" s="490"/>
      <c r="G75" s="495">
        <v>1589876.6</v>
      </c>
      <c r="H75" s="495">
        <v>1091214.3800000001</v>
      </c>
      <c r="I75" s="495">
        <v>94227.68</v>
      </c>
      <c r="J75" s="496">
        <v>2775318.6600000006</v>
      </c>
      <c r="K75" s="490"/>
      <c r="L75" s="495">
        <v>35805.159999999996</v>
      </c>
      <c r="M75" s="495">
        <v>2644407.1271403851</v>
      </c>
      <c r="N75" s="489"/>
      <c r="O75" s="503">
        <v>211</v>
      </c>
      <c r="P75" s="494" t="s">
        <v>98</v>
      </c>
      <c r="Q75" s="495">
        <v>33473</v>
      </c>
      <c r="R75" s="495">
        <v>1665542.78</v>
      </c>
      <c r="S75" s="495">
        <v>1833099.5660000001</v>
      </c>
      <c r="T75" s="495">
        <v>110397.44500000001</v>
      </c>
      <c r="U75" s="495">
        <v>425237.19489983498</v>
      </c>
      <c r="V75" s="495">
        <v>2368734.2058998351</v>
      </c>
      <c r="W75" s="496">
        <v>703191.42589983507</v>
      </c>
    </row>
    <row r="76" spans="1:23" ht="12.75">
      <c r="A76" s="494">
        <v>213</v>
      </c>
      <c r="B76" s="494" t="s">
        <v>99</v>
      </c>
      <c r="C76" s="495">
        <v>2435</v>
      </c>
      <c r="D76" s="495">
        <v>312</v>
      </c>
      <c r="E76" s="495">
        <v>143</v>
      </c>
      <c r="F76" s="490"/>
      <c r="G76" s="495">
        <v>203273.80000000002</v>
      </c>
      <c r="H76" s="495">
        <v>229110.96000000002</v>
      </c>
      <c r="I76" s="495">
        <v>11903.32</v>
      </c>
      <c r="J76" s="496">
        <v>444288.08</v>
      </c>
      <c r="K76" s="490"/>
      <c r="L76" s="495">
        <v>4523.09</v>
      </c>
      <c r="M76" s="495">
        <v>548488.91595139867</v>
      </c>
      <c r="N76" s="489"/>
      <c r="O76" s="503">
        <v>213</v>
      </c>
      <c r="P76" s="494" t="s">
        <v>99</v>
      </c>
      <c r="Q76" s="495">
        <v>5114</v>
      </c>
      <c r="R76" s="495">
        <v>212558.95</v>
      </c>
      <c r="S76" s="495">
        <v>389449.92700000003</v>
      </c>
      <c r="T76" s="495">
        <v>23347.161</v>
      </c>
      <c r="U76" s="495">
        <v>94714.684183508594</v>
      </c>
      <c r="V76" s="495">
        <v>507511.77218350861</v>
      </c>
      <c r="W76" s="496">
        <v>294952.8221835086</v>
      </c>
    </row>
    <row r="77" spans="1:23" ht="12.75">
      <c r="A77" s="494">
        <v>214</v>
      </c>
      <c r="B77" s="494" t="s">
        <v>100</v>
      </c>
      <c r="C77" s="495">
        <v>6496</v>
      </c>
      <c r="D77" s="495">
        <v>841</v>
      </c>
      <c r="E77" s="495">
        <v>636</v>
      </c>
      <c r="F77" s="490"/>
      <c r="G77" s="495">
        <v>542286.08000000007</v>
      </c>
      <c r="H77" s="495">
        <v>617571.53</v>
      </c>
      <c r="I77" s="495">
        <v>52940.639999999999</v>
      </c>
      <c r="J77" s="496">
        <v>1212798.25</v>
      </c>
      <c r="K77" s="490"/>
      <c r="L77" s="495">
        <v>20116.68</v>
      </c>
      <c r="M77" s="495">
        <v>1335199.7195763004</v>
      </c>
      <c r="N77" s="489"/>
      <c r="O77" s="503">
        <v>214</v>
      </c>
      <c r="P77" s="494" t="s">
        <v>100</v>
      </c>
      <c r="Q77" s="495">
        <v>12394</v>
      </c>
      <c r="R77" s="495">
        <v>660102.26</v>
      </c>
      <c r="S77" s="495">
        <v>1304545.966</v>
      </c>
      <c r="T77" s="495">
        <v>48268.277000000002</v>
      </c>
      <c r="U77" s="495">
        <v>206523.08830062201</v>
      </c>
      <c r="V77" s="495">
        <v>1559337.3313006221</v>
      </c>
      <c r="W77" s="496">
        <v>899235.07130062208</v>
      </c>
    </row>
    <row r="78" spans="1:23" ht="12.75">
      <c r="A78" s="494">
        <v>216</v>
      </c>
      <c r="B78" s="494" t="s">
        <v>101</v>
      </c>
      <c r="C78" s="495">
        <v>569</v>
      </c>
      <c r="D78" s="495">
        <v>84</v>
      </c>
      <c r="E78" s="495">
        <v>19</v>
      </c>
      <c r="F78" s="490"/>
      <c r="G78" s="495">
        <v>47500.12</v>
      </c>
      <c r="H78" s="495">
        <v>61683.72</v>
      </c>
      <c r="I78" s="495">
        <v>1581.56</v>
      </c>
      <c r="J78" s="496">
        <v>110765.4</v>
      </c>
      <c r="K78" s="490"/>
      <c r="L78" s="495">
        <v>600.97</v>
      </c>
      <c r="M78" s="495">
        <v>127657.21176644268</v>
      </c>
      <c r="N78" s="489"/>
      <c r="O78" s="503">
        <v>216</v>
      </c>
      <c r="P78" s="494" t="s">
        <v>101</v>
      </c>
      <c r="Q78" s="495">
        <v>1217</v>
      </c>
      <c r="R78" s="495">
        <v>77091.77</v>
      </c>
      <c r="S78" s="495">
        <v>113500.393</v>
      </c>
      <c r="T78" s="495">
        <v>3750.1370000000002</v>
      </c>
      <c r="U78" s="495">
        <v>32111.7405944641</v>
      </c>
      <c r="V78" s="495">
        <v>149362.27059446409</v>
      </c>
      <c r="W78" s="496">
        <v>72270.500594464087</v>
      </c>
    </row>
    <row r="79" spans="1:23" ht="12.75">
      <c r="A79" s="494">
        <v>217</v>
      </c>
      <c r="B79" s="494" t="s">
        <v>102</v>
      </c>
      <c r="C79" s="495">
        <v>2719</v>
      </c>
      <c r="D79" s="495">
        <v>280</v>
      </c>
      <c r="E79" s="495">
        <v>146</v>
      </c>
      <c r="F79" s="490"/>
      <c r="G79" s="495">
        <v>226982.12000000002</v>
      </c>
      <c r="H79" s="495">
        <v>205612.40000000002</v>
      </c>
      <c r="I79" s="495">
        <v>12153.039999999999</v>
      </c>
      <c r="J79" s="496">
        <v>444747.56</v>
      </c>
      <c r="K79" s="490"/>
      <c r="L79" s="495">
        <v>4617.9799999999996</v>
      </c>
      <c r="M79" s="495">
        <v>436503.60435109038</v>
      </c>
      <c r="N79" s="489"/>
      <c r="O79" s="503">
        <v>217</v>
      </c>
      <c r="P79" s="494" t="s">
        <v>102</v>
      </c>
      <c r="Q79" s="495">
        <v>5246</v>
      </c>
      <c r="R79" s="495">
        <v>235700.81</v>
      </c>
      <c r="S79" s="495">
        <v>316142.00300000003</v>
      </c>
      <c r="T79" s="495">
        <v>23954.016</v>
      </c>
      <c r="U79" s="495">
        <v>52063.3372641428</v>
      </c>
      <c r="V79" s="495">
        <v>392159.35626414284</v>
      </c>
      <c r="W79" s="496">
        <v>156458.54626414285</v>
      </c>
    </row>
    <row r="80" spans="1:23" ht="12.75">
      <c r="A80" s="494">
        <v>218</v>
      </c>
      <c r="B80" s="494" t="s">
        <v>103</v>
      </c>
      <c r="C80" s="495">
        <v>571</v>
      </c>
      <c r="D80" s="495">
        <v>48</v>
      </c>
      <c r="E80" s="495">
        <v>27</v>
      </c>
      <c r="F80" s="490"/>
      <c r="G80" s="495">
        <v>47667.08</v>
      </c>
      <c r="H80" s="495">
        <v>35247.840000000004</v>
      </c>
      <c r="I80" s="495">
        <v>2247.48</v>
      </c>
      <c r="J80" s="496">
        <v>85162.400000000009</v>
      </c>
      <c r="K80" s="490"/>
      <c r="L80" s="495">
        <v>854.01</v>
      </c>
      <c r="M80" s="495">
        <v>78304.754579776447</v>
      </c>
      <c r="N80" s="489"/>
      <c r="O80" s="503">
        <v>218</v>
      </c>
      <c r="P80" s="494" t="s">
        <v>103</v>
      </c>
      <c r="Q80" s="495">
        <v>1188</v>
      </c>
      <c r="R80" s="495">
        <v>39298.699999999997</v>
      </c>
      <c r="S80" s="495">
        <v>67649.733500000002</v>
      </c>
      <c r="T80" s="495">
        <v>1136.3969999999999</v>
      </c>
      <c r="U80" s="495">
        <v>13544.976521864601</v>
      </c>
      <c r="V80" s="495">
        <v>82331.107021864605</v>
      </c>
      <c r="W80" s="496">
        <v>43032.407021864608</v>
      </c>
    </row>
    <row r="81" spans="1:23" ht="12.75">
      <c r="A81" s="494">
        <v>224</v>
      </c>
      <c r="B81" s="494" t="s">
        <v>104</v>
      </c>
      <c r="C81" s="495">
        <v>4632</v>
      </c>
      <c r="D81" s="495">
        <v>631</v>
      </c>
      <c r="E81" s="495">
        <v>766</v>
      </c>
      <c r="F81" s="490"/>
      <c r="G81" s="495">
        <v>386679.36000000004</v>
      </c>
      <c r="H81" s="495">
        <v>463362.23000000004</v>
      </c>
      <c r="I81" s="495">
        <v>63761.84</v>
      </c>
      <c r="J81" s="496">
        <v>913803.43</v>
      </c>
      <c r="K81" s="490"/>
      <c r="L81" s="495">
        <v>24228.579999999998</v>
      </c>
      <c r="M81" s="495">
        <v>1023946.0864288689</v>
      </c>
      <c r="N81" s="489"/>
      <c r="O81" s="503">
        <v>224</v>
      </c>
      <c r="P81" s="494" t="s">
        <v>104</v>
      </c>
      <c r="Q81" s="495">
        <v>8581</v>
      </c>
      <c r="R81" s="495">
        <v>502281.73</v>
      </c>
      <c r="S81" s="495">
        <v>830334.34049999993</v>
      </c>
      <c r="T81" s="495">
        <v>59406.98</v>
      </c>
      <c r="U81" s="495">
        <v>148955.42249321399</v>
      </c>
      <c r="V81" s="495">
        <v>1038696.7429932139</v>
      </c>
      <c r="W81" s="496">
        <v>536415.01299321395</v>
      </c>
    </row>
    <row r="82" spans="1:23" ht="12.75">
      <c r="A82" s="494">
        <v>226</v>
      </c>
      <c r="B82" s="494" t="s">
        <v>105</v>
      </c>
      <c r="C82" s="495">
        <v>1718</v>
      </c>
      <c r="D82" s="495">
        <v>237</v>
      </c>
      <c r="E82" s="495">
        <v>84</v>
      </c>
      <c r="F82" s="490"/>
      <c r="G82" s="495">
        <v>143418.64000000001</v>
      </c>
      <c r="H82" s="495">
        <v>174036.21000000002</v>
      </c>
      <c r="I82" s="495">
        <v>6992.16</v>
      </c>
      <c r="J82" s="496">
        <v>324447.01</v>
      </c>
      <c r="K82" s="490"/>
      <c r="L82" s="495">
        <v>2656.92</v>
      </c>
      <c r="M82" s="495">
        <v>357747.58197177429</v>
      </c>
      <c r="N82" s="489"/>
      <c r="O82" s="503">
        <v>226</v>
      </c>
      <c r="P82" s="494" t="s">
        <v>105</v>
      </c>
      <c r="Q82" s="495">
        <v>3625</v>
      </c>
      <c r="R82" s="495">
        <v>163718.38</v>
      </c>
      <c r="S82" s="495">
        <v>285563.48600000003</v>
      </c>
      <c r="T82" s="495">
        <v>9308.2340000000004</v>
      </c>
      <c r="U82" s="495">
        <v>89580.465848341701</v>
      </c>
      <c r="V82" s="495">
        <v>384452.18584834173</v>
      </c>
      <c r="W82" s="496">
        <v>220733.80584834173</v>
      </c>
    </row>
    <row r="83" spans="1:23" ht="12.75">
      <c r="A83" s="494">
        <v>230</v>
      </c>
      <c r="B83" s="494" t="s">
        <v>106</v>
      </c>
      <c r="C83" s="495">
        <v>1096</v>
      </c>
      <c r="D83" s="495">
        <v>134</v>
      </c>
      <c r="E83" s="495">
        <v>109</v>
      </c>
      <c r="F83" s="490"/>
      <c r="G83" s="495">
        <v>91494.080000000002</v>
      </c>
      <c r="H83" s="495">
        <v>98400.22</v>
      </c>
      <c r="I83" s="495">
        <v>9073.16</v>
      </c>
      <c r="J83" s="496">
        <v>198967.46</v>
      </c>
      <c r="K83" s="490"/>
      <c r="L83" s="495">
        <v>3447.67</v>
      </c>
      <c r="M83" s="495">
        <v>213936.53621072238</v>
      </c>
      <c r="N83" s="489"/>
      <c r="O83" s="503">
        <v>230</v>
      </c>
      <c r="P83" s="494" t="s">
        <v>106</v>
      </c>
      <c r="Q83" s="495">
        <v>2216</v>
      </c>
      <c r="R83" s="495">
        <v>75324.62</v>
      </c>
      <c r="S83" s="495">
        <v>194349.85800000001</v>
      </c>
      <c r="T83" s="495">
        <v>8149.9719999999998</v>
      </c>
      <c r="U83" s="495">
        <v>28145.372923991301</v>
      </c>
      <c r="V83" s="495">
        <v>230645.20292399131</v>
      </c>
      <c r="W83" s="496">
        <v>155320.58292399131</v>
      </c>
    </row>
    <row r="84" spans="1:23" ht="12.75">
      <c r="A84" s="494">
        <v>231</v>
      </c>
      <c r="B84" s="494" t="s">
        <v>107</v>
      </c>
      <c r="C84" s="495">
        <v>520</v>
      </c>
      <c r="D84" s="495">
        <v>62</v>
      </c>
      <c r="E84" s="495">
        <v>166</v>
      </c>
      <c r="F84" s="490"/>
      <c r="G84" s="495">
        <v>43409.599999999999</v>
      </c>
      <c r="H84" s="495">
        <v>45528.46</v>
      </c>
      <c r="I84" s="495">
        <v>13817.839999999998</v>
      </c>
      <c r="J84" s="496">
        <v>102755.9</v>
      </c>
      <c r="K84" s="490"/>
      <c r="L84" s="495">
        <v>5250.58</v>
      </c>
      <c r="M84" s="495">
        <v>111478.95321895667</v>
      </c>
      <c r="N84" s="489"/>
      <c r="O84" s="503">
        <v>231</v>
      </c>
      <c r="P84" s="494" t="s">
        <v>107</v>
      </c>
      <c r="Q84" s="495">
        <v>1208</v>
      </c>
      <c r="R84" s="495">
        <v>31726.54</v>
      </c>
      <c r="S84" s="495">
        <v>45117.183499999999</v>
      </c>
      <c r="T84" s="495">
        <v>3569.14</v>
      </c>
      <c r="U84" s="495">
        <v>29819.754154959301</v>
      </c>
      <c r="V84" s="495">
        <v>78506.077654959299</v>
      </c>
      <c r="W84" s="496">
        <v>46779.537654959298</v>
      </c>
    </row>
    <row r="85" spans="1:23" ht="12.75">
      <c r="A85" s="494">
        <v>232</v>
      </c>
      <c r="B85" s="494" t="s">
        <v>108</v>
      </c>
      <c r="C85" s="495">
        <v>6580</v>
      </c>
      <c r="D85" s="495">
        <v>694</v>
      </c>
      <c r="E85" s="495">
        <v>443</v>
      </c>
      <c r="F85" s="490"/>
      <c r="G85" s="495">
        <v>549298.4</v>
      </c>
      <c r="H85" s="495">
        <v>509625.02</v>
      </c>
      <c r="I85" s="495">
        <v>36875.32</v>
      </c>
      <c r="J85" s="496">
        <v>1095798.74</v>
      </c>
      <c r="K85" s="490"/>
      <c r="L85" s="495">
        <v>14012.09</v>
      </c>
      <c r="M85" s="495">
        <v>1152793.7275390427</v>
      </c>
      <c r="N85" s="489"/>
      <c r="O85" s="503">
        <v>232</v>
      </c>
      <c r="P85" s="494" t="s">
        <v>108</v>
      </c>
      <c r="Q85" s="495">
        <v>12618</v>
      </c>
      <c r="R85" s="495">
        <v>630170.19999999995</v>
      </c>
      <c r="S85" s="495">
        <v>1107514.183</v>
      </c>
      <c r="T85" s="495">
        <v>48982.036</v>
      </c>
      <c r="U85" s="495">
        <v>135305.72299529699</v>
      </c>
      <c r="V85" s="495">
        <v>1291801.9419952971</v>
      </c>
      <c r="W85" s="496">
        <v>661631.74199529714</v>
      </c>
    </row>
    <row r="86" spans="1:23" ht="12.75">
      <c r="A86" s="494">
        <v>233</v>
      </c>
      <c r="B86" s="494" t="s">
        <v>109</v>
      </c>
      <c r="C86" s="495">
        <v>7756</v>
      </c>
      <c r="D86" s="495">
        <v>584</v>
      </c>
      <c r="E86" s="495">
        <v>812</v>
      </c>
      <c r="F86" s="490"/>
      <c r="G86" s="495">
        <v>647470.88</v>
      </c>
      <c r="H86" s="495">
        <v>428848.72000000003</v>
      </c>
      <c r="I86" s="495">
        <v>67590.87999999999</v>
      </c>
      <c r="J86" s="496">
        <v>1143910.48</v>
      </c>
      <c r="K86" s="490"/>
      <c r="L86" s="495">
        <v>25683.559999999998</v>
      </c>
      <c r="M86" s="495">
        <v>1168513.2253382308</v>
      </c>
      <c r="N86" s="489"/>
      <c r="O86" s="503">
        <v>233</v>
      </c>
      <c r="P86" s="494" t="s">
        <v>109</v>
      </c>
      <c r="Q86" s="495">
        <v>15165</v>
      </c>
      <c r="R86" s="495">
        <v>437248.07</v>
      </c>
      <c r="S86" s="495">
        <v>703717.53450000007</v>
      </c>
      <c r="T86" s="495">
        <v>65011.803999999996</v>
      </c>
      <c r="U86" s="495">
        <v>116485.904534259</v>
      </c>
      <c r="V86" s="495">
        <v>885215.24303425907</v>
      </c>
      <c r="W86" s="496">
        <v>447967.17303425906</v>
      </c>
    </row>
    <row r="87" spans="1:23" ht="12.75">
      <c r="A87" s="494">
        <v>235</v>
      </c>
      <c r="B87" s="494" t="s">
        <v>110</v>
      </c>
      <c r="C87" s="495">
        <v>5608</v>
      </c>
      <c r="D87" s="495">
        <v>365</v>
      </c>
      <c r="E87" s="495">
        <v>1113</v>
      </c>
      <c r="F87" s="490"/>
      <c r="G87" s="495">
        <v>468155.84</v>
      </c>
      <c r="H87" s="495">
        <v>268030.45</v>
      </c>
      <c r="I87" s="495">
        <v>92646.12</v>
      </c>
      <c r="J87" s="496">
        <v>828832.41</v>
      </c>
      <c r="K87" s="490"/>
      <c r="L87" s="495">
        <v>35204.19</v>
      </c>
      <c r="M87" s="495">
        <v>767817.8293144838</v>
      </c>
      <c r="N87" s="489"/>
      <c r="O87" s="503">
        <v>235</v>
      </c>
      <c r="P87" s="494" t="s">
        <v>110</v>
      </c>
      <c r="Q87" s="495">
        <v>10270</v>
      </c>
      <c r="R87" s="495">
        <v>553911.76</v>
      </c>
      <c r="S87" s="495">
        <v>553460.50300000003</v>
      </c>
      <c r="T87" s="495">
        <v>17564.544999999998</v>
      </c>
      <c r="U87" s="495">
        <v>90742.524234668905</v>
      </c>
      <c r="V87" s="495">
        <v>661767.572234669</v>
      </c>
      <c r="W87" s="496">
        <v>107855.81223466899</v>
      </c>
    </row>
    <row r="88" spans="1:23" ht="12.75">
      <c r="A88" s="494">
        <v>236</v>
      </c>
      <c r="B88" s="494" t="s">
        <v>111</v>
      </c>
      <c r="C88" s="495">
        <v>2175</v>
      </c>
      <c r="D88" s="495">
        <v>199</v>
      </c>
      <c r="E88" s="495">
        <v>122</v>
      </c>
      <c r="F88" s="490"/>
      <c r="G88" s="495">
        <v>181569</v>
      </c>
      <c r="H88" s="495">
        <v>146131.67000000001</v>
      </c>
      <c r="I88" s="495">
        <v>10155.279999999999</v>
      </c>
      <c r="J88" s="496">
        <v>337855.95000000007</v>
      </c>
      <c r="K88" s="490"/>
      <c r="L88" s="495">
        <v>3858.8599999999997</v>
      </c>
      <c r="M88" s="495">
        <v>348505.22492841748</v>
      </c>
      <c r="N88" s="489"/>
      <c r="O88" s="503">
        <v>236</v>
      </c>
      <c r="P88" s="494" t="s">
        <v>111</v>
      </c>
      <c r="Q88" s="495">
        <v>4137</v>
      </c>
      <c r="R88" s="495">
        <v>177703.8</v>
      </c>
      <c r="S88" s="495">
        <v>251097.32799999998</v>
      </c>
      <c r="T88" s="495">
        <v>7108.125</v>
      </c>
      <c r="U88" s="495">
        <v>39580.777176423697</v>
      </c>
      <c r="V88" s="495">
        <v>297786.23017642368</v>
      </c>
      <c r="W88" s="496">
        <v>120082.43017642369</v>
      </c>
    </row>
    <row r="89" spans="1:23" ht="12.75">
      <c r="A89" s="494">
        <v>239</v>
      </c>
      <c r="B89" s="494" t="s">
        <v>112</v>
      </c>
      <c r="C89" s="495">
        <v>916</v>
      </c>
      <c r="D89" s="495">
        <v>92</v>
      </c>
      <c r="E89" s="495">
        <v>73</v>
      </c>
      <c r="F89" s="490"/>
      <c r="G89" s="495">
        <v>76467.680000000008</v>
      </c>
      <c r="H89" s="495">
        <v>67558.36</v>
      </c>
      <c r="I89" s="495">
        <v>6076.5199999999995</v>
      </c>
      <c r="J89" s="496">
        <v>150102.56</v>
      </c>
      <c r="K89" s="490"/>
      <c r="L89" s="495">
        <v>2308.9899999999998</v>
      </c>
      <c r="M89" s="495">
        <v>137731.60018784602</v>
      </c>
      <c r="N89" s="489"/>
      <c r="O89" s="503">
        <v>239</v>
      </c>
      <c r="P89" s="494" t="s">
        <v>112</v>
      </c>
      <c r="Q89" s="495">
        <v>2035</v>
      </c>
      <c r="R89" s="495">
        <v>118709.15</v>
      </c>
      <c r="S89" s="495">
        <v>135656.22200000001</v>
      </c>
      <c r="T89" s="495">
        <v>4022.5569999999998</v>
      </c>
      <c r="U89" s="495">
        <v>32013.7351866559</v>
      </c>
      <c r="V89" s="495">
        <v>171692.5141866559</v>
      </c>
      <c r="W89" s="496">
        <v>52983.364186655905</v>
      </c>
    </row>
    <row r="90" spans="1:23" ht="12.75">
      <c r="A90" s="494">
        <v>240</v>
      </c>
      <c r="B90" s="494" t="s">
        <v>113</v>
      </c>
      <c r="C90" s="495">
        <v>10154</v>
      </c>
      <c r="D90" s="495">
        <v>1787</v>
      </c>
      <c r="E90" s="495">
        <v>1165</v>
      </c>
      <c r="F90" s="490"/>
      <c r="G90" s="495">
        <v>847655.92</v>
      </c>
      <c r="H90" s="495">
        <v>1312247.71</v>
      </c>
      <c r="I90" s="495">
        <v>96974.599999999991</v>
      </c>
      <c r="J90" s="496">
        <v>2256878.23</v>
      </c>
      <c r="K90" s="490"/>
      <c r="L90" s="495">
        <v>36848.949999999997</v>
      </c>
      <c r="M90" s="495">
        <v>2714707.3059455366</v>
      </c>
      <c r="N90" s="489"/>
      <c r="O90" s="503">
        <v>240</v>
      </c>
      <c r="P90" s="494" t="s">
        <v>113</v>
      </c>
      <c r="Q90" s="495">
        <v>19371</v>
      </c>
      <c r="R90" s="495">
        <v>1934381.91</v>
      </c>
      <c r="S90" s="495">
        <v>2415544.1809999999</v>
      </c>
      <c r="T90" s="495">
        <v>81552.501999999993</v>
      </c>
      <c r="U90" s="495">
        <v>513727.52654337097</v>
      </c>
      <c r="V90" s="495">
        <v>3010824.2095433706</v>
      </c>
      <c r="W90" s="496">
        <v>1076442.2995433707</v>
      </c>
    </row>
    <row r="91" spans="1:23" ht="12.75">
      <c r="A91" s="494">
        <v>241</v>
      </c>
      <c r="B91" s="494" t="s">
        <v>114</v>
      </c>
      <c r="C91" s="495">
        <v>4056</v>
      </c>
      <c r="D91" s="495">
        <v>411</v>
      </c>
      <c r="E91" s="495">
        <v>91</v>
      </c>
      <c r="F91" s="490"/>
      <c r="G91" s="495">
        <v>338594.88</v>
      </c>
      <c r="H91" s="495">
        <v>301809.63</v>
      </c>
      <c r="I91" s="495">
        <v>7574.8399999999992</v>
      </c>
      <c r="J91" s="496">
        <v>647979.35</v>
      </c>
      <c r="K91" s="490"/>
      <c r="L91" s="495">
        <v>2878.33</v>
      </c>
      <c r="M91" s="495">
        <v>669080.07920131099</v>
      </c>
      <c r="N91" s="489"/>
      <c r="O91" s="503">
        <v>241</v>
      </c>
      <c r="P91" s="494" t="s">
        <v>114</v>
      </c>
      <c r="Q91" s="495">
        <v>7691</v>
      </c>
      <c r="R91" s="495">
        <v>276311.19</v>
      </c>
      <c r="S91" s="495">
        <v>399437.15950000001</v>
      </c>
      <c r="T91" s="495">
        <v>15908.432000000001</v>
      </c>
      <c r="U91" s="495">
        <v>160018.36358255</v>
      </c>
      <c r="V91" s="495">
        <v>575363.95508254995</v>
      </c>
      <c r="W91" s="496">
        <v>299052.76508254994</v>
      </c>
    </row>
    <row r="92" spans="1:23" ht="12.75">
      <c r="A92" s="494">
        <v>244</v>
      </c>
      <c r="B92" s="494" t="s">
        <v>115</v>
      </c>
      <c r="C92" s="495">
        <v>10860</v>
      </c>
      <c r="D92" s="495">
        <v>936</v>
      </c>
      <c r="E92" s="495">
        <v>271</v>
      </c>
      <c r="F92" s="490"/>
      <c r="G92" s="495">
        <v>906592.8</v>
      </c>
      <c r="H92" s="495">
        <v>687332.88</v>
      </c>
      <c r="I92" s="495">
        <v>22558.039999999997</v>
      </c>
      <c r="J92" s="496">
        <v>1616483.7200000002</v>
      </c>
      <c r="K92" s="490"/>
      <c r="L92" s="495">
        <v>8571.73</v>
      </c>
      <c r="M92" s="495">
        <v>1442809.9642562654</v>
      </c>
      <c r="N92" s="489"/>
      <c r="O92" s="503">
        <v>244</v>
      </c>
      <c r="P92" s="494" t="s">
        <v>115</v>
      </c>
      <c r="Q92" s="495">
        <v>19514</v>
      </c>
      <c r="R92" s="495">
        <v>632632.92000000004</v>
      </c>
      <c r="S92" s="495">
        <v>914425.67449999996</v>
      </c>
      <c r="T92" s="495">
        <v>56899.56</v>
      </c>
      <c r="U92" s="495">
        <v>322421.96896313498</v>
      </c>
      <c r="V92" s="495">
        <v>1293747.2034631351</v>
      </c>
      <c r="W92" s="496">
        <v>661114.28346313501</v>
      </c>
    </row>
    <row r="93" spans="1:23" ht="12.75">
      <c r="A93" s="494">
        <v>245</v>
      </c>
      <c r="B93" s="494" t="s">
        <v>116</v>
      </c>
      <c r="C93" s="495">
        <v>22972</v>
      </c>
      <c r="D93" s="495">
        <v>2753</v>
      </c>
      <c r="E93" s="495">
        <v>6191</v>
      </c>
      <c r="F93" s="490"/>
      <c r="G93" s="495">
        <v>1917702.56</v>
      </c>
      <c r="H93" s="495">
        <v>2021610.4900000002</v>
      </c>
      <c r="I93" s="495">
        <v>515338.83999999997</v>
      </c>
      <c r="J93" s="496">
        <v>4454651.8900000006</v>
      </c>
      <c r="K93" s="490"/>
      <c r="L93" s="495">
        <v>195821.33</v>
      </c>
      <c r="M93" s="495">
        <v>4540013.9203870567</v>
      </c>
      <c r="N93" s="489"/>
      <c r="O93" s="503">
        <v>245</v>
      </c>
      <c r="P93" s="494" t="s">
        <v>116</v>
      </c>
      <c r="Q93" s="495">
        <v>38211</v>
      </c>
      <c r="R93" s="495">
        <v>3907342.43</v>
      </c>
      <c r="S93" s="495">
        <v>4918372.977</v>
      </c>
      <c r="T93" s="495">
        <v>212843.09299999999</v>
      </c>
      <c r="U93" s="495">
        <v>506688.25990866398</v>
      </c>
      <c r="V93" s="495">
        <v>5637904.3299086643</v>
      </c>
      <c r="W93" s="496">
        <v>1730561.8999086642</v>
      </c>
    </row>
    <row r="94" spans="1:23" ht="12.75">
      <c r="A94" s="494">
        <v>249</v>
      </c>
      <c r="B94" s="494" t="s">
        <v>117</v>
      </c>
      <c r="C94" s="495">
        <v>4412</v>
      </c>
      <c r="D94" s="495">
        <v>664</v>
      </c>
      <c r="E94" s="495">
        <v>351</v>
      </c>
      <c r="F94" s="490"/>
      <c r="G94" s="495">
        <v>368313.76</v>
      </c>
      <c r="H94" s="495">
        <v>487595.12000000005</v>
      </c>
      <c r="I94" s="495">
        <v>29217.239999999998</v>
      </c>
      <c r="J94" s="496">
        <v>885126.12000000011</v>
      </c>
      <c r="K94" s="490"/>
      <c r="L94" s="495">
        <v>11102.13</v>
      </c>
      <c r="M94" s="495">
        <v>954108.08616063464</v>
      </c>
      <c r="N94" s="489"/>
      <c r="O94" s="503">
        <v>249</v>
      </c>
      <c r="P94" s="494" t="s">
        <v>117</v>
      </c>
      <c r="Q94" s="495">
        <v>9184</v>
      </c>
      <c r="R94" s="495">
        <v>431663.63</v>
      </c>
      <c r="S94" s="495">
        <v>1048670.189</v>
      </c>
      <c r="T94" s="495">
        <v>41388.355000000003</v>
      </c>
      <c r="U94" s="495">
        <v>152852.35435366601</v>
      </c>
      <c r="V94" s="495">
        <v>1242910.8983536661</v>
      </c>
      <c r="W94" s="496">
        <v>811247.26835366606</v>
      </c>
    </row>
    <row r="95" spans="1:23" ht="12.75">
      <c r="A95" s="494">
        <v>250</v>
      </c>
      <c r="B95" s="494" t="s">
        <v>118</v>
      </c>
      <c r="C95" s="495">
        <v>844</v>
      </c>
      <c r="D95" s="495">
        <v>86</v>
      </c>
      <c r="E95" s="495">
        <v>29</v>
      </c>
      <c r="F95" s="490"/>
      <c r="G95" s="495">
        <v>70457.12000000001</v>
      </c>
      <c r="H95" s="495">
        <v>63152.380000000005</v>
      </c>
      <c r="I95" s="495">
        <v>2413.96</v>
      </c>
      <c r="J95" s="496">
        <v>136023.46</v>
      </c>
      <c r="K95" s="490"/>
      <c r="L95" s="495">
        <v>917.27</v>
      </c>
      <c r="M95" s="495">
        <v>141514.75927624103</v>
      </c>
      <c r="N95" s="489"/>
      <c r="O95" s="503">
        <v>250</v>
      </c>
      <c r="P95" s="494" t="s">
        <v>118</v>
      </c>
      <c r="Q95" s="495">
        <v>1749</v>
      </c>
      <c r="R95" s="495">
        <v>71814.47</v>
      </c>
      <c r="S95" s="495">
        <v>133552.71900000001</v>
      </c>
      <c r="T95" s="495">
        <v>7340.9840000000004</v>
      </c>
      <c r="U95" s="495">
        <v>26967.4011964653</v>
      </c>
      <c r="V95" s="495">
        <v>167861.10419646531</v>
      </c>
      <c r="W95" s="496">
        <v>96046.634196465311</v>
      </c>
    </row>
    <row r="96" spans="1:23" ht="12.75">
      <c r="A96" s="494">
        <v>256</v>
      </c>
      <c r="B96" s="494" t="s">
        <v>119</v>
      </c>
      <c r="C96" s="495">
        <v>665</v>
      </c>
      <c r="D96" s="495">
        <v>97</v>
      </c>
      <c r="E96" s="495">
        <v>15</v>
      </c>
      <c r="F96" s="490"/>
      <c r="G96" s="495">
        <v>55514.200000000004</v>
      </c>
      <c r="H96" s="495">
        <v>71230.010000000009</v>
      </c>
      <c r="I96" s="495">
        <v>1248.5999999999999</v>
      </c>
      <c r="J96" s="496">
        <v>127992.81000000003</v>
      </c>
      <c r="K96" s="490"/>
      <c r="L96" s="495">
        <v>474.45</v>
      </c>
      <c r="M96" s="495">
        <v>180544.97996225592</v>
      </c>
      <c r="N96" s="489"/>
      <c r="O96" s="503">
        <v>256</v>
      </c>
      <c r="P96" s="494" t="s">
        <v>119</v>
      </c>
      <c r="Q96" s="495">
        <v>1523</v>
      </c>
      <c r="R96" s="495">
        <v>69115.22</v>
      </c>
      <c r="S96" s="495">
        <v>83688.561000000002</v>
      </c>
      <c r="T96" s="495">
        <v>3910.453</v>
      </c>
      <c r="U96" s="495">
        <v>38135.926282913097</v>
      </c>
      <c r="V96" s="495">
        <v>125734.9402829131</v>
      </c>
      <c r="W96" s="496">
        <v>56619.720282913098</v>
      </c>
    </row>
    <row r="97" spans="1:23" ht="12.75">
      <c r="A97" s="494">
        <v>257</v>
      </c>
      <c r="B97" s="494" t="s">
        <v>120</v>
      </c>
      <c r="C97" s="495">
        <v>24763</v>
      </c>
      <c r="D97" s="495">
        <v>2127</v>
      </c>
      <c r="E97" s="495">
        <v>4911</v>
      </c>
      <c r="F97" s="490"/>
      <c r="G97" s="495">
        <v>2067215.24</v>
      </c>
      <c r="H97" s="495">
        <v>1561919.9100000001</v>
      </c>
      <c r="I97" s="495">
        <v>408791.63999999996</v>
      </c>
      <c r="J97" s="496">
        <v>4037926.7900000005</v>
      </c>
      <c r="K97" s="490"/>
      <c r="L97" s="495">
        <v>155334.93</v>
      </c>
      <c r="M97" s="495">
        <v>3928848.8320757509</v>
      </c>
      <c r="N97" s="489"/>
      <c r="O97" s="503">
        <v>257</v>
      </c>
      <c r="P97" s="494" t="s">
        <v>120</v>
      </c>
      <c r="Q97" s="495">
        <v>41154</v>
      </c>
      <c r="R97" s="495">
        <v>2654177.5699999998</v>
      </c>
      <c r="S97" s="495">
        <v>3266121.8614999996</v>
      </c>
      <c r="T97" s="495">
        <v>134816.92800000001</v>
      </c>
      <c r="U97" s="495">
        <v>457138.98123434401</v>
      </c>
      <c r="V97" s="495">
        <v>3858077.7707343437</v>
      </c>
      <c r="W97" s="496">
        <v>1203900.2007343438</v>
      </c>
    </row>
    <row r="98" spans="1:23" ht="12.75">
      <c r="A98" s="494">
        <v>260</v>
      </c>
      <c r="B98" s="494" t="s">
        <v>121</v>
      </c>
      <c r="C98" s="495">
        <v>4509</v>
      </c>
      <c r="D98" s="495">
        <v>786</v>
      </c>
      <c r="E98" s="495">
        <v>757</v>
      </c>
      <c r="F98" s="490"/>
      <c r="G98" s="495">
        <v>376411.32</v>
      </c>
      <c r="H98" s="495">
        <v>577183.38</v>
      </c>
      <c r="I98" s="495">
        <v>63012.679999999993</v>
      </c>
      <c r="J98" s="496">
        <v>1016607.3799999999</v>
      </c>
      <c r="K98" s="490"/>
      <c r="L98" s="495">
        <v>23943.91</v>
      </c>
      <c r="M98" s="495">
        <v>1328746.1315185942</v>
      </c>
      <c r="N98" s="489"/>
      <c r="O98" s="503">
        <v>260</v>
      </c>
      <c r="P98" s="494" t="s">
        <v>121</v>
      </c>
      <c r="Q98" s="495">
        <v>9689</v>
      </c>
      <c r="R98" s="495">
        <v>863451.18</v>
      </c>
      <c r="S98" s="495">
        <v>1016762.799</v>
      </c>
      <c r="T98" s="495">
        <v>35120.612999999998</v>
      </c>
      <c r="U98" s="495">
        <v>264504.469762369</v>
      </c>
      <c r="V98" s="495">
        <v>1316387.8817623691</v>
      </c>
      <c r="W98" s="496">
        <v>452936.70176236902</v>
      </c>
    </row>
    <row r="99" spans="1:23" ht="12.75">
      <c r="A99" s="494">
        <v>261</v>
      </c>
      <c r="B99" s="494" t="s">
        <v>122</v>
      </c>
      <c r="C99" s="495">
        <v>4137</v>
      </c>
      <c r="D99" s="495">
        <v>409</v>
      </c>
      <c r="E99" s="495">
        <v>324</v>
      </c>
      <c r="F99" s="490"/>
      <c r="G99" s="495">
        <v>345356.76</v>
      </c>
      <c r="H99" s="495">
        <v>300340.97000000003</v>
      </c>
      <c r="I99" s="495">
        <v>26969.759999999998</v>
      </c>
      <c r="J99" s="496">
        <v>672667.49</v>
      </c>
      <c r="K99" s="490"/>
      <c r="L99" s="495">
        <v>10248.119999999999</v>
      </c>
      <c r="M99" s="495">
        <v>743945.36259293626</v>
      </c>
      <c r="N99" s="489"/>
      <c r="O99" s="503">
        <v>261</v>
      </c>
      <c r="P99" s="494" t="s">
        <v>122</v>
      </c>
      <c r="Q99" s="495">
        <v>6822</v>
      </c>
      <c r="R99" s="495">
        <v>220131.91</v>
      </c>
      <c r="S99" s="495">
        <v>279190.70199999999</v>
      </c>
      <c r="T99" s="495">
        <v>18600.561000000002</v>
      </c>
      <c r="U99" s="495">
        <v>139648.763560472</v>
      </c>
      <c r="V99" s="495">
        <v>437440.02656047198</v>
      </c>
      <c r="W99" s="496">
        <v>217308.11656047197</v>
      </c>
    </row>
    <row r="100" spans="1:23" ht="12.75">
      <c r="A100" s="494">
        <v>263</v>
      </c>
      <c r="B100" s="494" t="s">
        <v>123</v>
      </c>
      <c r="C100" s="495">
        <v>3690</v>
      </c>
      <c r="D100" s="495">
        <v>452</v>
      </c>
      <c r="E100" s="495">
        <v>139</v>
      </c>
      <c r="F100" s="490"/>
      <c r="G100" s="495">
        <v>308041.2</v>
      </c>
      <c r="H100" s="495">
        <v>331917.16000000003</v>
      </c>
      <c r="I100" s="495">
        <v>11570.359999999999</v>
      </c>
      <c r="J100" s="496">
        <v>651528.72000000009</v>
      </c>
      <c r="K100" s="490"/>
      <c r="L100" s="495">
        <v>4396.57</v>
      </c>
      <c r="M100" s="495">
        <v>687230.86255092302</v>
      </c>
      <c r="N100" s="489"/>
      <c r="O100" s="503">
        <v>263</v>
      </c>
      <c r="P100" s="494" t="s">
        <v>123</v>
      </c>
      <c r="Q100" s="495">
        <v>7475</v>
      </c>
      <c r="R100" s="495">
        <v>493623.37</v>
      </c>
      <c r="S100" s="495">
        <v>645051.44699999993</v>
      </c>
      <c r="T100" s="495">
        <v>38743.275999999998</v>
      </c>
      <c r="U100" s="495">
        <v>131296.33371890199</v>
      </c>
      <c r="V100" s="495">
        <v>815091.05671890185</v>
      </c>
      <c r="W100" s="496">
        <v>321467.68671890185</v>
      </c>
    </row>
    <row r="101" spans="1:23" ht="12.75">
      <c r="A101" s="494">
        <v>265</v>
      </c>
      <c r="B101" s="494" t="s">
        <v>124</v>
      </c>
      <c r="C101" s="495">
        <v>461</v>
      </c>
      <c r="D101" s="495">
        <v>72</v>
      </c>
      <c r="E101" s="495">
        <v>20</v>
      </c>
      <c r="F101" s="490"/>
      <c r="G101" s="495">
        <v>38484.28</v>
      </c>
      <c r="H101" s="495">
        <v>52871.76</v>
      </c>
      <c r="I101" s="495">
        <v>1664.8</v>
      </c>
      <c r="J101" s="496">
        <v>93020.840000000011</v>
      </c>
      <c r="K101" s="490"/>
      <c r="L101" s="495">
        <v>632.6</v>
      </c>
      <c r="M101" s="495">
        <v>93157.246389412714</v>
      </c>
      <c r="N101" s="489"/>
      <c r="O101" s="503">
        <v>265</v>
      </c>
      <c r="P101" s="494" t="s">
        <v>124</v>
      </c>
      <c r="Q101" s="495">
        <v>1035</v>
      </c>
      <c r="R101" s="495">
        <v>104675.26</v>
      </c>
      <c r="S101" s="495">
        <v>122742.584</v>
      </c>
      <c r="T101" s="495">
        <v>3646.683</v>
      </c>
      <c r="U101" s="495">
        <v>20124.369239138399</v>
      </c>
      <c r="V101" s="495">
        <v>146513.6362391384</v>
      </c>
      <c r="W101" s="496">
        <v>41838.376239138408</v>
      </c>
    </row>
    <row r="102" spans="1:23" ht="12.75">
      <c r="A102" s="494">
        <v>271</v>
      </c>
      <c r="B102" s="494" t="s">
        <v>125</v>
      </c>
      <c r="C102" s="495">
        <v>3496</v>
      </c>
      <c r="D102" s="495">
        <v>387</v>
      </c>
      <c r="E102" s="495">
        <v>223</v>
      </c>
      <c r="F102" s="490"/>
      <c r="G102" s="495">
        <v>291846.08</v>
      </c>
      <c r="H102" s="495">
        <v>284185.71000000002</v>
      </c>
      <c r="I102" s="495">
        <v>18562.52</v>
      </c>
      <c r="J102" s="496">
        <v>594594.31000000006</v>
      </c>
      <c r="K102" s="490"/>
      <c r="L102" s="495">
        <v>7053.49</v>
      </c>
      <c r="M102" s="495">
        <v>564832.07072564634</v>
      </c>
      <c r="N102" s="489"/>
      <c r="O102" s="503">
        <v>271</v>
      </c>
      <c r="P102" s="494" t="s">
        <v>125</v>
      </c>
      <c r="Q102" s="495">
        <v>6766</v>
      </c>
      <c r="R102" s="495">
        <v>408862.65</v>
      </c>
      <c r="S102" s="495">
        <v>797172.03799999994</v>
      </c>
      <c r="T102" s="495">
        <v>17334.865000000002</v>
      </c>
      <c r="U102" s="495">
        <v>86222.9247064019</v>
      </c>
      <c r="V102" s="495">
        <v>900729.82770640182</v>
      </c>
      <c r="W102" s="496">
        <v>491867.1777064018</v>
      </c>
    </row>
    <row r="103" spans="1:23" ht="12.75">
      <c r="A103" s="494">
        <v>272</v>
      </c>
      <c r="B103" s="494" t="s">
        <v>126</v>
      </c>
      <c r="C103" s="495">
        <v>26560</v>
      </c>
      <c r="D103" s="495">
        <v>2793</v>
      </c>
      <c r="E103" s="495">
        <v>2400</v>
      </c>
      <c r="F103" s="490"/>
      <c r="G103" s="495">
        <v>2217228.8000000003</v>
      </c>
      <c r="H103" s="495">
        <v>2050983.6900000002</v>
      </c>
      <c r="I103" s="495">
        <v>199776</v>
      </c>
      <c r="J103" s="496">
        <v>4467988.49</v>
      </c>
      <c r="K103" s="490"/>
      <c r="L103" s="495">
        <v>75912</v>
      </c>
      <c r="M103" s="495">
        <v>4539112.8756650016</v>
      </c>
      <c r="N103" s="489"/>
      <c r="O103" s="503">
        <v>272</v>
      </c>
      <c r="P103" s="494" t="s">
        <v>126</v>
      </c>
      <c r="Q103" s="495">
        <v>48295</v>
      </c>
      <c r="R103" s="495">
        <v>3265394.07</v>
      </c>
      <c r="S103" s="495">
        <v>4236736.2215</v>
      </c>
      <c r="T103" s="495">
        <v>174971.47200000001</v>
      </c>
      <c r="U103" s="495">
        <v>577558.20428311895</v>
      </c>
      <c r="V103" s="495">
        <v>4989265.8977831192</v>
      </c>
      <c r="W103" s="496">
        <v>1723871.8277831194</v>
      </c>
    </row>
    <row r="104" spans="1:23" ht="12.75">
      <c r="A104" s="494">
        <v>273</v>
      </c>
      <c r="B104" s="494" t="s">
        <v>127</v>
      </c>
      <c r="C104" s="495">
        <v>2167</v>
      </c>
      <c r="D104" s="495">
        <v>260</v>
      </c>
      <c r="E104" s="495">
        <v>94</v>
      </c>
      <c r="F104" s="490"/>
      <c r="G104" s="495">
        <v>180901.16</v>
      </c>
      <c r="H104" s="495">
        <v>190925.80000000002</v>
      </c>
      <c r="I104" s="495">
        <v>7824.5599999999995</v>
      </c>
      <c r="J104" s="496">
        <v>379651.52</v>
      </c>
      <c r="K104" s="490"/>
      <c r="L104" s="495">
        <v>2973.22</v>
      </c>
      <c r="M104" s="495">
        <v>447674.40060494712</v>
      </c>
      <c r="N104" s="489"/>
      <c r="O104" s="503">
        <v>273</v>
      </c>
      <c r="P104" s="494" t="s">
        <v>127</v>
      </c>
      <c r="Q104" s="495">
        <v>4011</v>
      </c>
      <c r="R104" s="495">
        <v>139201.12</v>
      </c>
      <c r="S104" s="495">
        <v>171874.1005</v>
      </c>
      <c r="T104" s="495">
        <v>8819.7839999999997</v>
      </c>
      <c r="U104" s="495">
        <v>68530.881562363706</v>
      </c>
      <c r="V104" s="495">
        <v>249224.76606236369</v>
      </c>
      <c r="W104" s="496">
        <v>110023.6460623637</v>
      </c>
    </row>
    <row r="105" spans="1:23" ht="12.75">
      <c r="A105" s="494">
        <v>275</v>
      </c>
      <c r="B105" s="494" t="s">
        <v>128</v>
      </c>
      <c r="C105" s="495">
        <v>1195</v>
      </c>
      <c r="D105" s="495">
        <v>160</v>
      </c>
      <c r="E105" s="495">
        <v>52</v>
      </c>
      <c r="F105" s="490"/>
      <c r="G105" s="495">
        <v>99758.6</v>
      </c>
      <c r="H105" s="495">
        <v>117492.8</v>
      </c>
      <c r="I105" s="495">
        <v>4328.4799999999996</v>
      </c>
      <c r="J105" s="496">
        <v>221579.88000000003</v>
      </c>
      <c r="K105" s="490"/>
      <c r="L105" s="495">
        <v>1644.76</v>
      </c>
      <c r="M105" s="495">
        <v>236445.9295107761</v>
      </c>
      <c r="N105" s="489"/>
      <c r="O105" s="503">
        <v>275</v>
      </c>
      <c r="P105" s="494" t="s">
        <v>128</v>
      </c>
      <c r="Q105" s="495">
        <v>2499</v>
      </c>
      <c r="R105" s="495">
        <v>105826.18</v>
      </c>
      <c r="S105" s="495">
        <v>185387.11300000001</v>
      </c>
      <c r="T105" s="495">
        <v>12867.866</v>
      </c>
      <c r="U105" s="495">
        <v>51569.1243868776</v>
      </c>
      <c r="V105" s="495">
        <v>249824.10338687763</v>
      </c>
      <c r="W105" s="496">
        <v>143997.92338687764</v>
      </c>
    </row>
    <row r="106" spans="1:23" ht="12.75">
      <c r="A106" s="494">
        <v>276</v>
      </c>
      <c r="B106" s="494" t="s">
        <v>129</v>
      </c>
      <c r="C106" s="495">
        <v>8538</v>
      </c>
      <c r="D106" s="495">
        <v>911</v>
      </c>
      <c r="E106" s="495">
        <v>347</v>
      </c>
      <c r="F106" s="490"/>
      <c r="G106" s="495">
        <v>712752.24</v>
      </c>
      <c r="H106" s="495">
        <v>668974.63</v>
      </c>
      <c r="I106" s="495">
        <v>28884.28</v>
      </c>
      <c r="J106" s="496">
        <v>1410611.1500000001</v>
      </c>
      <c r="K106" s="490"/>
      <c r="L106" s="495">
        <v>10975.609999999999</v>
      </c>
      <c r="M106" s="495">
        <v>1553412.5997357918</v>
      </c>
      <c r="N106" s="489"/>
      <c r="O106" s="503">
        <v>276</v>
      </c>
      <c r="P106" s="494" t="s">
        <v>129</v>
      </c>
      <c r="Q106" s="495">
        <v>15136</v>
      </c>
      <c r="R106" s="495">
        <v>1102017.43</v>
      </c>
      <c r="S106" s="495">
        <v>1312130.1740000001</v>
      </c>
      <c r="T106" s="495">
        <v>35070.398000000001</v>
      </c>
      <c r="U106" s="495">
        <v>261461.24912731201</v>
      </c>
      <c r="V106" s="495">
        <v>1608661.8211273123</v>
      </c>
      <c r="W106" s="496">
        <v>506644.39112731232</v>
      </c>
    </row>
    <row r="107" spans="1:23" ht="12.75">
      <c r="A107" s="494">
        <v>280</v>
      </c>
      <c r="B107" s="494" t="s">
        <v>130</v>
      </c>
      <c r="C107" s="495">
        <v>1051</v>
      </c>
      <c r="D107" s="495">
        <v>76</v>
      </c>
      <c r="E107" s="495">
        <v>255</v>
      </c>
      <c r="F107" s="490"/>
      <c r="G107" s="495">
        <v>87737.48000000001</v>
      </c>
      <c r="H107" s="495">
        <v>55809.08</v>
      </c>
      <c r="I107" s="495">
        <v>21226.199999999997</v>
      </c>
      <c r="J107" s="496">
        <v>164772.76</v>
      </c>
      <c r="K107" s="490"/>
      <c r="L107" s="495">
        <v>8065.65</v>
      </c>
      <c r="M107" s="495">
        <v>155997.71293298146</v>
      </c>
      <c r="N107" s="489"/>
      <c r="O107" s="503">
        <v>280</v>
      </c>
      <c r="P107" s="494" t="s">
        <v>130</v>
      </c>
      <c r="Q107" s="495">
        <v>2015</v>
      </c>
      <c r="R107" s="495">
        <v>51504.95</v>
      </c>
      <c r="S107" s="495">
        <v>107787.5445</v>
      </c>
      <c r="T107" s="495">
        <v>10988.6</v>
      </c>
      <c r="U107" s="495">
        <v>19574.283661897902</v>
      </c>
      <c r="V107" s="495">
        <v>138350.4281618979</v>
      </c>
      <c r="W107" s="496">
        <v>86845.478161897903</v>
      </c>
    </row>
    <row r="108" spans="1:23" ht="12.75">
      <c r="A108" s="494">
        <v>284</v>
      </c>
      <c r="B108" s="494" t="s">
        <v>131</v>
      </c>
      <c r="C108" s="495">
        <v>1113</v>
      </c>
      <c r="D108" s="495">
        <v>98</v>
      </c>
      <c r="E108" s="495">
        <v>110</v>
      </c>
      <c r="F108" s="490"/>
      <c r="G108" s="495">
        <v>92913.24</v>
      </c>
      <c r="H108" s="495">
        <v>71964.340000000011</v>
      </c>
      <c r="I108" s="495">
        <v>9156.4</v>
      </c>
      <c r="J108" s="496">
        <v>174033.98</v>
      </c>
      <c r="K108" s="490"/>
      <c r="L108" s="495">
        <v>3479.2999999999997</v>
      </c>
      <c r="M108" s="495">
        <v>166961.54669934534</v>
      </c>
      <c r="N108" s="489"/>
      <c r="O108" s="503">
        <v>284</v>
      </c>
      <c r="P108" s="494" t="s">
        <v>131</v>
      </c>
      <c r="Q108" s="495">
        <v>2207</v>
      </c>
      <c r="R108" s="495">
        <v>73049.56</v>
      </c>
      <c r="S108" s="495">
        <v>143316.04800000001</v>
      </c>
      <c r="T108" s="495">
        <v>3718.62</v>
      </c>
      <c r="U108" s="495">
        <v>13039.2817767577</v>
      </c>
      <c r="V108" s="495">
        <v>160073.94977675771</v>
      </c>
      <c r="W108" s="496">
        <v>87024.389776757715</v>
      </c>
    </row>
    <row r="109" spans="1:23" ht="12.75">
      <c r="A109" s="494">
        <v>285</v>
      </c>
      <c r="B109" s="494" t="s">
        <v>132</v>
      </c>
      <c r="C109" s="495">
        <v>28188</v>
      </c>
      <c r="D109" s="495">
        <v>4155</v>
      </c>
      <c r="E109" s="495">
        <v>5330</v>
      </c>
      <c r="F109" s="490"/>
      <c r="G109" s="495">
        <v>2353134.2400000002</v>
      </c>
      <c r="H109" s="495">
        <v>3051141.1500000004</v>
      </c>
      <c r="I109" s="495">
        <v>443669.19999999995</v>
      </c>
      <c r="J109" s="496">
        <v>5847944.5900000008</v>
      </c>
      <c r="K109" s="490"/>
      <c r="L109" s="495">
        <v>168587.9</v>
      </c>
      <c r="M109" s="495">
        <v>6342800.8691987563</v>
      </c>
      <c r="N109" s="489"/>
      <c r="O109" s="503">
        <v>285</v>
      </c>
      <c r="P109" s="494" t="s">
        <v>132</v>
      </c>
      <c r="Q109" s="495">
        <v>50500</v>
      </c>
      <c r="R109" s="495">
        <v>6559927.9299999997</v>
      </c>
      <c r="S109" s="495">
        <v>7967465.2455000002</v>
      </c>
      <c r="T109" s="495">
        <v>257346.622</v>
      </c>
      <c r="U109" s="495">
        <v>867028.05221876595</v>
      </c>
      <c r="V109" s="495">
        <v>9091839.9197187666</v>
      </c>
      <c r="W109" s="496">
        <v>2531911.9897187669</v>
      </c>
    </row>
    <row r="110" spans="1:23" ht="12.75">
      <c r="A110" s="494">
        <v>286</v>
      </c>
      <c r="B110" s="494" t="s">
        <v>133</v>
      </c>
      <c r="C110" s="495">
        <v>42941</v>
      </c>
      <c r="D110" s="495">
        <v>5254</v>
      </c>
      <c r="E110" s="495">
        <v>4125</v>
      </c>
      <c r="F110" s="490"/>
      <c r="G110" s="495">
        <v>3584714.68</v>
      </c>
      <c r="H110" s="495">
        <v>3858169.8200000003</v>
      </c>
      <c r="I110" s="495">
        <v>343365</v>
      </c>
      <c r="J110" s="496">
        <v>7786249.5</v>
      </c>
      <c r="K110" s="490"/>
      <c r="L110" s="495">
        <v>130473.75</v>
      </c>
      <c r="M110" s="495">
        <v>8333453.417447458</v>
      </c>
      <c r="N110" s="489"/>
      <c r="O110" s="503">
        <v>286</v>
      </c>
      <c r="P110" s="494" t="s">
        <v>133</v>
      </c>
      <c r="Q110" s="495">
        <v>78880</v>
      </c>
      <c r="R110" s="495">
        <v>6848401.4199999999</v>
      </c>
      <c r="S110" s="495">
        <v>8303908.6069999998</v>
      </c>
      <c r="T110" s="495">
        <v>365176.81800000003</v>
      </c>
      <c r="U110" s="495">
        <v>1469871.3981940099</v>
      </c>
      <c r="V110" s="495">
        <v>10138956.82319401</v>
      </c>
      <c r="W110" s="496">
        <v>3290555.4031940103</v>
      </c>
    </row>
    <row r="111" spans="1:23" ht="12.75">
      <c r="A111" s="494">
        <v>287</v>
      </c>
      <c r="B111" s="494" t="s">
        <v>134</v>
      </c>
      <c r="C111" s="495">
        <v>2949</v>
      </c>
      <c r="D111" s="495">
        <v>252</v>
      </c>
      <c r="E111" s="495">
        <v>407</v>
      </c>
      <c r="F111" s="490"/>
      <c r="G111" s="495">
        <v>246182.52000000002</v>
      </c>
      <c r="H111" s="495">
        <v>185051.16</v>
      </c>
      <c r="I111" s="495">
        <v>33878.68</v>
      </c>
      <c r="J111" s="496">
        <v>465112.36000000004</v>
      </c>
      <c r="K111" s="490"/>
      <c r="L111" s="495">
        <v>12873.41</v>
      </c>
      <c r="M111" s="495">
        <v>467349.60540315136</v>
      </c>
      <c r="N111" s="489"/>
      <c r="O111" s="503">
        <v>287</v>
      </c>
      <c r="P111" s="494" t="s">
        <v>134</v>
      </c>
      <c r="Q111" s="495">
        <v>6199</v>
      </c>
      <c r="R111" s="495">
        <v>206523.23</v>
      </c>
      <c r="S111" s="495">
        <v>242173.04749999999</v>
      </c>
      <c r="T111" s="495">
        <v>12280.77</v>
      </c>
      <c r="U111" s="495">
        <v>41415.083918381599</v>
      </c>
      <c r="V111" s="495">
        <v>295868.9014183816</v>
      </c>
      <c r="W111" s="496">
        <v>89345.671418381593</v>
      </c>
    </row>
    <row r="112" spans="1:23" ht="12.75">
      <c r="A112" s="494">
        <v>288</v>
      </c>
      <c r="B112" s="494" t="s">
        <v>135</v>
      </c>
      <c r="C112" s="495">
        <v>3371</v>
      </c>
      <c r="D112" s="495">
        <v>203</v>
      </c>
      <c r="E112" s="495">
        <v>311</v>
      </c>
      <c r="F112" s="490"/>
      <c r="G112" s="495">
        <v>281411.08</v>
      </c>
      <c r="H112" s="495">
        <v>149068.99000000002</v>
      </c>
      <c r="I112" s="495">
        <v>25887.64</v>
      </c>
      <c r="J112" s="496">
        <v>456367.71000000008</v>
      </c>
      <c r="K112" s="490"/>
      <c r="L112" s="495">
        <v>9836.93</v>
      </c>
      <c r="M112" s="495">
        <v>397723.03132971161</v>
      </c>
      <c r="N112" s="489"/>
      <c r="O112" s="503">
        <v>288</v>
      </c>
      <c r="P112" s="494" t="s">
        <v>135</v>
      </c>
      <c r="Q112" s="495">
        <v>6368</v>
      </c>
      <c r="R112" s="495">
        <v>116524.69</v>
      </c>
      <c r="S112" s="495">
        <v>233021.04300000001</v>
      </c>
      <c r="T112" s="495">
        <v>33735.546999999999</v>
      </c>
      <c r="U112" s="495">
        <v>41373.370082604197</v>
      </c>
      <c r="V112" s="495">
        <v>308129.9600826042</v>
      </c>
      <c r="W112" s="496">
        <v>191605.2700826042</v>
      </c>
    </row>
    <row r="113" spans="1:23" ht="12.75">
      <c r="A113" s="494">
        <v>290</v>
      </c>
      <c r="B113" s="494" t="s">
        <v>136</v>
      </c>
      <c r="C113" s="495">
        <v>3592</v>
      </c>
      <c r="D113" s="495">
        <v>450</v>
      </c>
      <c r="E113" s="495">
        <v>214</v>
      </c>
      <c r="F113" s="490"/>
      <c r="G113" s="495">
        <v>299860.16000000003</v>
      </c>
      <c r="H113" s="495">
        <v>330448.5</v>
      </c>
      <c r="I113" s="495">
        <v>17813.36</v>
      </c>
      <c r="J113" s="496">
        <v>648122.02</v>
      </c>
      <c r="K113" s="490"/>
      <c r="L113" s="495">
        <v>6768.82</v>
      </c>
      <c r="M113" s="495">
        <v>781536.96419663343</v>
      </c>
      <c r="N113" s="489"/>
      <c r="O113" s="503">
        <v>290</v>
      </c>
      <c r="P113" s="494" t="s">
        <v>136</v>
      </c>
      <c r="Q113" s="495">
        <v>7582</v>
      </c>
      <c r="R113" s="495">
        <v>425599.16</v>
      </c>
      <c r="S113" s="495">
        <v>546194.4915</v>
      </c>
      <c r="T113" s="495">
        <v>28403.136999999999</v>
      </c>
      <c r="U113" s="495">
        <v>183604.02130097401</v>
      </c>
      <c r="V113" s="495">
        <v>758201.64980097394</v>
      </c>
      <c r="W113" s="496">
        <v>332602.48980097397</v>
      </c>
    </row>
    <row r="114" spans="1:23" ht="12.75">
      <c r="A114" s="494">
        <v>291</v>
      </c>
      <c r="B114" s="494" t="s">
        <v>137</v>
      </c>
      <c r="C114" s="495">
        <v>909</v>
      </c>
      <c r="D114" s="495">
        <v>104</v>
      </c>
      <c r="E114" s="495">
        <v>50</v>
      </c>
      <c r="F114" s="490"/>
      <c r="G114" s="495">
        <v>75883.320000000007</v>
      </c>
      <c r="H114" s="495">
        <v>76370.320000000007</v>
      </c>
      <c r="I114" s="495">
        <v>4162</v>
      </c>
      <c r="J114" s="496">
        <v>156415.64000000001</v>
      </c>
      <c r="K114" s="490"/>
      <c r="L114" s="495">
        <v>1581.5</v>
      </c>
      <c r="M114" s="495">
        <v>142760.87769624894</v>
      </c>
      <c r="N114" s="489"/>
      <c r="O114" s="503">
        <v>291</v>
      </c>
      <c r="P114" s="494" t="s">
        <v>137</v>
      </c>
      <c r="Q114" s="495">
        <v>2092</v>
      </c>
      <c r="R114" s="495">
        <v>68324.149999999994</v>
      </c>
      <c r="S114" s="495">
        <v>110891.86</v>
      </c>
      <c r="T114" s="495">
        <v>10327.821</v>
      </c>
      <c r="U114" s="495">
        <v>51325.707787633597</v>
      </c>
      <c r="V114" s="495">
        <v>172545.38878763359</v>
      </c>
      <c r="W114" s="496">
        <v>104221.2387876336</v>
      </c>
    </row>
    <row r="115" spans="1:23" ht="12.75">
      <c r="A115" s="494">
        <v>297</v>
      </c>
      <c r="B115" s="494" t="s">
        <v>138</v>
      </c>
      <c r="C115" s="495">
        <v>75100</v>
      </c>
      <c r="D115" s="495">
        <v>7905</v>
      </c>
      <c r="E115" s="495">
        <v>7029</v>
      </c>
      <c r="F115" s="490"/>
      <c r="G115" s="495">
        <v>6269348</v>
      </c>
      <c r="H115" s="495">
        <v>5804878.6500000004</v>
      </c>
      <c r="I115" s="495">
        <v>585093.96</v>
      </c>
      <c r="J115" s="496">
        <v>12659320.609999999</v>
      </c>
      <c r="K115" s="490"/>
      <c r="L115" s="495">
        <v>222327.27</v>
      </c>
      <c r="M115" s="495">
        <v>12321774.426199814</v>
      </c>
      <c r="N115" s="489"/>
      <c r="O115" s="503">
        <v>297</v>
      </c>
      <c r="P115" s="494" t="s">
        <v>138</v>
      </c>
      <c r="Q115" s="495">
        <v>124021</v>
      </c>
      <c r="R115" s="495">
        <v>12065945.949999999</v>
      </c>
      <c r="S115" s="495">
        <v>12658493.726500001</v>
      </c>
      <c r="T115" s="495">
        <v>531836.13399999996</v>
      </c>
      <c r="U115" s="495">
        <v>1442204.5159360601</v>
      </c>
      <c r="V115" s="495">
        <v>14632534.37643606</v>
      </c>
      <c r="W115" s="496">
        <v>2566588.426436061</v>
      </c>
    </row>
    <row r="116" spans="1:23" ht="12.75">
      <c r="A116" s="494">
        <v>300</v>
      </c>
      <c r="B116" s="494" t="s">
        <v>139</v>
      </c>
      <c r="C116" s="495">
        <v>1654</v>
      </c>
      <c r="D116" s="495">
        <v>93</v>
      </c>
      <c r="E116" s="495">
        <v>75</v>
      </c>
      <c r="F116" s="490"/>
      <c r="G116" s="495">
        <v>138075.92000000001</v>
      </c>
      <c r="H116" s="495">
        <v>68292.69</v>
      </c>
      <c r="I116" s="495">
        <v>6243</v>
      </c>
      <c r="J116" s="496">
        <v>212611.61000000002</v>
      </c>
      <c r="K116" s="490"/>
      <c r="L116" s="495">
        <v>2372.25</v>
      </c>
      <c r="M116" s="495">
        <v>202924.82033054798</v>
      </c>
      <c r="N116" s="489"/>
      <c r="O116" s="503">
        <v>300</v>
      </c>
      <c r="P116" s="494" t="s">
        <v>139</v>
      </c>
      <c r="Q116" s="495">
        <v>3381</v>
      </c>
      <c r="R116" s="495">
        <v>88631.98</v>
      </c>
      <c r="S116" s="495">
        <v>131203.755</v>
      </c>
      <c r="T116" s="495">
        <v>9086.0069999999996</v>
      </c>
      <c r="U116" s="495">
        <v>16678.672363216901</v>
      </c>
      <c r="V116" s="495">
        <v>156968.43436321692</v>
      </c>
      <c r="W116" s="496">
        <v>68336.454363216923</v>
      </c>
    </row>
    <row r="117" spans="1:23" ht="12.75">
      <c r="A117" s="494">
        <v>301</v>
      </c>
      <c r="B117" s="494" t="s">
        <v>140</v>
      </c>
      <c r="C117" s="495">
        <v>9970</v>
      </c>
      <c r="D117" s="495">
        <v>901</v>
      </c>
      <c r="E117" s="495">
        <v>580</v>
      </c>
      <c r="F117" s="490"/>
      <c r="G117" s="495">
        <v>832295.60000000009</v>
      </c>
      <c r="H117" s="495">
        <v>661631.33000000007</v>
      </c>
      <c r="I117" s="495">
        <v>48279.199999999997</v>
      </c>
      <c r="J117" s="496">
        <v>1542206.1300000001</v>
      </c>
      <c r="K117" s="490"/>
      <c r="L117" s="495">
        <v>18345.399999999998</v>
      </c>
      <c r="M117" s="495">
        <v>1696573.5176603901</v>
      </c>
      <c r="N117" s="489"/>
      <c r="O117" s="503">
        <v>301</v>
      </c>
      <c r="P117" s="494" t="s">
        <v>140</v>
      </c>
      <c r="Q117" s="495">
        <v>19759</v>
      </c>
      <c r="R117" s="495">
        <v>940354.72</v>
      </c>
      <c r="S117" s="495">
        <v>1403711.5860000001</v>
      </c>
      <c r="T117" s="495">
        <v>72185.010999999999</v>
      </c>
      <c r="U117" s="495">
        <v>188678.09866554101</v>
      </c>
      <c r="V117" s="495">
        <v>1664574.6956655411</v>
      </c>
      <c r="W117" s="496">
        <v>724219.97566554113</v>
      </c>
    </row>
    <row r="118" spans="1:23" ht="12.75">
      <c r="A118" s="494">
        <v>304</v>
      </c>
      <c r="B118" s="494" t="s">
        <v>141</v>
      </c>
      <c r="C118" s="495">
        <v>459</v>
      </c>
      <c r="D118" s="495">
        <v>44</v>
      </c>
      <c r="E118" s="495">
        <v>47</v>
      </c>
      <c r="F118" s="490"/>
      <c r="G118" s="495">
        <v>38317.32</v>
      </c>
      <c r="H118" s="495">
        <v>32310.52</v>
      </c>
      <c r="I118" s="495">
        <v>3912.2799999999997</v>
      </c>
      <c r="J118" s="496">
        <v>74540.12</v>
      </c>
      <c r="K118" s="490"/>
      <c r="L118" s="495">
        <v>1486.61</v>
      </c>
      <c r="M118" s="495">
        <v>95415.210436081208</v>
      </c>
      <c r="N118" s="489"/>
      <c r="O118" s="503">
        <v>304</v>
      </c>
      <c r="P118" s="494" t="s">
        <v>141</v>
      </c>
      <c r="Q118" s="495">
        <v>949</v>
      </c>
      <c r="R118" s="495">
        <v>26708.89</v>
      </c>
      <c r="S118" s="495">
        <v>23827.338</v>
      </c>
      <c r="T118" s="495">
        <v>3545.473</v>
      </c>
      <c r="U118" s="495">
        <v>16729.914863849801</v>
      </c>
      <c r="V118" s="495">
        <v>44102.725863849802</v>
      </c>
      <c r="W118" s="496">
        <v>17393.835863849803</v>
      </c>
    </row>
    <row r="119" spans="1:23" ht="12.75">
      <c r="A119" s="494">
        <v>305</v>
      </c>
      <c r="B119" s="494" t="s">
        <v>142</v>
      </c>
      <c r="C119" s="495">
        <v>7791</v>
      </c>
      <c r="D119" s="495">
        <v>973</v>
      </c>
      <c r="E119" s="495">
        <v>595</v>
      </c>
      <c r="F119" s="490"/>
      <c r="G119" s="495">
        <v>650392.68000000005</v>
      </c>
      <c r="H119" s="495">
        <v>714503.09000000008</v>
      </c>
      <c r="I119" s="495">
        <v>49527.799999999996</v>
      </c>
      <c r="J119" s="496">
        <v>1414423.57</v>
      </c>
      <c r="K119" s="490"/>
      <c r="L119" s="495">
        <v>18819.849999999999</v>
      </c>
      <c r="M119" s="495">
        <v>1537050.3500016914</v>
      </c>
      <c r="N119" s="489"/>
      <c r="O119" s="503">
        <v>305</v>
      </c>
      <c r="P119" s="494" t="s">
        <v>142</v>
      </c>
      <c r="Q119" s="495">
        <v>15019</v>
      </c>
      <c r="R119" s="495">
        <v>524934.87</v>
      </c>
      <c r="S119" s="495">
        <v>1002446.2355</v>
      </c>
      <c r="T119" s="495">
        <v>47920.959000000003</v>
      </c>
      <c r="U119" s="495">
        <v>300771.33927676303</v>
      </c>
      <c r="V119" s="495">
        <v>1351138.5337767629</v>
      </c>
      <c r="W119" s="496">
        <v>826203.6637767629</v>
      </c>
    </row>
    <row r="120" spans="1:23" ht="12.75">
      <c r="A120" s="494">
        <v>309</v>
      </c>
      <c r="B120" s="494" t="s">
        <v>143</v>
      </c>
      <c r="C120" s="495">
        <v>3175</v>
      </c>
      <c r="D120" s="495">
        <v>633</v>
      </c>
      <c r="E120" s="495">
        <v>414</v>
      </c>
      <c r="F120" s="490"/>
      <c r="G120" s="495">
        <v>265049</v>
      </c>
      <c r="H120" s="495">
        <v>464830.89</v>
      </c>
      <c r="I120" s="495">
        <v>34461.360000000001</v>
      </c>
      <c r="J120" s="496">
        <v>764341.25</v>
      </c>
      <c r="K120" s="490"/>
      <c r="L120" s="495">
        <v>13094.82</v>
      </c>
      <c r="M120" s="495">
        <v>971134.9621097421</v>
      </c>
      <c r="N120" s="489"/>
      <c r="O120" s="503">
        <v>309</v>
      </c>
      <c r="P120" s="494" t="s">
        <v>143</v>
      </c>
      <c r="Q120" s="495">
        <v>6409</v>
      </c>
      <c r="R120" s="495">
        <v>652229.48</v>
      </c>
      <c r="S120" s="495">
        <v>958556.76699999999</v>
      </c>
      <c r="T120" s="495">
        <v>24887.987000000001</v>
      </c>
      <c r="U120" s="495">
        <v>125235.096671463</v>
      </c>
      <c r="V120" s="495">
        <v>1108679.8506714629</v>
      </c>
      <c r="W120" s="496">
        <v>456450.37067146297</v>
      </c>
    </row>
    <row r="121" spans="1:23" ht="12.75">
      <c r="A121" s="494">
        <v>312</v>
      </c>
      <c r="B121" s="494" t="s">
        <v>144</v>
      </c>
      <c r="C121" s="495">
        <v>503</v>
      </c>
      <c r="D121" s="495">
        <v>54</v>
      </c>
      <c r="E121" s="495">
        <v>31</v>
      </c>
      <c r="F121" s="490"/>
      <c r="G121" s="495">
        <v>41990.44</v>
      </c>
      <c r="H121" s="495">
        <v>39653.82</v>
      </c>
      <c r="I121" s="495">
        <v>2580.44</v>
      </c>
      <c r="J121" s="496">
        <v>84224.700000000012</v>
      </c>
      <c r="K121" s="490"/>
      <c r="L121" s="495">
        <v>980.53</v>
      </c>
      <c r="M121" s="495">
        <v>78654.463317379705</v>
      </c>
      <c r="N121" s="489"/>
      <c r="O121" s="503">
        <v>312</v>
      </c>
      <c r="P121" s="494" t="s">
        <v>144</v>
      </c>
      <c r="Q121" s="495">
        <v>1174</v>
      </c>
      <c r="R121" s="495">
        <v>17786.02</v>
      </c>
      <c r="S121" s="495">
        <v>79258.873000000007</v>
      </c>
      <c r="T121" s="495">
        <v>5483.33</v>
      </c>
      <c r="U121" s="495">
        <v>20555.680550312201</v>
      </c>
      <c r="V121" s="495">
        <v>105297.88355031221</v>
      </c>
      <c r="W121" s="496">
        <v>87511.863550312206</v>
      </c>
    </row>
    <row r="122" spans="1:23" ht="12.75">
      <c r="A122" s="494">
        <v>316</v>
      </c>
      <c r="B122" s="494" t="s">
        <v>145</v>
      </c>
      <c r="C122" s="495">
        <v>2262</v>
      </c>
      <c r="D122" s="495">
        <v>280</v>
      </c>
      <c r="E122" s="495">
        <v>192</v>
      </c>
      <c r="F122" s="490"/>
      <c r="G122" s="495">
        <v>188831.76</v>
      </c>
      <c r="H122" s="495">
        <v>205612.40000000002</v>
      </c>
      <c r="I122" s="495">
        <v>15982.079999999998</v>
      </c>
      <c r="J122" s="496">
        <v>410426.24000000005</v>
      </c>
      <c r="K122" s="490"/>
      <c r="L122" s="495">
        <v>6072.96</v>
      </c>
      <c r="M122" s="495">
        <v>506611.34354987572</v>
      </c>
      <c r="N122" s="489"/>
      <c r="O122" s="503">
        <v>316</v>
      </c>
      <c r="P122" s="494" t="s">
        <v>145</v>
      </c>
      <c r="Q122" s="495">
        <v>4114</v>
      </c>
      <c r="R122" s="495">
        <v>207270.09</v>
      </c>
      <c r="S122" s="495">
        <v>335120.33850000001</v>
      </c>
      <c r="T122" s="495">
        <v>15392.974</v>
      </c>
      <c r="U122" s="495">
        <v>78222.499855828704</v>
      </c>
      <c r="V122" s="495">
        <v>428735.8123558287</v>
      </c>
      <c r="W122" s="496">
        <v>221465.72235582871</v>
      </c>
    </row>
    <row r="123" spans="1:23" ht="12.75">
      <c r="A123" s="494">
        <v>317</v>
      </c>
      <c r="B123" s="494" t="s">
        <v>146</v>
      </c>
      <c r="C123" s="495">
        <v>1174</v>
      </c>
      <c r="D123" s="495">
        <v>132</v>
      </c>
      <c r="E123" s="495">
        <v>39</v>
      </c>
      <c r="F123" s="490"/>
      <c r="G123" s="495">
        <v>98005.52</v>
      </c>
      <c r="H123" s="495">
        <v>96931.560000000012</v>
      </c>
      <c r="I123" s="495">
        <v>3246.3599999999997</v>
      </c>
      <c r="J123" s="496">
        <v>198183.44</v>
      </c>
      <c r="K123" s="490"/>
      <c r="L123" s="495">
        <v>1233.57</v>
      </c>
      <c r="M123" s="495">
        <v>210849.80087016558</v>
      </c>
      <c r="N123" s="489"/>
      <c r="O123" s="503">
        <v>317</v>
      </c>
      <c r="P123" s="494" t="s">
        <v>146</v>
      </c>
      <c r="Q123" s="495">
        <v>2440</v>
      </c>
      <c r="R123" s="495">
        <v>109130.93</v>
      </c>
      <c r="S123" s="495">
        <v>140446.19500000001</v>
      </c>
      <c r="T123" s="495">
        <v>14856.23</v>
      </c>
      <c r="U123" s="495">
        <v>25990.900143372401</v>
      </c>
      <c r="V123" s="495">
        <v>181293.32514337241</v>
      </c>
      <c r="W123" s="496">
        <v>72162.395143372414</v>
      </c>
    </row>
    <row r="124" spans="1:23" ht="12.75">
      <c r="A124" s="494">
        <v>320</v>
      </c>
      <c r="B124" s="494" t="s">
        <v>147</v>
      </c>
      <c r="C124" s="495">
        <v>3265</v>
      </c>
      <c r="D124" s="495">
        <v>570</v>
      </c>
      <c r="E124" s="495">
        <v>280</v>
      </c>
      <c r="F124" s="490"/>
      <c r="G124" s="495">
        <v>272562.2</v>
      </c>
      <c r="H124" s="495">
        <v>418568.10000000003</v>
      </c>
      <c r="I124" s="495">
        <v>23307.199999999997</v>
      </c>
      <c r="J124" s="496">
        <v>714437.5</v>
      </c>
      <c r="K124" s="490"/>
      <c r="L124" s="495">
        <v>8856.4</v>
      </c>
      <c r="M124" s="495">
        <v>833804.45808518736</v>
      </c>
      <c r="N124" s="489"/>
      <c r="O124" s="503">
        <v>320</v>
      </c>
      <c r="P124" s="494" t="s">
        <v>147</v>
      </c>
      <c r="Q124" s="495">
        <v>7030</v>
      </c>
      <c r="R124" s="495">
        <v>450963.05</v>
      </c>
      <c r="S124" s="495">
        <v>576483.70549999992</v>
      </c>
      <c r="T124" s="495">
        <v>21741.544000000002</v>
      </c>
      <c r="U124" s="495">
        <v>190052.138257738</v>
      </c>
      <c r="V124" s="495">
        <v>788277.38775773789</v>
      </c>
      <c r="W124" s="496">
        <v>337314.3377577379</v>
      </c>
    </row>
    <row r="125" spans="1:23" ht="12.75">
      <c r="A125" s="494">
        <v>322</v>
      </c>
      <c r="B125" s="494" t="s">
        <v>148</v>
      </c>
      <c r="C125" s="495">
        <v>3191</v>
      </c>
      <c r="D125" s="495">
        <v>273</v>
      </c>
      <c r="E125" s="495">
        <v>240</v>
      </c>
      <c r="F125" s="490"/>
      <c r="G125" s="495">
        <v>266384.68</v>
      </c>
      <c r="H125" s="495">
        <v>200472.09000000003</v>
      </c>
      <c r="I125" s="495">
        <v>19977.599999999999</v>
      </c>
      <c r="J125" s="496">
        <v>486834.37</v>
      </c>
      <c r="K125" s="490"/>
      <c r="L125" s="495">
        <v>7591.2</v>
      </c>
      <c r="M125" s="495">
        <v>510407.79054844019</v>
      </c>
      <c r="N125" s="489"/>
      <c r="O125" s="503">
        <v>322</v>
      </c>
      <c r="P125" s="494" t="s">
        <v>148</v>
      </c>
      <c r="Q125" s="495">
        <v>6462</v>
      </c>
      <c r="R125" s="495">
        <v>318297.78000000003</v>
      </c>
      <c r="S125" s="495">
        <v>367939.85200000001</v>
      </c>
      <c r="T125" s="495">
        <v>16084.377</v>
      </c>
      <c r="U125" s="495">
        <v>55555.707967064503</v>
      </c>
      <c r="V125" s="495">
        <v>439579.93696706451</v>
      </c>
      <c r="W125" s="496">
        <v>121282.15696706448</v>
      </c>
    </row>
    <row r="126" spans="1:23" ht="12.75">
      <c r="A126" s="494">
        <v>398</v>
      </c>
      <c r="B126" s="494" t="s">
        <v>149</v>
      </c>
      <c r="C126" s="495">
        <v>69442</v>
      </c>
      <c r="D126" s="495">
        <v>10240</v>
      </c>
      <c r="E126" s="495">
        <v>11259</v>
      </c>
      <c r="F126" s="490"/>
      <c r="G126" s="495">
        <v>5797018.1600000001</v>
      </c>
      <c r="H126" s="495">
        <v>7519539.2000000002</v>
      </c>
      <c r="I126" s="495">
        <v>937199.15999999992</v>
      </c>
      <c r="J126" s="496">
        <v>14253756.52</v>
      </c>
      <c r="K126" s="490"/>
      <c r="L126" s="495">
        <v>356122.17</v>
      </c>
      <c r="M126" s="495">
        <v>15677044.527780978</v>
      </c>
      <c r="N126" s="489"/>
      <c r="O126" s="503">
        <v>398</v>
      </c>
      <c r="P126" s="494" t="s">
        <v>149</v>
      </c>
      <c r="Q126" s="495">
        <v>120693</v>
      </c>
      <c r="R126" s="495">
        <v>20131583.550000001</v>
      </c>
      <c r="S126" s="495">
        <v>20885973.565499999</v>
      </c>
      <c r="T126" s="495">
        <v>610817.68599999999</v>
      </c>
      <c r="U126" s="495">
        <v>1741839.4531566999</v>
      </c>
      <c r="V126" s="495">
        <v>23238630.704656698</v>
      </c>
      <c r="W126" s="496">
        <v>3107047.1546566971</v>
      </c>
    </row>
    <row r="127" spans="1:23" ht="12.75">
      <c r="A127" s="494">
        <v>399</v>
      </c>
      <c r="B127" s="494" t="s">
        <v>150</v>
      </c>
      <c r="C127" s="495">
        <v>4032</v>
      </c>
      <c r="D127" s="495">
        <v>263</v>
      </c>
      <c r="E127" s="495">
        <v>142</v>
      </c>
      <c r="F127" s="490"/>
      <c r="G127" s="495">
        <v>336591.36000000004</v>
      </c>
      <c r="H127" s="495">
        <v>193128.79</v>
      </c>
      <c r="I127" s="495">
        <v>11820.08</v>
      </c>
      <c r="J127" s="496">
        <v>541540.23</v>
      </c>
      <c r="K127" s="490"/>
      <c r="L127" s="495">
        <v>4491.46</v>
      </c>
      <c r="M127" s="495">
        <v>529254.32160529774</v>
      </c>
      <c r="N127" s="489"/>
      <c r="O127" s="503">
        <v>399</v>
      </c>
      <c r="P127" s="494" t="s">
        <v>150</v>
      </c>
      <c r="Q127" s="495">
        <v>7682</v>
      </c>
      <c r="R127" s="495">
        <v>287089.24</v>
      </c>
      <c r="S127" s="495">
        <v>424600.93700000003</v>
      </c>
      <c r="T127" s="495">
        <v>11322.905000000001</v>
      </c>
      <c r="U127" s="495">
        <v>68009.771156560106</v>
      </c>
      <c r="V127" s="495">
        <v>503933.61315656017</v>
      </c>
      <c r="W127" s="496">
        <v>216844.37315656018</v>
      </c>
    </row>
    <row r="128" spans="1:23" ht="12.75">
      <c r="A128" s="494">
        <v>400</v>
      </c>
      <c r="B128" s="494" t="s">
        <v>151</v>
      </c>
      <c r="C128" s="495">
        <v>4609</v>
      </c>
      <c r="D128" s="495">
        <v>449</v>
      </c>
      <c r="E128" s="495">
        <v>1005</v>
      </c>
      <c r="F128" s="490"/>
      <c r="G128" s="495">
        <v>384759.32</v>
      </c>
      <c r="H128" s="495">
        <v>329714.17000000004</v>
      </c>
      <c r="I128" s="495">
        <v>83656.2</v>
      </c>
      <c r="J128" s="496">
        <v>798129.69</v>
      </c>
      <c r="K128" s="490"/>
      <c r="L128" s="495">
        <v>31788.149999999998</v>
      </c>
      <c r="M128" s="495">
        <v>867199.83745117334</v>
      </c>
      <c r="N128" s="489"/>
      <c r="O128" s="503">
        <v>400</v>
      </c>
      <c r="P128" s="494" t="s">
        <v>151</v>
      </c>
      <c r="Q128" s="495">
        <v>8441</v>
      </c>
      <c r="R128" s="495">
        <v>327036.2</v>
      </c>
      <c r="S128" s="495">
        <v>463235.22849999997</v>
      </c>
      <c r="T128" s="495">
        <v>26967.945</v>
      </c>
      <c r="U128" s="495">
        <v>112169.412154587</v>
      </c>
      <c r="V128" s="495">
        <v>602372.58565458702</v>
      </c>
      <c r="W128" s="496">
        <v>275336.38565458701</v>
      </c>
    </row>
    <row r="129" spans="1:23" ht="12.75">
      <c r="A129" s="494">
        <v>402</v>
      </c>
      <c r="B129" s="494" t="s">
        <v>152</v>
      </c>
      <c r="C129" s="495">
        <v>4699</v>
      </c>
      <c r="D129" s="495">
        <v>583</v>
      </c>
      <c r="E129" s="495">
        <v>257</v>
      </c>
      <c r="F129" s="490"/>
      <c r="G129" s="495">
        <v>392272.52</v>
      </c>
      <c r="H129" s="495">
        <v>428114.39</v>
      </c>
      <c r="I129" s="495">
        <v>21392.68</v>
      </c>
      <c r="J129" s="496">
        <v>841779.59000000008</v>
      </c>
      <c r="K129" s="490"/>
      <c r="L129" s="495">
        <v>8128.91</v>
      </c>
      <c r="M129" s="495">
        <v>898330.98494657467</v>
      </c>
      <c r="N129" s="489"/>
      <c r="O129" s="503">
        <v>402</v>
      </c>
      <c r="P129" s="494" t="s">
        <v>152</v>
      </c>
      <c r="Q129" s="495">
        <v>8975</v>
      </c>
      <c r="R129" s="495">
        <v>485248.57</v>
      </c>
      <c r="S129" s="495">
        <v>678085.32400000002</v>
      </c>
      <c r="T129" s="495">
        <v>47669.114999999998</v>
      </c>
      <c r="U129" s="495">
        <v>169939.384921349</v>
      </c>
      <c r="V129" s="495">
        <v>895693.82392134902</v>
      </c>
      <c r="W129" s="496">
        <v>410445.25392134901</v>
      </c>
    </row>
    <row r="130" spans="1:23" ht="12.75">
      <c r="A130" s="494">
        <v>403</v>
      </c>
      <c r="B130" s="494" t="s">
        <v>153</v>
      </c>
      <c r="C130" s="495">
        <v>1256</v>
      </c>
      <c r="D130" s="495">
        <v>99</v>
      </c>
      <c r="E130" s="495">
        <v>166</v>
      </c>
      <c r="F130" s="490"/>
      <c r="G130" s="495">
        <v>104850.88</v>
      </c>
      <c r="H130" s="495">
        <v>72698.67</v>
      </c>
      <c r="I130" s="495">
        <v>13817.839999999998</v>
      </c>
      <c r="J130" s="496">
        <v>191367.38999999998</v>
      </c>
      <c r="K130" s="490"/>
      <c r="L130" s="495">
        <v>5250.58</v>
      </c>
      <c r="M130" s="495">
        <v>195865.06625442411</v>
      </c>
      <c r="N130" s="489"/>
      <c r="O130" s="503">
        <v>403</v>
      </c>
      <c r="P130" s="494" t="s">
        <v>153</v>
      </c>
      <c r="Q130" s="495">
        <v>2789</v>
      </c>
      <c r="R130" s="495">
        <v>67689.009999999995</v>
      </c>
      <c r="S130" s="495">
        <v>101579.36050000001</v>
      </c>
      <c r="T130" s="495">
        <v>6094.5339999999997</v>
      </c>
      <c r="U130" s="495">
        <v>31267.366060115801</v>
      </c>
      <c r="V130" s="495">
        <v>138941.2605601158</v>
      </c>
      <c r="W130" s="496">
        <v>71252.250560115805</v>
      </c>
    </row>
    <row r="131" spans="1:23" ht="12.75">
      <c r="A131" s="494">
        <v>405</v>
      </c>
      <c r="B131" s="494" t="s">
        <v>154</v>
      </c>
      <c r="C131" s="495">
        <v>42925</v>
      </c>
      <c r="D131" s="495">
        <v>5078</v>
      </c>
      <c r="E131" s="495">
        <v>7228</v>
      </c>
      <c r="F131" s="490"/>
      <c r="G131" s="495">
        <v>3583379</v>
      </c>
      <c r="H131" s="495">
        <v>3728927.74</v>
      </c>
      <c r="I131" s="495">
        <v>601658.72</v>
      </c>
      <c r="J131" s="496">
        <v>7913965.46</v>
      </c>
      <c r="K131" s="490"/>
      <c r="L131" s="495">
        <v>228621.63999999998</v>
      </c>
      <c r="M131" s="495">
        <v>8486262.7598877121</v>
      </c>
      <c r="N131" s="489"/>
      <c r="O131" s="503">
        <v>405</v>
      </c>
      <c r="P131" s="494" t="s">
        <v>154</v>
      </c>
      <c r="Q131" s="495">
        <v>72988</v>
      </c>
      <c r="R131" s="495">
        <v>5400629.0700000003</v>
      </c>
      <c r="S131" s="495">
        <v>7649079.9029999999</v>
      </c>
      <c r="T131" s="495">
        <v>332572.37900000002</v>
      </c>
      <c r="U131" s="495">
        <v>1334018.2635051301</v>
      </c>
      <c r="V131" s="495">
        <v>9315670.5455051288</v>
      </c>
      <c r="W131" s="496">
        <v>3915041.4755051285</v>
      </c>
    </row>
    <row r="132" spans="1:23" ht="12.75">
      <c r="A132" s="494">
        <v>407</v>
      </c>
      <c r="B132" s="494" t="s">
        <v>155</v>
      </c>
      <c r="C132" s="495">
        <v>1284</v>
      </c>
      <c r="D132" s="495">
        <v>134</v>
      </c>
      <c r="E132" s="495">
        <v>172</v>
      </c>
      <c r="F132" s="490"/>
      <c r="G132" s="495">
        <v>107188.32</v>
      </c>
      <c r="H132" s="495">
        <v>98400.22</v>
      </c>
      <c r="I132" s="495">
        <v>14317.279999999999</v>
      </c>
      <c r="J132" s="496">
        <v>219905.82</v>
      </c>
      <c r="K132" s="490"/>
      <c r="L132" s="495">
        <v>5440.36</v>
      </c>
      <c r="M132" s="495">
        <v>233090.79142941526</v>
      </c>
      <c r="N132" s="489"/>
      <c r="O132" s="503">
        <v>407</v>
      </c>
      <c r="P132" s="494" t="s">
        <v>155</v>
      </c>
      <c r="Q132" s="495">
        <v>2449</v>
      </c>
      <c r="R132" s="495">
        <v>247840.57</v>
      </c>
      <c r="S132" s="495">
        <v>244828.5085</v>
      </c>
      <c r="T132" s="495">
        <v>11063.043</v>
      </c>
      <c r="U132" s="495">
        <v>26822.2646955085</v>
      </c>
      <c r="V132" s="495">
        <v>282713.81619550852</v>
      </c>
      <c r="W132" s="496">
        <v>34873.246195508516</v>
      </c>
    </row>
    <row r="133" spans="1:23" ht="12.75">
      <c r="A133" s="494">
        <v>408</v>
      </c>
      <c r="B133" s="494" t="s">
        <v>156</v>
      </c>
      <c r="C133" s="495">
        <v>7544</v>
      </c>
      <c r="D133" s="495">
        <v>605</v>
      </c>
      <c r="E133" s="495">
        <v>545</v>
      </c>
      <c r="F133" s="490"/>
      <c r="G133" s="495">
        <v>629773.12</v>
      </c>
      <c r="H133" s="495">
        <v>444269.65</v>
      </c>
      <c r="I133" s="495">
        <v>45365.799999999996</v>
      </c>
      <c r="J133" s="496">
        <v>1119408.57</v>
      </c>
      <c r="K133" s="490"/>
      <c r="L133" s="495">
        <v>17238.349999999999</v>
      </c>
      <c r="M133" s="495">
        <v>1144700.0256092071</v>
      </c>
      <c r="N133" s="489"/>
      <c r="O133" s="503">
        <v>408</v>
      </c>
      <c r="P133" s="494" t="s">
        <v>156</v>
      </c>
      <c r="Q133" s="495">
        <v>14024</v>
      </c>
      <c r="R133" s="495">
        <v>398344.35</v>
      </c>
      <c r="S133" s="495">
        <v>650743.84300000011</v>
      </c>
      <c r="T133" s="495">
        <v>52902.947</v>
      </c>
      <c r="U133" s="495">
        <v>139061.07897678501</v>
      </c>
      <c r="V133" s="495">
        <v>842707.8689767851</v>
      </c>
      <c r="W133" s="496">
        <v>444363.51897678513</v>
      </c>
    </row>
    <row r="134" spans="1:23" ht="12.75">
      <c r="A134" s="494">
        <v>410</v>
      </c>
      <c r="B134" s="494" t="s">
        <v>157</v>
      </c>
      <c r="C134" s="495">
        <v>9847</v>
      </c>
      <c r="D134" s="495">
        <v>1205</v>
      </c>
      <c r="E134" s="495">
        <v>371</v>
      </c>
      <c r="F134" s="490"/>
      <c r="G134" s="495">
        <v>822027.56</v>
      </c>
      <c r="H134" s="495">
        <v>884867.65</v>
      </c>
      <c r="I134" s="495">
        <v>30882.039999999997</v>
      </c>
      <c r="J134" s="496">
        <v>1737777.25</v>
      </c>
      <c r="K134" s="490"/>
      <c r="L134" s="495">
        <v>11734.73</v>
      </c>
      <c r="M134" s="495">
        <v>1881531.8721204386</v>
      </c>
      <c r="N134" s="489"/>
      <c r="O134" s="503">
        <v>410</v>
      </c>
      <c r="P134" s="494" t="s">
        <v>157</v>
      </c>
      <c r="Q134" s="495">
        <v>18762</v>
      </c>
      <c r="R134" s="495">
        <v>1003505.74</v>
      </c>
      <c r="S134" s="495">
        <v>1322237.1299999999</v>
      </c>
      <c r="T134" s="495">
        <v>65324.322</v>
      </c>
      <c r="U134" s="495">
        <v>307863.20926286501</v>
      </c>
      <c r="V134" s="495">
        <v>1695424.6612628647</v>
      </c>
      <c r="W134" s="496">
        <v>691918.92126286472</v>
      </c>
    </row>
    <row r="135" spans="1:23" ht="12.75">
      <c r="A135" s="494">
        <v>416</v>
      </c>
      <c r="B135" s="494" t="s">
        <v>158</v>
      </c>
      <c r="C135" s="495">
        <v>1519</v>
      </c>
      <c r="D135" s="495">
        <v>135</v>
      </c>
      <c r="E135" s="495">
        <v>70</v>
      </c>
      <c r="F135" s="490"/>
      <c r="G135" s="495">
        <v>126806.12000000001</v>
      </c>
      <c r="H135" s="495">
        <v>99134.55</v>
      </c>
      <c r="I135" s="495">
        <v>5826.7999999999993</v>
      </c>
      <c r="J135" s="496">
        <v>231767.47</v>
      </c>
      <c r="K135" s="490"/>
      <c r="L135" s="495">
        <v>2214.1</v>
      </c>
      <c r="M135" s="495">
        <v>210800.23281329472</v>
      </c>
      <c r="N135" s="489"/>
      <c r="O135" s="503">
        <v>416</v>
      </c>
      <c r="P135" s="494" t="s">
        <v>158</v>
      </c>
      <c r="Q135" s="495">
        <v>2862</v>
      </c>
      <c r="R135" s="495">
        <v>106965.18</v>
      </c>
      <c r="S135" s="495">
        <v>151583.89449999999</v>
      </c>
      <c r="T135" s="495">
        <v>11841.353999999999</v>
      </c>
      <c r="U135" s="495">
        <v>54894.577844432999</v>
      </c>
      <c r="V135" s="495">
        <v>218319.82634443298</v>
      </c>
      <c r="W135" s="496">
        <v>111354.64634443299</v>
      </c>
    </row>
    <row r="136" spans="1:23" ht="12.75">
      <c r="A136" s="494">
        <v>418</v>
      </c>
      <c r="B136" s="494" t="s">
        <v>159</v>
      </c>
      <c r="C136" s="495">
        <v>14121</v>
      </c>
      <c r="D136" s="495">
        <v>1145</v>
      </c>
      <c r="E136" s="495">
        <v>782</v>
      </c>
      <c r="F136" s="490"/>
      <c r="G136" s="495">
        <v>1178821.08</v>
      </c>
      <c r="H136" s="495">
        <v>840807.85000000009</v>
      </c>
      <c r="I136" s="495">
        <v>65093.679999999993</v>
      </c>
      <c r="J136" s="496">
        <v>2084722.61</v>
      </c>
      <c r="K136" s="490"/>
      <c r="L136" s="495">
        <v>24734.66</v>
      </c>
      <c r="M136" s="495">
        <v>1955590.6202641458</v>
      </c>
      <c r="N136" s="489"/>
      <c r="O136" s="503">
        <v>418</v>
      </c>
      <c r="P136" s="494" t="s">
        <v>159</v>
      </c>
      <c r="Q136" s="495">
        <v>24711</v>
      </c>
      <c r="R136" s="495">
        <v>1200060.67</v>
      </c>
      <c r="S136" s="495">
        <v>1875303.4764999999</v>
      </c>
      <c r="T136" s="495">
        <v>50570.533000000003</v>
      </c>
      <c r="U136" s="495">
        <v>277293.78705081501</v>
      </c>
      <c r="V136" s="495">
        <v>2203167.796550815</v>
      </c>
      <c r="W136" s="496">
        <v>1003107.1265508151</v>
      </c>
    </row>
    <row r="137" spans="1:23" ht="12.75">
      <c r="A137" s="494">
        <v>420</v>
      </c>
      <c r="B137" s="494" t="s">
        <v>160</v>
      </c>
      <c r="C137" s="495">
        <v>4576</v>
      </c>
      <c r="D137" s="495">
        <v>439</v>
      </c>
      <c r="E137" s="495">
        <v>243</v>
      </c>
      <c r="F137" s="490"/>
      <c r="G137" s="495">
        <v>382004.48000000004</v>
      </c>
      <c r="H137" s="495">
        <v>322370.87</v>
      </c>
      <c r="I137" s="495">
        <v>20227.32</v>
      </c>
      <c r="J137" s="496">
        <v>724602.67</v>
      </c>
      <c r="K137" s="490"/>
      <c r="L137" s="495">
        <v>7686.09</v>
      </c>
      <c r="M137" s="495">
        <v>800697.31250678527</v>
      </c>
      <c r="N137" s="489"/>
      <c r="O137" s="503">
        <v>420</v>
      </c>
      <c r="P137" s="494" t="s">
        <v>160</v>
      </c>
      <c r="Q137" s="495">
        <v>9049</v>
      </c>
      <c r="R137" s="495">
        <v>576040.28</v>
      </c>
      <c r="S137" s="495">
        <v>671677.10499999998</v>
      </c>
      <c r="T137" s="495">
        <v>38363.750999999997</v>
      </c>
      <c r="U137" s="495">
        <v>135246.808870459</v>
      </c>
      <c r="V137" s="495">
        <v>845287.664870459</v>
      </c>
      <c r="W137" s="496">
        <v>269247.38487045898</v>
      </c>
    </row>
    <row r="138" spans="1:23" ht="12.75">
      <c r="A138" s="494">
        <v>421</v>
      </c>
      <c r="B138" s="494" t="s">
        <v>161</v>
      </c>
      <c r="C138" s="495">
        <v>325</v>
      </c>
      <c r="D138" s="495">
        <v>25</v>
      </c>
      <c r="E138" s="495">
        <v>10</v>
      </c>
      <c r="F138" s="490"/>
      <c r="G138" s="495">
        <v>27131</v>
      </c>
      <c r="H138" s="495">
        <v>18358.25</v>
      </c>
      <c r="I138" s="495">
        <v>832.4</v>
      </c>
      <c r="J138" s="496">
        <v>46321.65</v>
      </c>
      <c r="K138" s="490"/>
      <c r="L138" s="495">
        <v>316.3</v>
      </c>
      <c r="M138" s="495">
        <v>48720.861014532646</v>
      </c>
      <c r="N138" s="489"/>
      <c r="O138" s="503">
        <v>421</v>
      </c>
      <c r="P138" s="494" t="s">
        <v>161</v>
      </c>
      <c r="Q138" s="495">
        <v>682</v>
      </c>
      <c r="R138" s="495">
        <v>30469.52</v>
      </c>
      <c r="S138" s="495">
        <v>34492.919000000002</v>
      </c>
      <c r="T138" s="495">
        <v>1926.5840000000001</v>
      </c>
      <c r="U138" s="495">
        <v>8079.1461237288604</v>
      </c>
      <c r="V138" s="495">
        <v>44498.649123728865</v>
      </c>
      <c r="W138" s="496">
        <v>14029.129123728864</v>
      </c>
    </row>
    <row r="139" spans="1:23" ht="12.75">
      <c r="A139" s="494">
        <v>422</v>
      </c>
      <c r="B139" s="494" t="s">
        <v>162</v>
      </c>
      <c r="C139" s="495">
        <v>4804</v>
      </c>
      <c r="D139" s="495">
        <v>911</v>
      </c>
      <c r="E139" s="495">
        <v>587</v>
      </c>
      <c r="F139" s="490"/>
      <c r="G139" s="495">
        <v>401037.92000000004</v>
      </c>
      <c r="H139" s="495">
        <v>668974.63</v>
      </c>
      <c r="I139" s="495">
        <v>48861.88</v>
      </c>
      <c r="J139" s="496">
        <v>1118874.43</v>
      </c>
      <c r="K139" s="490"/>
      <c r="L139" s="495">
        <v>18566.809999999998</v>
      </c>
      <c r="M139" s="495">
        <v>1422120.4334504739</v>
      </c>
      <c r="N139" s="489"/>
      <c r="O139" s="503">
        <v>422</v>
      </c>
      <c r="P139" s="494" t="s">
        <v>162</v>
      </c>
      <c r="Q139" s="495">
        <v>10228</v>
      </c>
      <c r="R139" s="495">
        <v>1248373.5</v>
      </c>
      <c r="S139" s="495">
        <v>1452898.4785</v>
      </c>
      <c r="T139" s="495">
        <v>53510.688999999998</v>
      </c>
      <c r="U139" s="495">
        <v>272371.38565925101</v>
      </c>
      <c r="V139" s="495">
        <v>1778780.5531592509</v>
      </c>
      <c r="W139" s="496">
        <v>530407.05315925088</v>
      </c>
    </row>
    <row r="140" spans="1:23" ht="12.75">
      <c r="A140" s="494">
        <v>423</v>
      </c>
      <c r="B140" s="494" t="s">
        <v>163</v>
      </c>
      <c r="C140" s="495">
        <v>11696</v>
      </c>
      <c r="D140" s="495">
        <v>756</v>
      </c>
      <c r="E140" s="495">
        <v>936</v>
      </c>
      <c r="F140" s="490"/>
      <c r="G140" s="495">
        <v>976382.08000000007</v>
      </c>
      <c r="H140" s="495">
        <v>555153.48</v>
      </c>
      <c r="I140" s="495">
        <v>77912.639999999999</v>
      </c>
      <c r="J140" s="496">
        <v>1609448.2</v>
      </c>
      <c r="K140" s="490"/>
      <c r="L140" s="495">
        <v>29605.68</v>
      </c>
      <c r="M140" s="495">
        <v>1484138.6046727679</v>
      </c>
      <c r="N140" s="489"/>
      <c r="O140" s="503">
        <v>423</v>
      </c>
      <c r="P140" s="494" t="s">
        <v>163</v>
      </c>
      <c r="Q140" s="495">
        <v>20637</v>
      </c>
      <c r="R140" s="495">
        <v>343922.27</v>
      </c>
      <c r="S140" s="495">
        <v>703637.6925</v>
      </c>
      <c r="T140" s="495">
        <v>41865.398999999998</v>
      </c>
      <c r="U140" s="495">
        <v>193905.08404074801</v>
      </c>
      <c r="V140" s="495">
        <v>939408.17554074805</v>
      </c>
      <c r="W140" s="496">
        <v>595485.90554074803</v>
      </c>
    </row>
    <row r="141" spans="1:23" ht="12.75">
      <c r="A141" s="494">
        <v>425</v>
      </c>
      <c r="B141" s="494" t="s">
        <v>164</v>
      </c>
      <c r="C141" s="495">
        <v>5376</v>
      </c>
      <c r="D141" s="495">
        <v>414</v>
      </c>
      <c r="E141" s="495">
        <v>107</v>
      </c>
      <c r="F141" s="490"/>
      <c r="G141" s="495">
        <v>448788.48000000004</v>
      </c>
      <c r="H141" s="495">
        <v>304012.62</v>
      </c>
      <c r="I141" s="495">
        <v>8906.68</v>
      </c>
      <c r="J141" s="496">
        <v>761707.78000000014</v>
      </c>
      <c r="K141" s="490"/>
      <c r="L141" s="495">
        <v>3384.41</v>
      </c>
      <c r="M141" s="495">
        <v>737244.82404754648</v>
      </c>
      <c r="N141" s="489"/>
      <c r="O141" s="503">
        <v>425</v>
      </c>
      <c r="P141" s="494" t="s">
        <v>164</v>
      </c>
      <c r="Q141" s="495">
        <v>10256</v>
      </c>
      <c r="R141" s="495">
        <v>251755.42</v>
      </c>
      <c r="S141" s="495">
        <v>365239.30000000005</v>
      </c>
      <c r="T141" s="495">
        <v>27916.661</v>
      </c>
      <c r="U141" s="495">
        <v>114060.948084698</v>
      </c>
      <c r="V141" s="495">
        <v>507216.90908469807</v>
      </c>
      <c r="W141" s="496">
        <v>255461.48908469806</v>
      </c>
    </row>
    <row r="142" spans="1:23" ht="12.75">
      <c r="A142" s="494">
        <v>426</v>
      </c>
      <c r="B142" s="494" t="s">
        <v>165</v>
      </c>
      <c r="C142" s="495">
        <v>6557</v>
      </c>
      <c r="D142" s="495">
        <v>780</v>
      </c>
      <c r="E142" s="495">
        <v>290</v>
      </c>
      <c r="F142" s="490"/>
      <c r="G142" s="495">
        <v>547378.36</v>
      </c>
      <c r="H142" s="495">
        <v>572777.4</v>
      </c>
      <c r="I142" s="495">
        <v>24139.599999999999</v>
      </c>
      <c r="J142" s="496">
        <v>1144295.3600000001</v>
      </c>
      <c r="K142" s="490"/>
      <c r="L142" s="495">
        <v>9172.6999999999989</v>
      </c>
      <c r="M142" s="495">
        <v>1330435.0306225601</v>
      </c>
      <c r="N142" s="489"/>
      <c r="O142" s="503">
        <v>426</v>
      </c>
      <c r="P142" s="494" t="s">
        <v>165</v>
      </c>
      <c r="Q142" s="495">
        <v>11969</v>
      </c>
      <c r="R142" s="495">
        <v>1028408.22</v>
      </c>
      <c r="S142" s="495">
        <v>1147718.9175</v>
      </c>
      <c r="T142" s="495">
        <v>65005.008000000002</v>
      </c>
      <c r="U142" s="495">
        <v>221928.74322974001</v>
      </c>
      <c r="V142" s="495">
        <v>1434652.66872974</v>
      </c>
      <c r="W142" s="496">
        <v>406244.44872973999</v>
      </c>
    </row>
    <row r="143" spans="1:23" ht="12.75">
      <c r="A143" s="494">
        <v>430</v>
      </c>
      <c r="B143" s="494" t="s">
        <v>166</v>
      </c>
      <c r="C143" s="495">
        <v>7863</v>
      </c>
      <c r="D143" s="495">
        <v>932</v>
      </c>
      <c r="E143" s="495">
        <v>859</v>
      </c>
      <c r="F143" s="490"/>
      <c r="G143" s="495">
        <v>656403.24</v>
      </c>
      <c r="H143" s="495">
        <v>684395.56</v>
      </c>
      <c r="I143" s="495">
        <v>71503.159999999989</v>
      </c>
      <c r="J143" s="496">
        <v>1412301.96</v>
      </c>
      <c r="K143" s="490"/>
      <c r="L143" s="495">
        <v>27170.17</v>
      </c>
      <c r="M143" s="495">
        <v>1520705.4468533543</v>
      </c>
      <c r="N143" s="489"/>
      <c r="O143" s="503">
        <v>430</v>
      </c>
      <c r="P143" s="494" t="s">
        <v>166</v>
      </c>
      <c r="Q143" s="495">
        <v>15420</v>
      </c>
      <c r="R143" s="495">
        <v>884458.33</v>
      </c>
      <c r="S143" s="495">
        <v>1405647.5555</v>
      </c>
      <c r="T143" s="495">
        <v>48278.411</v>
      </c>
      <c r="U143" s="495">
        <v>228705.45632262499</v>
      </c>
      <c r="V143" s="495">
        <v>1682631.4228226251</v>
      </c>
      <c r="W143" s="496">
        <v>798173.09282262519</v>
      </c>
    </row>
    <row r="144" spans="1:23" ht="12.75">
      <c r="A144" s="494">
        <v>433</v>
      </c>
      <c r="B144" s="494" t="s">
        <v>167</v>
      </c>
      <c r="C144" s="495">
        <v>4142</v>
      </c>
      <c r="D144" s="495">
        <v>304</v>
      </c>
      <c r="E144" s="495">
        <v>258</v>
      </c>
      <c r="F144" s="490"/>
      <c r="G144" s="495">
        <v>345774.16000000003</v>
      </c>
      <c r="H144" s="495">
        <v>223236.32</v>
      </c>
      <c r="I144" s="495">
        <v>21475.919999999998</v>
      </c>
      <c r="J144" s="496">
        <v>590486.4</v>
      </c>
      <c r="K144" s="490"/>
      <c r="L144" s="495">
        <v>8160.54</v>
      </c>
      <c r="M144" s="495">
        <v>564386.15975405078</v>
      </c>
      <c r="N144" s="489"/>
      <c r="O144" s="503">
        <v>433</v>
      </c>
      <c r="P144" s="494" t="s">
        <v>167</v>
      </c>
      <c r="Q144" s="495">
        <v>7692</v>
      </c>
      <c r="R144" s="495">
        <v>141530.87</v>
      </c>
      <c r="S144" s="495">
        <v>303170.94050000003</v>
      </c>
      <c r="T144" s="495">
        <v>28555.646000000001</v>
      </c>
      <c r="U144" s="495">
        <v>75069.427921499504</v>
      </c>
      <c r="V144" s="495">
        <v>406796.01442149957</v>
      </c>
      <c r="W144" s="496">
        <v>265265.14442149957</v>
      </c>
    </row>
    <row r="145" spans="1:23" ht="12.75">
      <c r="A145" s="494">
        <v>434</v>
      </c>
      <c r="B145" s="494" t="s">
        <v>168</v>
      </c>
      <c r="C145" s="495">
        <v>7668</v>
      </c>
      <c r="D145" s="495">
        <v>893</v>
      </c>
      <c r="E145" s="495">
        <v>829</v>
      </c>
      <c r="F145" s="490"/>
      <c r="G145" s="495">
        <v>640124.64</v>
      </c>
      <c r="H145" s="495">
        <v>655756.69000000006</v>
      </c>
      <c r="I145" s="495">
        <v>69005.959999999992</v>
      </c>
      <c r="J145" s="496">
        <v>1364887.29</v>
      </c>
      <c r="K145" s="490"/>
      <c r="L145" s="495">
        <v>26221.27</v>
      </c>
      <c r="M145" s="495">
        <v>1435343.2716326562</v>
      </c>
      <c r="N145" s="489"/>
      <c r="O145" s="503">
        <v>434</v>
      </c>
      <c r="P145" s="494" t="s">
        <v>168</v>
      </c>
      <c r="Q145" s="495">
        <v>14458</v>
      </c>
      <c r="R145" s="495">
        <v>1260072.7</v>
      </c>
      <c r="S145" s="495">
        <v>1388785.3330000001</v>
      </c>
      <c r="T145" s="495">
        <v>55387.512000000002</v>
      </c>
      <c r="U145" s="495">
        <v>195275.91870399099</v>
      </c>
      <c r="V145" s="495">
        <v>1639448.7637039912</v>
      </c>
      <c r="W145" s="496">
        <v>379376.06370399124</v>
      </c>
    </row>
    <row r="146" spans="1:23" ht="12.75">
      <c r="A146" s="494">
        <v>435</v>
      </c>
      <c r="B146" s="494" t="s">
        <v>169</v>
      </c>
      <c r="C146" s="495">
        <v>327</v>
      </c>
      <c r="D146" s="495">
        <v>38</v>
      </c>
      <c r="E146" s="495">
        <v>6</v>
      </c>
      <c r="F146" s="490"/>
      <c r="G146" s="495">
        <v>27297.960000000003</v>
      </c>
      <c r="H146" s="495">
        <v>27904.54</v>
      </c>
      <c r="I146" s="495">
        <v>499.43999999999994</v>
      </c>
      <c r="J146" s="496">
        <v>55701.94</v>
      </c>
      <c r="K146" s="490"/>
      <c r="L146" s="495">
        <v>189.78</v>
      </c>
      <c r="M146" s="495">
        <v>42810.379159489166</v>
      </c>
      <c r="N146" s="489"/>
      <c r="O146" s="503">
        <v>435</v>
      </c>
      <c r="P146" s="494" t="s">
        <v>169</v>
      </c>
      <c r="Q146" s="495">
        <v>702</v>
      </c>
      <c r="R146" s="495">
        <v>55098.66</v>
      </c>
      <c r="S146" s="495">
        <v>59667.387999999999</v>
      </c>
      <c r="T146" s="495">
        <v>4042.4389999999999</v>
      </c>
      <c r="U146" s="495">
        <v>15392.2558006158</v>
      </c>
      <c r="V146" s="495">
        <v>79102.082800615797</v>
      </c>
      <c r="W146" s="496">
        <v>24003.422800615794</v>
      </c>
    </row>
    <row r="147" spans="1:23" ht="12.75">
      <c r="A147" s="494">
        <v>436</v>
      </c>
      <c r="B147" s="494" t="s">
        <v>170</v>
      </c>
      <c r="C147" s="495">
        <v>1023</v>
      </c>
      <c r="D147" s="495">
        <v>94</v>
      </c>
      <c r="E147" s="495">
        <v>91</v>
      </c>
      <c r="F147" s="490"/>
      <c r="G147" s="495">
        <v>85400.040000000008</v>
      </c>
      <c r="H147" s="495">
        <v>69027.02</v>
      </c>
      <c r="I147" s="495">
        <v>7574.8399999999992</v>
      </c>
      <c r="J147" s="496">
        <v>162001.9</v>
      </c>
      <c r="K147" s="490"/>
      <c r="L147" s="495">
        <v>2878.33</v>
      </c>
      <c r="M147" s="495">
        <v>148517.92081509161</v>
      </c>
      <c r="N147" s="489"/>
      <c r="O147" s="503">
        <v>436</v>
      </c>
      <c r="P147" s="494" t="s">
        <v>170</v>
      </c>
      <c r="Q147" s="495">
        <v>2033</v>
      </c>
      <c r="R147" s="495">
        <v>56271.11</v>
      </c>
      <c r="S147" s="495">
        <v>66610.388000000006</v>
      </c>
      <c r="T147" s="495">
        <v>5890.4480000000003</v>
      </c>
      <c r="U147" s="495">
        <v>17207.093269533001</v>
      </c>
      <c r="V147" s="495">
        <v>89707.929269533008</v>
      </c>
      <c r="W147" s="496">
        <v>33436.819269533007</v>
      </c>
    </row>
    <row r="148" spans="1:23" ht="12.75">
      <c r="A148" s="494">
        <v>440</v>
      </c>
      <c r="B148" s="494" t="s">
        <v>171</v>
      </c>
      <c r="C148" s="495">
        <v>2978</v>
      </c>
      <c r="D148" s="495">
        <v>93</v>
      </c>
      <c r="E148" s="495">
        <v>192</v>
      </c>
      <c r="F148" s="490"/>
      <c r="G148" s="495">
        <v>248603.44</v>
      </c>
      <c r="H148" s="495">
        <v>68292.69</v>
      </c>
      <c r="I148" s="495">
        <v>15982.079999999998</v>
      </c>
      <c r="J148" s="496">
        <v>332878.21000000002</v>
      </c>
      <c r="K148" s="490"/>
      <c r="L148" s="495">
        <v>6072.96</v>
      </c>
      <c r="M148" s="495">
        <v>254094.62847608954</v>
      </c>
      <c r="N148" s="489"/>
      <c r="O148" s="503">
        <v>440</v>
      </c>
      <c r="P148" s="494" t="s">
        <v>171</v>
      </c>
      <c r="Q148" s="495">
        <v>5843</v>
      </c>
      <c r="R148" s="495">
        <v>26835.46</v>
      </c>
      <c r="S148" s="495">
        <v>85224.526500000007</v>
      </c>
      <c r="T148" s="495">
        <v>8430.5750000000007</v>
      </c>
      <c r="U148" s="495">
        <v>16378.4587671481</v>
      </c>
      <c r="V148" s="495">
        <v>110033.5602671481</v>
      </c>
      <c r="W148" s="496">
        <v>83198.100267148111</v>
      </c>
    </row>
    <row r="149" spans="1:23" ht="12.75">
      <c r="A149" s="494">
        <v>441</v>
      </c>
      <c r="B149" s="494" t="s">
        <v>172</v>
      </c>
      <c r="C149" s="495">
        <v>2173</v>
      </c>
      <c r="D149" s="495">
        <v>263</v>
      </c>
      <c r="E149" s="495">
        <v>223</v>
      </c>
      <c r="F149" s="490"/>
      <c r="G149" s="495">
        <v>181402.04</v>
      </c>
      <c r="H149" s="495">
        <v>193128.79</v>
      </c>
      <c r="I149" s="495">
        <v>18562.52</v>
      </c>
      <c r="J149" s="496">
        <v>393093.35000000003</v>
      </c>
      <c r="K149" s="490"/>
      <c r="L149" s="495">
        <v>7053.49</v>
      </c>
      <c r="M149" s="495">
        <v>427163.66586459865</v>
      </c>
      <c r="N149" s="489"/>
      <c r="O149" s="503">
        <v>441</v>
      </c>
      <c r="P149" s="494" t="s">
        <v>172</v>
      </c>
      <c r="Q149" s="495">
        <v>4396</v>
      </c>
      <c r="R149" s="495">
        <v>163906.54</v>
      </c>
      <c r="S149" s="495">
        <v>284929.32999999996</v>
      </c>
      <c r="T149" s="495">
        <v>23155.696</v>
      </c>
      <c r="U149" s="495">
        <v>85392.2183916676</v>
      </c>
      <c r="V149" s="495">
        <v>393477.24439166754</v>
      </c>
      <c r="W149" s="496">
        <v>229570.70439166753</v>
      </c>
    </row>
    <row r="150" spans="1:23" ht="12.75">
      <c r="A150" s="494">
        <v>444</v>
      </c>
      <c r="B150" s="494" t="s">
        <v>173</v>
      </c>
      <c r="C150" s="495">
        <v>25260</v>
      </c>
      <c r="D150" s="495">
        <v>2791</v>
      </c>
      <c r="E150" s="495">
        <v>2929</v>
      </c>
      <c r="F150" s="490"/>
      <c r="G150" s="495">
        <v>2108704.8000000003</v>
      </c>
      <c r="H150" s="495">
        <v>2049515.03</v>
      </c>
      <c r="I150" s="495">
        <v>243809.96</v>
      </c>
      <c r="J150" s="496">
        <v>4402029.79</v>
      </c>
      <c r="K150" s="490"/>
      <c r="L150" s="495">
        <v>92644.27</v>
      </c>
      <c r="M150" s="495">
        <v>4302075.5876048375</v>
      </c>
      <c r="N150" s="489"/>
      <c r="O150" s="503">
        <v>444</v>
      </c>
      <c r="P150" s="494" t="s">
        <v>173</v>
      </c>
      <c r="Q150" s="495">
        <v>45645</v>
      </c>
      <c r="R150" s="495">
        <v>3051472.77</v>
      </c>
      <c r="S150" s="495">
        <v>4477655.87</v>
      </c>
      <c r="T150" s="495">
        <v>161211.52100000001</v>
      </c>
      <c r="U150" s="495">
        <v>530404.56808373996</v>
      </c>
      <c r="V150" s="495">
        <v>5169271.9590837397</v>
      </c>
      <c r="W150" s="496">
        <v>2117799.1890837396</v>
      </c>
    </row>
    <row r="151" spans="1:23" ht="12.75">
      <c r="A151" s="494">
        <v>445</v>
      </c>
      <c r="B151" s="494" t="s">
        <v>174</v>
      </c>
      <c r="C151" s="495">
        <v>7877</v>
      </c>
      <c r="D151" s="495">
        <v>562</v>
      </c>
      <c r="E151" s="495">
        <v>685</v>
      </c>
      <c r="F151" s="490"/>
      <c r="G151" s="495">
        <v>657571.96000000008</v>
      </c>
      <c r="H151" s="495">
        <v>412693.46</v>
      </c>
      <c r="I151" s="495">
        <v>57019.399999999994</v>
      </c>
      <c r="J151" s="496">
        <v>1127284.82</v>
      </c>
      <c r="K151" s="490"/>
      <c r="L151" s="495">
        <v>21666.55</v>
      </c>
      <c r="M151" s="495">
        <v>1087717.9566446857</v>
      </c>
      <c r="N151" s="489"/>
      <c r="O151" s="503">
        <v>445</v>
      </c>
      <c r="P151" s="494" t="s">
        <v>174</v>
      </c>
      <c r="Q151" s="495">
        <v>14999</v>
      </c>
      <c r="R151" s="495">
        <v>480859.15</v>
      </c>
      <c r="S151" s="495">
        <v>637531.34349999996</v>
      </c>
      <c r="T151" s="495">
        <v>37835.381999999998</v>
      </c>
      <c r="U151" s="495">
        <v>143188.52520079099</v>
      </c>
      <c r="V151" s="495">
        <v>818555.2507007909</v>
      </c>
      <c r="W151" s="496">
        <v>337696.10070079088</v>
      </c>
    </row>
    <row r="152" spans="1:23" ht="12.75">
      <c r="A152" s="494">
        <v>475</v>
      </c>
      <c r="B152" s="494" t="s">
        <v>175</v>
      </c>
      <c r="C152" s="495">
        <v>2823</v>
      </c>
      <c r="D152" s="495">
        <v>152</v>
      </c>
      <c r="E152" s="495">
        <v>320</v>
      </c>
      <c r="F152" s="490"/>
      <c r="G152" s="495">
        <v>235664.04</v>
      </c>
      <c r="H152" s="495">
        <v>111618.16</v>
      </c>
      <c r="I152" s="495">
        <v>26636.799999999999</v>
      </c>
      <c r="J152" s="496">
        <v>373919</v>
      </c>
      <c r="K152" s="490"/>
      <c r="L152" s="495">
        <v>10121.6</v>
      </c>
      <c r="M152" s="495">
        <v>347335.69517330383</v>
      </c>
      <c r="N152" s="489"/>
      <c r="O152" s="503">
        <v>475</v>
      </c>
      <c r="P152" s="494" t="s">
        <v>175</v>
      </c>
      <c r="Q152" s="495">
        <v>5456</v>
      </c>
      <c r="R152" s="495">
        <v>164007.07999999999</v>
      </c>
      <c r="S152" s="495">
        <v>210819.2285</v>
      </c>
      <c r="T152" s="495">
        <v>11489.458000000001</v>
      </c>
      <c r="U152" s="495">
        <v>37180.994130911698</v>
      </c>
      <c r="V152" s="495">
        <v>259489.68063091172</v>
      </c>
      <c r="W152" s="496">
        <v>95482.600630911737</v>
      </c>
    </row>
    <row r="153" spans="1:23" ht="12.75">
      <c r="A153" s="494">
        <v>480</v>
      </c>
      <c r="B153" s="494" t="s">
        <v>176</v>
      </c>
      <c r="C153" s="495">
        <v>1010</v>
      </c>
      <c r="D153" s="495">
        <v>97</v>
      </c>
      <c r="E153" s="495">
        <v>66</v>
      </c>
      <c r="F153" s="490"/>
      <c r="G153" s="495">
        <v>84314.8</v>
      </c>
      <c r="H153" s="495">
        <v>71230.010000000009</v>
      </c>
      <c r="I153" s="495">
        <v>5493.8399999999992</v>
      </c>
      <c r="J153" s="496">
        <v>161038.65</v>
      </c>
      <c r="K153" s="490"/>
      <c r="L153" s="495">
        <v>2087.58</v>
      </c>
      <c r="M153" s="495">
        <v>155611.52105588399</v>
      </c>
      <c r="N153" s="489"/>
      <c r="O153" s="503">
        <v>480</v>
      </c>
      <c r="P153" s="494" t="s">
        <v>176</v>
      </c>
      <c r="Q153" s="495">
        <v>1930</v>
      </c>
      <c r="R153" s="495">
        <v>72125.11</v>
      </c>
      <c r="S153" s="495">
        <v>130461.84699999999</v>
      </c>
      <c r="T153" s="495">
        <v>3839.72</v>
      </c>
      <c r="U153" s="495">
        <v>25161.867722934301</v>
      </c>
      <c r="V153" s="495">
        <v>159463.43472293427</v>
      </c>
      <c r="W153" s="496">
        <v>87338.324722934267</v>
      </c>
    </row>
    <row r="154" spans="1:23" ht="12.75">
      <c r="A154" s="494">
        <v>481</v>
      </c>
      <c r="B154" s="494" t="s">
        <v>177</v>
      </c>
      <c r="C154" s="495">
        <v>5527</v>
      </c>
      <c r="D154" s="495">
        <v>314</v>
      </c>
      <c r="E154" s="495">
        <v>261</v>
      </c>
      <c r="F154" s="490"/>
      <c r="G154" s="495">
        <v>461393.96</v>
      </c>
      <c r="H154" s="495">
        <v>230579.62000000002</v>
      </c>
      <c r="I154" s="495">
        <v>21725.64</v>
      </c>
      <c r="J154" s="496">
        <v>713699.22000000009</v>
      </c>
      <c r="K154" s="490"/>
      <c r="L154" s="495">
        <v>8255.43</v>
      </c>
      <c r="M154" s="495">
        <v>642749.87630944105</v>
      </c>
      <c r="N154" s="489"/>
      <c r="O154" s="503">
        <v>481</v>
      </c>
      <c r="P154" s="494" t="s">
        <v>177</v>
      </c>
      <c r="Q154" s="495">
        <v>9619</v>
      </c>
      <c r="R154" s="495">
        <v>281262.36</v>
      </c>
      <c r="S154" s="495">
        <v>353718.07499999995</v>
      </c>
      <c r="T154" s="495">
        <v>14141.124</v>
      </c>
      <c r="U154" s="495">
        <v>96851.934650644107</v>
      </c>
      <c r="V154" s="495">
        <v>464711.1336506441</v>
      </c>
      <c r="W154" s="496">
        <v>183448.77365064411</v>
      </c>
    </row>
    <row r="155" spans="1:23" ht="12.75">
      <c r="A155" s="494">
        <v>483</v>
      </c>
      <c r="B155" s="494" t="s">
        <v>178</v>
      </c>
      <c r="C155" s="495">
        <v>476</v>
      </c>
      <c r="D155" s="495">
        <v>61</v>
      </c>
      <c r="E155" s="495">
        <v>3</v>
      </c>
      <c r="F155" s="490"/>
      <c r="G155" s="495">
        <v>39736.480000000003</v>
      </c>
      <c r="H155" s="495">
        <v>44794.130000000005</v>
      </c>
      <c r="I155" s="495">
        <v>249.71999999999997</v>
      </c>
      <c r="J155" s="496">
        <v>84780.330000000016</v>
      </c>
      <c r="K155" s="490"/>
      <c r="L155" s="495">
        <v>94.89</v>
      </c>
      <c r="M155" s="495">
        <v>101339.46166021262</v>
      </c>
      <c r="N155" s="489"/>
      <c r="O155" s="503">
        <v>483</v>
      </c>
      <c r="P155" s="494" t="s">
        <v>178</v>
      </c>
      <c r="Q155" s="495">
        <v>1055</v>
      </c>
      <c r="R155" s="495">
        <v>16090.83</v>
      </c>
      <c r="S155" s="495">
        <v>44137.917999999998</v>
      </c>
      <c r="T155" s="495">
        <v>1548.624</v>
      </c>
      <c r="U155" s="495">
        <v>11000.0013001716</v>
      </c>
      <c r="V155" s="495">
        <v>56686.543300171601</v>
      </c>
      <c r="W155" s="496">
        <v>40595.713300171599</v>
      </c>
    </row>
    <row r="156" spans="1:23" ht="12.75">
      <c r="A156" s="494">
        <v>484</v>
      </c>
      <c r="B156" s="494" t="s">
        <v>179</v>
      </c>
      <c r="C156" s="495">
        <v>1364</v>
      </c>
      <c r="D156" s="495">
        <v>139</v>
      </c>
      <c r="E156" s="495">
        <v>97</v>
      </c>
      <c r="F156" s="490"/>
      <c r="G156" s="495">
        <v>113866.72</v>
      </c>
      <c r="H156" s="495">
        <v>102071.87000000001</v>
      </c>
      <c r="I156" s="495">
        <v>8074.28</v>
      </c>
      <c r="J156" s="496">
        <v>224012.87000000002</v>
      </c>
      <c r="K156" s="490"/>
      <c r="L156" s="495">
        <v>3068.11</v>
      </c>
      <c r="M156" s="495">
        <v>207148.34408919426</v>
      </c>
      <c r="N156" s="489"/>
      <c r="O156" s="503">
        <v>484</v>
      </c>
      <c r="P156" s="494" t="s">
        <v>179</v>
      </c>
      <c r="Q156" s="495">
        <v>2966</v>
      </c>
      <c r="R156" s="495">
        <v>141431.09</v>
      </c>
      <c r="S156" s="495">
        <v>189352.413</v>
      </c>
      <c r="T156" s="495">
        <v>12765.819</v>
      </c>
      <c r="U156" s="495">
        <v>35318.695051500603</v>
      </c>
      <c r="V156" s="495">
        <v>237436.92705150059</v>
      </c>
      <c r="W156" s="496">
        <v>96005.837051500595</v>
      </c>
    </row>
    <row r="157" spans="1:23" ht="12.75">
      <c r="A157" s="494">
        <v>489</v>
      </c>
      <c r="B157" s="494" t="s">
        <v>180</v>
      </c>
      <c r="C157" s="495">
        <v>862</v>
      </c>
      <c r="D157" s="495">
        <v>106</v>
      </c>
      <c r="E157" s="495">
        <v>112</v>
      </c>
      <c r="F157" s="490"/>
      <c r="G157" s="495">
        <v>71959.760000000009</v>
      </c>
      <c r="H157" s="495">
        <v>77838.98000000001</v>
      </c>
      <c r="I157" s="495">
        <v>9322.8799999999992</v>
      </c>
      <c r="J157" s="496">
        <v>159121.62000000002</v>
      </c>
      <c r="K157" s="490"/>
      <c r="L157" s="495">
        <v>3542.56</v>
      </c>
      <c r="M157" s="495">
        <v>183057.58962664148</v>
      </c>
      <c r="N157" s="489"/>
      <c r="O157" s="503">
        <v>489</v>
      </c>
      <c r="P157" s="494" t="s">
        <v>180</v>
      </c>
      <c r="Q157" s="495">
        <v>1752</v>
      </c>
      <c r="R157" s="495">
        <v>139464.47</v>
      </c>
      <c r="S157" s="495">
        <v>168142.02900000001</v>
      </c>
      <c r="T157" s="495">
        <v>7375.1570000000002</v>
      </c>
      <c r="U157" s="495">
        <v>21631.766908448601</v>
      </c>
      <c r="V157" s="495">
        <v>197148.95290844861</v>
      </c>
      <c r="W157" s="496">
        <v>57684.482908448612</v>
      </c>
    </row>
    <row r="158" spans="1:23" ht="12.75">
      <c r="A158" s="494">
        <v>491</v>
      </c>
      <c r="B158" s="494" t="s">
        <v>181</v>
      </c>
      <c r="C158" s="495">
        <v>28541</v>
      </c>
      <c r="D158" s="495">
        <v>3658</v>
      </c>
      <c r="E158" s="495">
        <v>2810</v>
      </c>
      <c r="F158" s="490"/>
      <c r="G158" s="495">
        <v>2382602.6800000002</v>
      </c>
      <c r="H158" s="495">
        <v>2686179.14</v>
      </c>
      <c r="I158" s="495">
        <v>233904.4</v>
      </c>
      <c r="J158" s="496">
        <v>5302686.2200000007</v>
      </c>
      <c r="K158" s="490"/>
      <c r="L158" s="495">
        <v>88880.3</v>
      </c>
      <c r="M158" s="495">
        <v>5895744.8678010432</v>
      </c>
      <c r="N158" s="489"/>
      <c r="O158" s="503">
        <v>491</v>
      </c>
      <c r="P158" s="494" t="s">
        <v>181</v>
      </c>
      <c r="Q158" s="495">
        <v>51919</v>
      </c>
      <c r="R158" s="495">
        <v>3781987.73</v>
      </c>
      <c r="S158" s="495">
        <v>5306377.9910000004</v>
      </c>
      <c r="T158" s="495">
        <v>272119.08100000001</v>
      </c>
      <c r="U158" s="495">
        <v>762808.69605149899</v>
      </c>
      <c r="V158" s="495">
        <v>6341305.7680514995</v>
      </c>
      <c r="W158" s="496">
        <v>2559318.0380514995</v>
      </c>
    </row>
    <row r="159" spans="1:23" ht="12.75">
      <c r="A159" s="494">
        <v>494</v>
      </c>
      <c r="B159" s="494" t="s">
        <v>182</v>
      </c>
      <c r="C159" s="495">
        <v>4676</v>
      </c>
      <c r="D159" s="495">
        <v>482</v>
      </c>
      <c r="E159" s="495">
        <v>140</v>
      </c>
      <c r="F159" s="490"/>
      <c r="G159" s="495">
        <v>390352.48000000004</v>
      </c>
      <c r="H159" s="495">
        <v>353947.06</v>
      </c>
      <c r="I159" s="495">
        <v>11653.599999999999</v>
      </c>
      <c r="J159" s="496">
        <v>755953.14</v>
      </c>
      <c r="K159" s="490"/>
      <c r="L159" s="495">
        <v>4428.2</v>
      </c>
      <c r="M159" s="495">
        <v>729650.32872109208</v>
      </c>
      <c r="N159" s="489"/>
      <c r="O159" s="503">
        <v>494</v>
      </c>
      <c r="P159" s="494" t="s">
        <v>182</v>
      </c>
      <c r="Q159" s="495">
        <v>8827</v>
      </c>
      <c r="R159" s="495">
        <v>707609.04</v>
      </c>
      <c r="S159" s="495">
        <v>737630.17700000003</v>
      </c>
      <c r="T159" s="495">
        <v>28797.388999999999</v>
      </c>
      <c r="U159" s="495">
        <v>104510.616633096</v>
      </c>
      <c r="V159" s="495">
        <v>870938.182633096</v>
      </c>
      <c r="W159" s="496">
        <v>163329.14263309597</v>
      </c>
    </row>
    <row r="160" spans="1:23" ht="12.75">
      <c r="A160" s="494">
        <v>495</v>
      </c>
      <c r="B160" s="494" t="s">
        <v>183</v>
      </c>
      <c r="C160" s="495">
        <v>644</v>
      </c>
      <c r="D160" s="495">
        <v>85</v>
      </c>
      <c r="E160" s="495">
        <v>36</v>
      </c>
      <c r="F160" s="490"/>
      <c r="G160" s="495">
        <v>53761.120000000003</v>
      </c>
      <c r="H160" s="495">
        <v>62418.05</v>
      </c>
      <c r="I160" s="495">
        <v>2996.64</v>
      </c>
      <c r="J160" s="496">
        <v>119175.81000000001</v>
      </c>
      <c r="K160" s="490"/>
      <c r="L160" s="495">
        <v>1138.68</v>
      </c>
      <c r="M160" s="495">
        <v>135563.58011790999</v>
      </c>
      <c r="N160" s="489"/>
      <c r="O160" s="503">
        <v>495</v>
      </c>
      <c r="P160" s="494" t="s">
        <v>183</v>
      </c>
      <c r="Q160" s="495">
        <v>1430</v>
      </c>
      <c r="R160" s="495">
        <v>99208.9</v>
      </c>
      <c r="S160" s="495">
        <v>138828.73550000001</v>
      </c>
      <c r="T160" s="495">
        <v>5221.0249999999996</v>
      </c>
      <c r="U160" s="495">
        <v>14747.3395288016</v>
      </c>
      <c r="V160" s="495">
        <v>158797.10002880159</v>
      </c>
      <c r="W160" s="496">
        <v>59588.200028801599</v>
      </c>
    </row>
    <row r="161" spans="1:23" ht="12.75">
      <c r="A161" s="494">
        <v>498</v>
      </c>
      <c r="B161" s="494" t="s">
        <v>184</v>
      </c>
      <c r="C161" s="495">
        <v>1261</v>
      </c>
      <c r="D161" s="495">
        <v>146</v>
      </c>
      <c r="E161" s="495">
        <v>108</v>
      </c>
      <c r="F161" s="490"/>
      <c r="G161" s="495">
        <v>105268.28</v>
      </c>
      <c r="H161" s="495">
        <v>107212.18000000001</v>
      </c>
      <c r="I161" s="495">
        <v>8989.92</v>
      </c>
      <c r="J161" s="496">
        <v>221470.38000000003</v>
      </c>
      <c r="K161" s="490"/>
      <c r="L161" s="495">
        <v>3416.04</v>
      </c>
      <c r="M161" s="495">
        <v>259922.16710380724</v>
      </c>
      <c r="N161" s="489"/>
      <c r="O161" s="503">
        <v>498</v>
      </c>
      <c r="P161" s="494" t="s">
        <v>184</v>
      </c>
      <c r="Q161" s="495">
        <v>2325</v>
      </c>
      <c r="R161" s="495">
        <v>33413.839999999997</v>
      </c>
      <c r="S161" s="495">
        <v>62018.638500000001</v>
      </c>
      <c r="T161" s="495">
        <v>10579.338</v>
      </c>
      <c r="U161" s="495">
        <v>89505.230961212801</v>
      </c>
      <c r="V161" s="495">
        <v>162103.20746121282</v>
      </c>
      <c r="W161" s="496">
        <v>128689.36746121282</v>
      </c>
    </row>
    <row r="162" spans="1:23" ht="12.75">
      <c r="A162" s="494">
        <v>499</v>
      </c>
      <c r="B162" s="494" t="s">
        <v>185</v>
      </c>
      <c r="C162" s="495">
        <v>10730</v>
      </c>
      <c r="D162" s="495">
        <v>519</v>
      </c>
      <c r="E162" s="495">
        <v>674</v>
      </c>
      <c r="F162" s="490"/>
      <c r="G162" s="495">
        <v>895740.4</v>
      </c>
      <c r="H162" s="495">
        <v>381117.27</v>
      </c>
      <c r="I162" s="495">
        <v>56103.759999999995</v>
      </c>
      <c r="J162" s="496">
        <v>1332961.43</v>
      </c>
      <c r="K162" s="490"/>
      <c r="L162" s="495">
        <v>21318.62</v>
      </c>
      <c r="M162" s="495">
        <v>1159963.8445103751</v>
      </c>
      <c r="N162" s="489"/>
      <c r="O162" s="503">
        <v>499</v>
      </c>
      <c r="P162" s="494" t="s">
        <v>185</v>
      </c>
      <c r="Q162" s="495">
        <v>19763</v>
      </c>
      <c r="R162" s="495">
        <v>352392.93</v>
      </c>
      <c r="S162" s="495">
        <v>589586.13950000005</v>
      </c>
      <c r="T162" s="495">
        <v>39329.428999999996</v>
      </c>
      <c r="U162" s="495">
        <v>95423.186268593898</v>
      </c>
      <c r="V162" s="495">
        <v>724338.75476859394</v>
      </c>
      <c r="W162" s="496">
        <v>371945.82476859394</v>
      </c>
    </row>
    <row r="163" spans="1:23" ht="12.75">
      <c r="A163" s="494">
        <v>500</v>
      </c>
      <c r="B163" s="494" t="s">
        <v>186</v>
      </c>
      <c r="C163" s="495">
        <v>5800</v>
      </c>
      <c r="D163" s="495">
        <v>552</v>
      </c>
      <c r="E163" s="495">
        <v>207</v>
      </c>
      <c r="F163" s="490"/>
      <c r="G163" s="495">
        <v>484184</v>
      </c>
      <c r="H163" s="495">
        <v>405350.16000000003</v>
      </c>
      <c r="I163" s="495">
        <v>17230.68</v>
      </c>
      <c r="J163" s="496">
        <v>906764.84000000008</v>
      </c>
      <c r="K163" s="490"/>
      <c r="L163" s="495">
        <v>6547.41</v>
      </c>
      <c r="M163" s="495">
        <v>956502.3163086219</v>
      </c>
      <c r="N163" s="489"/>
      <c r="O163" s="503">
        <v>500</v>
      </c>
      <c r="P163" s="494" t="s">
        <v>186</v>
      </c>
      <c r="Q163" s="495">
        <v>10551</v>
      </c>
      <c r="R163" s="495">
        <v>552322.74</v>
      </c>
      <c r="S163" s="495">
        <v>736212.60199999996</v>
      </c>
      <c r="T163" s="495">
        <v>25786.59</v>
      </c>
      <c r="U163" s="495">
        <v>166197.92789199</v>
      </c>
      <c r="V163" s="495">
        <v>928197.11989198998</v>
      </c>
      <c r="W163" s="496">
        <v>375874.37989198999</v>
      </c>
    </row>
    <row r="164" spans="1:23" ht="12.75">
      <c r="A164" s="494">
        <v>503</v>
      </c>
      <c r="B164" s="494" t="s">
        <v>187</v>
      </c>
      <c r="C164" s="495">
        <v>4018</v>
      </c>
      <c r="D164" s="495">
        <v>336</v>
      </c>
      <c r="E164" s="495">
        <v>293</v>
      </c>
      <c r="F164" s="490"/>
      <c r="G164" s="495">
        <v>335422.64</v>
      </c>
      <c r="H164" s="495">
        <v>246734.88</v>
      </c>
      <c r="I164" s="495">
        <v>24389.32</v>
      </c>
      <c r="J164" s="496">
        <v>606546.84</v>
      </c>
      <c r="K164" s="490"/>
      <c r="L164" s="495">
        <v>9267.59</v>
      </c>
      <c r="M164" s="495">
        <v>601371.47010919487</v>
      </c>
      <c r="N164" s="489"/>
      <c r="O164" s="503">
        <v>503</v>
      </c>
      <c r="P164" s="494" t="s">
        <v>187</v>
      </c>
      <c r="Q164" s="495">
        <v>7515</v>
      </c>
      <c r="R164" s="495">
        <v>409353.51</v>
      </c>
      <c r="S164" s="495">
        <v>482395.08250000002</v>
      </c>
      <c r="T164" s="495">
        <v>34039.599999999999</v>
      </c>
      <c r="U164" s="495">
        <v>73207.223517732302</v>
      </c>
      <c r="V164" s="495">
        <v>589641.90601773234</v>
      </c>
      <c r="W164" s="496">
        <v>180288.39601773233</v>
      </c>
    </row>
    <row r="165" spans="1:23" ht="12.75">
      <c r="A165" s="494">
        <v>504</v>
      </c>
      <c r="B165" s="494" t="s">
        <v>188</v>
      </c>
      <c r="C165" s="495">
        <v>889</v>
      </c>
      <c r="D165" s="495">
        <v>99</v>
      </c>
      <c r="E165" s="495">
        <v>72</v>
      </c>
      <c r="F165" s="490"/>
      <c r="G165" s="495">
        <v>74213.72</v>
      </c>
      <c r="H165" s="495">
        <v>72698.67</v>
      </c>
      <c r="I165" s="495">
        <v>5993.28</v>
      </c>
      <c r="J165" s="496">
        <v>152905.67000000001</v>
      </c>
      <c r="K165" s="490"/>
      <c r="L165" s="495">
        <v>2277.36</v>
      </c>
      <c r="M165" s="495">
        <v>154504.46585831943</v>
      </c>
      <c r="N165" s="489"/>
      <c r="O165" s="503">
        <v>504</v>
      </c>
      <c r="P165" s="494" t="s">
        <v>188</v>
      </c>
      <c r="Q165" s="495">
        <v>1715</v>
      </c>
      <c r="R165" s="495">
        <v>226307.6</v>
      </c>
      <c r="S165" s="495">
        <v>237302.96299999999</v>
      </c>
      <c r="T165" s="495">
        <v>9460.8189999999995</v>
      </c>
      <c r="U165" s="495">
        <v>20896.9687788673</v>
      </c>
      <c r="V165" s="495">
        <v>267660.75077886728</v>
      </c>
      <c r="W165" s="496">
        <v>41353.150778867275</v>
      </c>
    </row>
    <row r="166" spans="1:23" ht="12.75">
      <c r="A166" s="494">
        <v>505</v>
      </c>
      <c r="B166" s="494" t="s">
        <v>189</v>
      </c>
      <c r="C166" s="495">
        <v>11920</v>
      </c>
      <c r="D166" s="495">
        <v>955</v>
      </c>
      <c r="E166" s="495">
        <v>1117</v>
      </c>
      <c r="F166" s="490"/>
      <c r="G166" s="495">
        <v>995081.60000000009</v>
      </c>
      <c r="H166" s="495">
        <v>701285.15</v>
      </c>
      <c r="I166" s="495">
        <v>92979.079999999987</v>
      </c>
      <c r="J166" s="496">
        <v>1789345.83</v>
      </c>
      <c r="K166" s="490"/>
      <c r="L166" s="495">
        <v>35330.71</v>
      </c>
      <c r="M166" s="495">
        <v>1686634.9167726333</v>
      </c>
      <c r="N166" s="489"/>
      <c r="O166" s="503">
        <v>505</v>
      </c>
      <c r="P166" s="494" t="s">
        <v>189</v>
      </c>
      <c r="Q166" s="495">
        <v>20957</v>
      </c>
      <c r="R166" s="495">
        <v>978950.78</v>
      </c>
      <c r="S166" s="495">
        <v>1207222.7464999999</v>
      </c>
      <c r="T166" s="495">
        <v>72216.929000000004</v>
      </c>
      <c r="U166" s="495">
        <v>216092.994855964</v>
      </c>
      <c r="V166" s="495">
        <v>1495532.670355964</v>
      </c>
      <c r="W166" s="496">
        <v>516581.89035596396</v>
      </c>
    </row>
    <row r="167" spans="1:23" ht="12.75">
      <c r="A167" s="494">
        <v>507</v>
      </c>
      <c r="B167" s="494" t="s">
        <v>190</v>
      </c>
      <c r="C167" s="495">
        <v>2635</v>
      </c>
      <c r="D167" s="495">
        <v>304</v>
      </c>
      <c r="E167" s="495">
        <v>243</v>
      </c>
      <c r="F167" s="490"/>
      <c r="G167" s="495">
        <v>219969.80000000002</v>
      </c>
      <c r="H167" s="495">
        <v>223236.32</v>
      </c>
      <c r="I167" s="495">
        <v>20227.32</v>
      </c>
      <c r="J167" s="496">
        <v>463433.44</v>
      </c>
      <c r="K167" s="490"/>
      <c r="L167" s="495">
        <v>7686.09</v>
      </c>
      <c r="M167" s="495">
        <v>480297.85379927827</v>
      </c>
      <c r="N167" s="489"/>
      <c r="O167" s="503">
        <v>507</v>
      </c>
      <c r="P167" s="494" t="s">
        <v>190</v>
      </c>
      <c r="Q167" s="495">
        <v>5522</v>
      </c>
      <c r="R167" s="495">
        <v>235888.06</v>
      </c>
      <c r="S167" s="495">
        <v>348758.24400000001</v>
      </c>
      <c r="T167" s="495">
        <v>20557.976999999999</v>
      </c>
      <c r="U167" s="495">
        <v>90904.054870721506</v>
      </c>
      <c r="V167" s="495">
        <v>460220.27587072155</v>
      </c>
      <c r="W167" s="496">
        <v>224332.21587072156</v>
      </c>
    </row>
    <row r="168" spans="1:23" ht="12.75">
      <c r="A168" s="494">
        <v>508</v>
      </c>
      <c r="B168" s="494" t="s">
        <v>191</v>
      </c>
      <c r="C168" s="495">
        <v>4452</v>
      </c>
      <c r="D168" s="495">
        <v>583</v>
      </c>
      <c r="E168" s="495">
        <v>355</v>
      </c>
      <c r="F168" s="490"/>
      <c r="G168" s="495">
        <v>371652.96</v>
      </c>
      <c r="H168" s="495">
        <v>428114.39</v>
      </c>
      <c r="I168" s="495">
        <v>29550.199999999997</v>
      </c>
      <c r="J168" s="496">
        <v>829317.55</v>
      </c>
      <c r="K168" s="490"/>
      <c r="L168" s="495">
        <v>11228.65</v>
      </c>
      <c r="M168" s="495">
        <v>839023.86180043721</v>
      </c>
      <c r="N168" s="489"/>
      <c r="O168" s="503">
        <v>508</v>
      </c>
      <c r="P168" s="494" t="s">
        <v>191</v>
      </c>
      <c r="Q168" s="495">
        <v>9271</v>
      </c>
      <c r="R168" s="495">
        <v>393045.66</v>
      </c>
      <c r="S168" s="495">
        <v>840021.44350000005</v>
      </c>
      <c r="T168" s="495">
        <v>24070.735000000001</v>
      </c>
      <c r="U168" s="495">
        <v>120128.225093966</v>
      </c>
      <c r="V168" s="495">
        <v>984220.40359396604</v>
      </c>
      <c r="W168" s="496">
        <v>591174.74359396612</v>
      </c>
    </row>
    <row r="169" spans="1:23" ht="12.75">
      <c r="A169" s="494">
        <v>529</v>
      </c>
      <c r="B169" s="494" t="s">
        <v>192</v>
      </c>
      <c r="C169" s="495">
        <v>10792</v>
      </c>
      <c r="D169" s="495">
        <v>897</v>
      </c>
      <c r="E169" s="495">
        <v>775</v>
      </c>
      <c r="F169" s="490"/>
      <c r="G169" s="495">
        <v>900916.16</v>
      </c>
      <c r="H169" s="495">
        <v>658694.01</v>
      </c>
      <c r="I169" s="495">
        <v>64510.999999999993</v>
      </c>
      <c r="J169" s="496">
        <v>1624121.17</v>
      </c>
      <c r="K169" s="490"/>
      <c r="L169" s="495">
        <v>24513.25</v>
      </c>
      <c r="M169" s="495">
        <v>1621870.869269751</v>
      </c>
      <c r="N169" s="489"/>
      <c r="O169" s="503">
        <v>529</v>
      </c>
      <c r="P169" s="494" t="s">
        <v>192</v>
      </c>
      <c r="Q169" s="495">
        <v>19999</v>
      </c>
      <c r="R169" s="495">
        <v>523313.61</v>
      </c>
      <c r="S169" s="495">
        <v>990375.12250000006</v>
      </c>
      <c r="T169" s="495">
        <v>69695.111999999994</v>
      </c>
      <c r="U169" s="495">
        <v>271217.67413670802</v>
      </c>
      <c r="V169" s="495">
        <v>1331287.908636708</v>
      </c>
      <c r="W169" s="496">
        <v>807974.29863670806</v>
      </c>
    </row>
    <row r="170" spans="1:23" ht="12.75">
      <c r="A170" s="494">
        <v>531</v>
      </c>
      <c r="B170" s="494" t="s">
        <v>193</v>
      </c>
      <c r="C170" s="495">
        <v>2587</v>
      </c>
      <c r="D170" s="495">
        <v>306</v>
      </c>
      <c r="E170" s="495">
        <v>96</v>
      </c>
      <c r="F170" s="490"/>
      <c r="G170" s="495">
        <v>215962.76</v>
      </c>
      <c r="H170" s="495">
        <v>224704.98</v>
      </c>
      <c r="I170" s="495">
        <v>7991.0399999999991</v>
      </c>
      <c r="J170" s="496">
        <v>448658.77999999997</v>
      </c>
      <c r="K170" s="490"/>
      <c r="L170" s="495">
        <v>3036.48</v>
      </c>
      <c r="M170" s="495">
        <v>428564.2086957756</v>
      </c>
      <c r="N170" s="489"/>
      <c r="O170" s="503">
        <v>531</v>
      </c>
      <c r="P170" s="494" t="s">
        <v>193</v>
      </c>
      <c r="Q170" s="495">
        <v>4966</v>
      </c>
      <c r="R170" s="495">
        <v>324509.12</v>
      </c>
      <c r="S170" s="495">
        <v>688430.16950000008</v>
      </c>
      <c r="T170" s="495">
        <v>16147.887000000001</v>
      </c>
      <c r="U170" s="495">
        <v>59400.042631757802</v>
      </c>
      <c r="V170" s="495">
        <v>763978.09913175786</v>
      </c>
      <c r="W170" s="496">
        <v>439468.97913175786</v>
      </c>
    </row>
    <row r="171" spans="1:23" ht="12.75">
      <c r="A171" s="494">
        <v>535</v>
      </c>
      <c r="B171" s="494" t="s">
        <v>194</v>
      </c>
      <c r="C171" s="495">
        <v>5214</v>
      </c>
      <c r="D171" s="495">
        <v>450</v>
      </c>
      <c r="E171" s="495">
        <v>163</v>
      </c>
      <c r="F171" s="490"/>
      <c r="G171" s="495">
        <v>435264.72000000003</v>
      </c>
      <c r="H171" s="495">
        <v>330448.5</v>
      </c>
      <c r="I171" s="495">
        <v>13568.119999999999</v>
      </c>
      <c r="J171" s="496">
        <v>779281.34</v>
      </c>
      <c r="K171" s="490"/>
      <c r="L171" s="495">
        <v>5155.6899999999996</v>
      </c>
      <c r="M171" s="495">
        <v>737664.21141129255</v>
      </c>
      <c r="N171" s="489"/>
      <c r="O171" s="503">
        <v>535</v>
      </c>
      <c r="P171" s="494" t="s">
        <v>194</v>
      </c>
      <c r="Q171" s="495">
        <v>10454</v>
      </c>
      <c r="R171" s="495">
        <v>389499.74</v>
      </c>
      <c r="S171" s="495">
        <v>519244.6875</v>
      </c>
      <c r="T171" s="495">
        <v>32367.788</v>
      </c>
      <c r="U171" s="495">
        <v>87677.202533099597</v>
      </c>
      <c r="V171" s="495">
        <v>639289.67803309951</v>
      </c>
      <c r="W171" s="496">
        <v>249789.93803309952</v>
      </c>
    </row>
    <row r="172" spans="1:23" ht="12.75">
      <c r="A172" s="494">
        <v>536</v>
      </c>
      <c r="B172" s="494" t="s">
        <v>195</v>
      </c>
      <c r="C172" s="495">
        <v>20527</v>
      </c>
      <c r="D172" s="495">
        <v>1994</v>
      </c>
      <c r="E172" s="495">
        <v>1288</v>
      </c>
      <c r="F172" s="490"/>
      <c r="G172" s="495">
        <v>1713593.9600000002</v>
      </c>
      <c r="H172" s="495">
        <v>1464254.02</v>
      </c>
      <c r="I172" s="495">
        <v>107213.12</v>
      </c>
      <c r="J172" s="496">
        <v>3285061.1000000006</v>
      </c>
      <c r="K172" s="490"/>
      <c r="L172" s="495">
        <v>40739.440000000002</v>
      </c>
      <c r="M172" s="495">
        <v>3292474.4881938687</v>
      </c>
      <c r="N172" s="489"/>
      <c r="O172" s="503">
        <v>536</v>
      </c>
      <c r="P172" s="494" t="s">
        <v>195</v>
      </c>
      <c r="Q172" s="495">
        <v>35647</v>
      </c>
      <c r="R172" s="495">
        <v>1973615.24</v>
      </c>
      <c r="S172" s="495">
        <v>3152474.9069999997</v>
      </c>
      <c r="T172" s="495">
        <v>87508.728000000003</v>
      </c>
      <c r="U172" s="495">
        <v>461093.40423063701</v>
      </c>
      <c r="V172" s="495">
        <v>3701077.0392306368</v>
      </c>
      <c r="W172" s="496">
        <v>1727461.7992306368</v>
      </c>
    </row>
    <row r="173" spans="1:23" ht="12.75">
      <c r="A173" s="494">
        <v>538</v>
      </c>
      <c r="B173" s="494" t="s">
        <v>196</v>
      </c>
      <c r="C173" s="495">
        <v>2631</v>
      </c>
      <c r="D173" s="495">
        <v>167</v>
      </c>
      <c r="E173" s="495">
        <v>158</v>
      </c>
      <c r="F173" s="490"/>
      <c r="G173" s="495">
        <v>219635.88</v>
      </c>
      <c r="H173" s="495">
        <v>122633.11</v>
      </c>
      <c r="I173" s="495">
        <v>13151.92</v>
      </c>
      <c r="J173" s="496">
        <v>355420.91</v>
      </c>
      <c r="K173" s="490"/>
      <c r="L173" s="495">
        <v>4997.54</v>
      </c>
      <c r="M173" s="495">
        <v>318284.74966352229</v>
      </c>
      <c r="N173" s="489"/>
      <c r="O173" s="503">
        <v>538</v>
      </c>
      <c r="P173" s="494" t="s">
        <v>196</v>
      </c>
      <c r="Q173" s="495">
        <v>4695</v>
      </c>
      <c r="R173" s="495">
        <v>192713.14</v>
      </c>
      <c r="S173" s="495">
        <v>244710.7855</v>
      </c>
      <c r="T173" s="495">
        <v>9217.27</v>
      </c>
      <c r="U173" s="495">
        <v>39516.7912683752</v>
      </c>
      <c r="V173" s="495">
        <v>293444.8467683752</v>
      </c>
      <c r="W173" s="496">
        <v>100731.70676837518</v>
      </c>
    </row>
    <row r="174" spans="1:23" ht="12.75">
      <c r="A174" s="494">
        <v>541</v>
      </c>
      <c r="B174" s="494" t="s">
        <v>197</v>
      </c>
      <c r="C174" s="495">
        <v>4397</v>
      </c>
      <c r="D174" s="495">
        <v>619</v>
      </c>
      <c r="E174" s="495">
        <v>307</v>
      </c>
      <c r="F174" s="490"/>
      <c r="G174" s="495">
        <v>367061.56</v>
      </c>
      <c r="H174" s="495">
        <v>454550.27</v>
      </c>
      <c r="I174" s="495">
        <v>25554.679999999997</v>
      </c>
      <c r="J174" s="496">
        <v>847166.51000000013</v>
      </c>
      <c r="K174" s="490"/>
      <c r="L174" s="495">
        <v>9710.41</v>
      </c>
      <c r="M174" s="495">
        <v>1181941.782613222</v>
      </c>
      <c r="N174" s="489"/>
      <c r="O174" s="503">
        <v>541</v>
      </c>
      <c r="P174" s="494" t="s">
        <v>197</v>
      </c>
      <c r="Q174" s="495">
        <v>9130</v>
      </c>
      <c r="R174" s="495">
        <v>867205.68</v>
      </c>
      <c r="S174" s="495">
        <v>888286.32349999994</v>
      </c>
      <c r="T174" s="495">
        <v>41973.49</v>
      </c>
      <c r="U174" s="495">
        <v>179185.18011104901</v>
      </c>
      <c r="V174" s="495">
        <v>1109444.9936110489</v>
      </c>
      <c r="W174" s="496">
        <v>242239.31361104886</v>
      </c>
    </row>
    <row r="175" spans="1:23" ht="12.75">
      <c r="A175" s="494">
        <v>543</v>
      </c>
      <c r="B175" s="494" t="s">
        <v>198</v>
      </c>
      <c r="C175" s="495">
        <v>26341</v>
      </c>
      <c r="D175" s="495">
        <v>2110</v>
      </c>
      <c r="E175" s="495">
        <v>3434</v>
      </c>
      <c r="F175" s="490"/>
      <c r="G175" s="495">
        <v>2198946.6800000002</v>
      </c>
      <c r="H175" s="495">
        <v>1549436.3</v>
      </c>
      <c r="I175" s="495">
        <v>285846.15999999997</v>
      </c>
      <c r="J175" s="496">
        <v>4034229.1400000006</v>
      </c>
      <c r="K175" s="490"/>
      <c r="L175" s="495">
        <v>108617.42</v>
      </c>
      <c r="M175" s="495">
        <v>3652036.9044827204</v>
      </c>
      <c r="N175" s="489"/>
      <c r="O175" s="503">
        <v>543</v>
      </c>
      <c r="P175" s="494" t="s">
        <v>198</v>
      </c>
      <c r="Q175" s="495">
        <v>44785</v>
      </c>
      <c r="R175" s="495">
        <v>2648821</v>
      </c>
      <c r="S175" s="495">
        <v>3058345.395</v>
      </c>
      <c r="T175" s="495">
        <v>144100.63500000001</v>
      </c>
      <c r="U175" s="495">
        <v>515778.47950699</v>
      </c>
      <c r="V175" s="495">
        <v>3718224.5095069902</v>
      </c>
      <c r="W175" s="496">
        <v>1069403.5095069902</v>
      </c>
    </row>
    <row r="176" spans="1:23" ht="12.75">
      <c r="A176" s="494">
        <v>545</v>
      </c>
      <c r="B176" s="494" t="s">
        <v>199</v>
      </c>
      <c r="C176" s="495">
        <v>5096</v>
      </c>
      <c r="D176" s="495">
        <v>298</v>
      </c>
      <c r="E176" s="495">
        <v>2012</v>
      </c>
      <c r="F176" s="490"/>
      <c r="G176" s="495">
        <v>425414.08</v>
      </c>
      <c r="H176" s="495">
        <v>218830.34000000003</v>
      </c>
      <c r="I176" s="495">
        <v>167478.87999999998</v>
      </c>
      <c r="J176" s="496">
        <v>811723.3</v>
      </c>
      <c r="K176" s="490"/>
      <c r="L176" s="495">
        <v>63639.56</v>
      </c>
      <c r="M176" s="495">
        <v>720579.0264084558</v>
      </c>
      <c r="N176" s="489"/>
      <c r="O176" s="503">
        <v>545</v>
      </c>
      <c r="P176" s="494" t="s">
        <v>199</v>
      </c>
      <c r="Q176" s="495">
        <v>9621</v>
      </c>
      <c r="R176" s="495">
        <v>94640.36</v>
      </c>
      <c r="S176" s="495">
        <v>231522.394</v>
      </c>
      <c r="T176" s="495">
        <v>31477.764999999999</v>
      </c>
      <c r="U176" s="495">
        <v>86367.624326461693</v>
      </c>
      <c r="V176" s="495">
        <v>349367.78332646168</v>
      </c>
      <c r="W176" s="496">
        <v>254727.42332646169</v>
      </c>
    </row>
    <row r="177" spans="1:23" ht="12.75">
      <c r="A177" s="494">
        <v>560</v>
      </c>
      <c r="B177" s="494" t="s">
        <v>200</v>
      </c>
      <c r="C177" s="495">
        <v>8446</v>
      </c>
      <c r="D177" s="495">
        <v>991</v>
      </c>
      <c r="E177" s="495">
        <v>595</v>
      </c>
      <c r="F177" s="490"/>
      <c r="G177" s="495">
        <v>705072.08000000007</v>
      </c>
      <c r="H177" s="495">
        <v>727721.03</v>
      </c>
      <c r="I177" s="495">
        <v>49527.799999999996</v>
      </c>
      <c r="J177" s="496">
        <v>1482320.9100000001</v>
      </c>
      <c r="K177" s="490"/>
      <c r="L177" s="495">
        <v>18819.849999999999</v>
      </c>
      <c r="M177" s="495">
        <v>1570017.9756702771</v>
      </c>
      <c r="N177" s="489"/>
      <c r="O177" s="503">
        <v>560</v>
      </c>
      <c r="P177" s="494" t="s">
        <v>200</v>
      </c>
      <c r="Q177" s="495">
        <v>15669</v>
      </c>
      <c r="R177" s="495">
        <v>1394473.8</v>
      </c>
      <c r="S177" s="495">
        <v>1465683.135</v>
      </c>
      <c r="T177" s="495">
        <v>57283.762999999999</v>
      </c>
      <c r="U177" s="495">
        <v>224787.71871553999</v>
      </c>
      <c r="V177" s="495">
        <v>1747754.6167155399</v>
      </c>
      <c r="W177" s="496">
        <v>353280.8167155399</v>
      </c>
    </row>
    <row r="178" spans="1:23" ht="12.75">
      <c r="A178" s="494">
        <v>561</v>
      </c>
      <c r="B178" s="494" t="s">
        <v>201</v>
      </c>
      <c r="C178" s="495">
        <v>686</v>
      </c>
      <c r="D178" s="495">
        <v>69</v>
      </c>
      <c r="E178" s="495">
        <v>116</v>
      </c>
      <c r="F178" s="490"/>
      <c r="G178" s="495">
        <v>57267.280000000006</v>
      </c>
      <c r="H178" s="495">
        <v>50668.770000000004</v>
      </c>
      <c r="I178" s="495">
        <v>9655.84</v>
      </c>
      <c r="J178" s="496">
        <v>117591.89000000001</v>
      </c>
      <c r="K178" s="490"/>
      <c r="L178" s="495">
        <v>3669.08</v>
      </c>
      <c r="M178" s="495">
        <v>133019.1258902392</v>
      </c>
      <c r="N178" s="489"/>
      <c r="O178" s="503">
        <v>561</v>
      </c>
      <c r="P178" s="494" t="s">
        <v>201</v>
      </c>
      <c r="Q178" s="495">
        <v>1315</v>
      </c>
      <c r="R178" s="495">
        <v>57668.34</v>
      </c>
      <c r="S178" s="495">
        <v>86496.448999999993</v>
      </c>
      <c r="T178" s="495">
        <v>6838.915</v>
      </c>
      <c r="U178" s="495">
        <v>22893.895115656</v>
      </c>
      <c r="V178" s="495">
        <v>116229.25911565599</v>
      </c>
      <c r="W178" s="496">
        <v>58560.919115655997</v>
      </c>
    </row>
    <row r="179" spans="1:23" ht="12.75">
      <c r="A179" s="494">
        <v>562</v>
      </c>
      <c r="B179" s="494" t="s">
        <v>202</v>
      </c>
      <c r="C179" s="495">
        <v>4484</v>
      </c>
      <c r="D179" s="495">
        <v>458</v>
      </c>
      <c r="E179" s="495">
        <v>201</v>
      </c>
      <c r="F179" s="490"/>
      <c r="G179" s="495">
        <v>374324.32</v>
      </c>
      <c r="H179" s="495">
        <v>336323.14</v>
      </c>
      <c r="I179" s="495">
        <v>16731.239999999998</v>
      </c>
      <c r="J179" s="496">
        <v>727378.7</v>
      </c>
      <c r="K179" s="490"/>
      <c r="L179" s="495">
        <v>6357.63</v>
      </c>
      <c r="M179" s="495">
        <v>732810.79967009567</v>
      </c>
      <c r="N179" s="489"/>
      <c r="O179" s="503">
        <v>562</v>
      </c>
      <c r="P179" s="494" t="s">
        <v>202</v>
      </c>
      <c r="Q179" s="495">
        <v>8839</v>
      </c>
      <c r="R179" s="495">
        <v>612580.18000000005</v>
      </c>
      <c r="S179" s="495">
        <v>699981.22500000009</v>
      </c>
      <c r="T179" s="495">
        <v>34308.25</v>
      </c>
      <c r="U179" s="495">
        <v>116171.86556241701</v>
      </c>
      <c r="V179" s="495">
        <v>850461.34056241706</v>
      </c>
      <c r="W179" s="496">
        <v>237881.160562417</v>
      </c>
    </row>
    <row r="180" spans="1:23" ht="12.75">
      <c r="A180" s="494">
        <v>563</v>
      </c>
      <c r="B180" s="494" t="s">
        <v>203</v>
      </c>
      <c r="C180" s="495">
        <v>3469</v>
      </c>
      <c r="D180" s="495">
        <v>374</v>
      </c>
      <c r="E180" s="495">
        <v>159</v>
      </c>
      <c r="F180" s="490"/>
      <c r="G180" s="495">
        <v>289592.12</v>
      </c>
      <c r="H180" s="495">
        <v>274639.42000000004</v>
      </c>
      <c r="I180" s="495">
        <v>13235.16</v>
      </c>
      <c r="J180" s="496">
        <v>577466.70000000007</v>
      </c>
      <c r="K180" s="490"/>
      <c r="L180" s="495">
        <v>5029.17</v>
      </c>
      <c r="M180" s="495">
        <v>576732.37838523183</v>
      </c>
      <c r="N180" s="489"/>
      <c r="O180" s="503">
        <v>563</v>
      </c>
      <c r="P180" s="494" t="s">
        <v>203</v>
      </c>
      <c r="Q180" s="495">
        <v>6978</v>
      </c>
      <c r="R180" s="495">
        <v>333981.23</v>
      </c>
      <c r="S180" s="495">
        <v>439490.38399999996</v>
      </c>
      <c r="T180" s="495">
        <v>29262.391</v>
      </c>
      <c r="U180" s="495">
        <v>93449.870076280393</v>
      </c>
      <c r="V180" s="495">
        <v>562202.64507628034</v>
      </c>
      <c r="W180" s="496">
        <v>228221.41507628036</v>
      </c>
    </row>
    <row r="181" spans="1:23" ht="12.75">
      <c r="A181" s="494">
        <v>564</v>
      </c>
      <c r="B181" s="494" t="s">
        <v>204</v>
      </c>
      <c r="C181" s="495">
        <v>134695</v>
      </c>
      <c r="D181" s="495">
        <v>16964</v>
      </c>
      <c r="E181" s="495">
        <v>12825</v>
      </c>
      <c r="F181" s="490"/>
      <c r="G181" s="495">
        <v>11244338.6</v>
      </c>
      <c r="H181" s="495">
        <v>12457174.120000001</v>
      </c>
      <c r="I181" s="495">
        <v>1067553</v>
      </c>
      <c r="J181" s="496">
        <v>24769065.719999999</v>
      </c>
      <c r="K181" s="490"/>
      <c r="L181" s="495">
        <v>405654.75</v>
      </c>
      <c r="M181" s="495">
        <v>25072668.286921676</v>
      </c>
      <c r="N181" s="489"/>
      <c r="O181" s="503">
        <v>564</v>
      </c>
      <c r="P181" s="494" t="s">
        <v>204</v>
      </c>
      <c r="Q181" s="495">
        <v>214633</v>
      </c>
      <c r="R181" s="495">
        <v>24604494.010000002</v>
      </c>
      <c r="S181" s="495">
        <v>27562585.112500001</v>
      </c>
      <c r="T181" s="495">
        <v>986310.44</v>
      </c>
      <c r="U181" s="495">
        <v>3516438.61068185</v>
      </c>
      <c r="V181" s="495">
        <v>32065334.163181853</v>
      </c>
      <c r="W181" s="496">
        <v>7460840.1531818509</v>
      </c>
    </row>
    <row r="182" spans="1:23" ht="12.75">
      <c r="A182" s="494">
        <v>576</v>
      </c>
      <c r="B182" s="494" t="s">
        <v>205</v>
      </c>
      <c r="C182" s="495">
        <v>1234</v>
      </c>
      <c r="D182" s="495">
        <v>155</v>
      </c>
      <c r="E182" s="495">
        <v>80</v>
      </c>
      <c r="F182" s="490"/>
      <c r="G182" s="495">
        <v>103014.32</v>
      </c>
      <c r="H182" s="495">
        <v>113821.15000000001</v>
      </c>
      <c r="I182" s="495">
        <v>6659.2</v>
      </c>
      <c r="J182" s="496">
        <v>223494.67000000004</v>
      </c>
      <c r="K182" s="490"/>
      <c r="L182" s="495">
        <v>2530.4</v>
      </c>
      <c r="M182" s="495">
        <v>245304.47008774205</v>
      </c>
      <c r="N182" s="489"/>
      <c r="O182" s="503">
        <v>576</v>
      </c>
      <c r="P182" s="494" t="s">
        <v>205</v>
      </c>
      <c r="Q182" s="495">
        <v>2726</v>
      </c>
      <c r="R182" s="495">
        <v>162567.12</v>
      </c>
      <c r="S182" s="495">
        <v>184107.45150000002</v>
      </c>
      <c r="T182" s="495">
        <v>21050.524000000001</v>
      </c>
      <c r="U182" s="495">
        <v>62778.925707056398</v>
      </c>
      <c r="V182" s="495">
        <v>267936.90120705642</v>
      </c>
      <c r="W182" s="496">
        <v>105369.78120705643</v>
      </c>
    </row>
    <row r="183" spans="1:23" ht="12.75">
      <c r="A183" s="494">
        <v>577</v>
      </c>
      <c r="B183" s="494" t="s">
        <v>206</v>
      </c>
      <c r="C183" s="495">
        <v>6151</v>
      </c>
      <c r="D183" s="495">
        <v>445</v>
      </c>
      <c r="E183" s="495">
        <v>525</v>
      </c>
      <c r="F183" s="490"/>
      <c r="G183" s="495">
        <v>513485.48000000004</v>
      </c>
      <c r="H183" s="495">
        <v>326776.85000000003</v>
      </c>
      <c r="I183" s="495">
        <v>43701</v>
      </c>
      <c r="J183" s="496">
        <v>883963.33000000007</v>
      </c>
      <c r="K183" s="490"/>
      <c r="L183" s="495">
        <v>16605.75</v>
      </c>
      <c r="M183" s="495">
        <v>871537.91266707308</v>
      </c>
      <c r="N183" s="489"/>
      <c r="O183" s="503">
        <v>577</v>
      </c>
      <c r="P183" s="494" t="s">
        <v>206</v>
      </c>
      <c r="Q183" s="495">
        <v>11236</v>
      </c>
      <c r="R183" s="495">
        <v>73574.86</v>
      </c>
      <c r="S183" s="495">
        <v>464413.91149999999</v>
      </c>
      <c r="T183" s="495">
        <v>29609.78</v>
      </c>
      <c r="U183" s="495">
        <v>103696.66931178801</v>
      </c>
      <c r="V183" s="495">
        <v>597720.36081178801</v>
      </c>
      <c r="W183" s="496">
        <v>524145.50081178802</v>
      </c>
    </row>
    <row r="184" spans="1:23" ht="12.75">
      <c r="A184" s="494">
        <v>578</v>
      </c>
      <c r="B184" s="494" t="s">
        <v>207</v>
      </c>
      <c r="C184" s="495">
        <v>1477</v>
      </c>
      <c r="D184" s="495">
        <v>186</v>
      </c>
      <c r="E184" s="495">
        <v>53</v>
      </c>
      <c r="F184" s="490"/>
      <c r="G184" s="495">
        <v>123299.96</v>
      </c>
      <c r="H184" s="495">
        <v>136585.38</v>
      </c>
      <c r="I184" s="495">
        <v>4411.7199999999993</v>
      </c>
      <c r="J184" s="496">
        <v>264297.06</v>
      </c>
      <c r="K184" s="490"/>
      <c r="L184" s="495">
        <v>1676.3899999999999</v>
      </c>
      <c r="M184" s="495">
        <v>344608.89899149165</v>
      </c>
      <c r="N184" s="489"/>
      <c r="O184" s="503">
        <v>578</v>
      </c>
      <c r="P184" s="494" t="s">
        <v>207</v>
      </c>
      <c r="Q184" s="495">
        <v>3037</v>
      </c>
      <c r="R184" s="495">
        <v>121340</v>
      </c>
      <c r="S184" s="495">
        <v>164997.66200000001</v>
      </c>
      <c r="T184" s="495">
        <v>15236.455</v>
      </c>
      <c r="U184" s="495">
        <v>69470.603338471294</v>
      </c>
      <c r="V184" s="495">
        <v>249704.72033847129</v>
      </c>
      <c r="W184" s="496">
        <v>128364.72033847129</v>
      </c>
    </row>
    <row r="185" spans="1:23" ht="12.75">
      <c r="A185" s="494">
        <v>580</v>
      </c>
      <c r="B185" s="494" t="s">
        <v>208</v>
      </c>
      <c r="C185" s="495">
        <v>1975</v>
      </c>
      <c r="D185" s="495">
        <v>224</v>
      </c>
      <c r="E185" s="495">
        <v>137</v>
      </c>
      <c r="F185" s="490"/>
      <c r="G185" s="495">
        <v>164873</v>
      </c>
      <c r="H185" s="495">
        <v>164489.92000000001</v>
      </c>
      <c r="I185" s="495">
        <v>11403.88</v>
      </c>
      <c r="J185" s="496">
        <v>340766.80000000005</v>
      </c>
      <c r="K185" s="490"/>
      <c r="L185" s="495">
        <v>4333.3099999999995</v>
      </c>
      <c r="M185" s="495">
        <v>380277.78314223472</v>
      </c>
      <c r="N185" s="489"/>
      <c r="O185" s="503">
        <v>580</v>
      </c>
      <c r="P185" s="494" t="s">
        <v>208</v>
      </c>
      <c r="Q185" s="495">
        <v>4366</v>
      </c>
      <c r="R185" s="495">
        <v>277147</v>
      </c>
      <c r="S185" s="495">
        <v>315536.65150000004</v>
      </c>
      <c r="T185" s="495">
        <v>17661.776999999998</v>
      </c>
      <c r="U185" s="495">
        <v>73156.245689238</v>
      </c>
      <c r="V185" s="495">
        <v>406354.67418923805</v>
      </c>
      <c r="W185" s="496">
        <v>129207.67418923805</v>
      </c>
    </row>
    <row r="186" spans="1:23" ht="12.75">
      <c r="A186" s="494">
        <v>581</v>
      </c>
      <c r="B186" s="494" t="s">
        <v>209</v>
      </c>
      <c r="C186" s="495">
        <v>2982</v>
      </c>
      <c r="D186" s="495">
        <v>400</v>
      </c>
      <c r="E186" s="495">
        <v>186</v>
      </c>
      <c r="F186" s="490"/>
      <c r="G186" s="495">
        <v>248937.36000000002</v>
      </c>
      <c r="H186" s="495">
        <v>293732</v>
      </c>
      <c r="I186" s="495">
        <v>15482.64</v>
      </c>
      <c r="J186" s="496">
        <v>558152</v>
      </c>
      <c r="K186" s="490"/>
      <c r="L186" s="495">
        <v>5883.1799999999994</v>
      </c>
      <c r="M186" s="495">
        <v>642028.09480898234</v>
      </c>
      <c r="N186" s="489"/>
      <c r="O186" s="503">
        <v>581</v>
      </c>
      <c r="P186" s="494" t="s">
        <v>209</v>
      </c>
      <c r="Q186" s="495">
        <v>6123</v>
      </c>
      <c r="R186" s="495">
        <v>270535.34000000003</v>
      </c>
      <c r="S186" s="495">
        <v>575214.23</v>
      </c>
      <c r="T186" s="495">
        <v>23767.594000000001</v>
      </c>
      <c r="U186" s="495">
        <v>99423.3831292994</v>
      </c>
      <c r="V186" s="495">
        <v>698405.20712929941</v>
      </c>
      <c r="W186" s="496">
        <v>427869.86712929938</v>
      </c>
    </row>
    <row r="187" spans="1:23" ht="12.75">
      <c r="A187" s="494">
        <v>583</v>
      </c>
      <c r="B187" s="494" t="s">
        <v>210</v>
      </c>
      <c r="C187" s="495">
        <v>467</v>
      </c>
      <c r="D187" s="495">
        <v>59</v>
      </c>
      <c r="E187" s="495">
        <v>18</v>
      </c>
      <c r="F187" s="490"/>
      <c r="G187" s="495">
        <v>38985.160000000003</v>
      </c>
      <c r="H187" s="495">
        <v>43325.47</v>
      </c>
      <c r="I187" s="495">
        <v>1498.32</v>
      </c>
      <c r="J187" s="496">
        <v>83808.950000000012</v>
      </c>
      <c r="K187" s="490"/>
      <c r="L187" s="495">
        <v>569.34</v>
      </c>
      <c r="M187" s="495">
        <v>97814.951063174434</v>
      </c>
      <c r="N187" s="489"/>
      <c r="O187" s="503">
        <v>583</v>
      </c>
      <c r="P187" s="494" t="s">
        <v>210</v>
      </c>
      <c r="Q187" s="495">
        <v>912</v>
      </c>
      <c r="R187" s="495">
        <v>30673.759999999998</v>
      </c>
      <c r="S187" s="495">
        <v>24896.674999999999</v>
      </c>
      <c r="T187" s="495">
        <v>3171.4989999999998</v>
      </c>
      <c r="U187" s="495">
        <v>29848.013337981301</v>
      </c>
      <c r="V187" s="495">
        <v>57916.187337981304</v>
      </c>
      <c r="W187" s="496">
        <v>27242.427337981306</v>
      </c>
    </row>
    <row r="188" spans="1:23" ht="12.75">
      <c r="A188" s="494">
        <v>584</v>
      </c>
      <c r="B188" s="494" t="s">
        <v>211</v>
      </c>
      <c r="C188" s="495">
        <v>1143</v>
      </c>
      <c r="D188" s="495">
        <v>126</v>
      </c>
      <c r="E188" s="495">
        <v>27</v>
      </c>
      <c r="F188" s="490"/>
      <c r="G188" s="495">
        <v>95417.64</v>
      </c>
      <c r="H188" s="495">
        <v>92525.58</v>
      </c>
      <c r="I188" s="495">
        <v>2247.48</v>
      </c>
      <c r="J188" s="496">
        <v>190190.7</v>
      </c>
      <c r="K188" s="490"/>
      <c r="L188" s="495">
        <v>854.01</v>
      </c>
      <c r="M188" s="495">
        <v>185416.97941810626</v>
      </c>
      <c r="N188" s="489"/>
      <c r="O188" s="503">
        <v>584</v>
      </c>
      <c r="P188" s="494" t="s">
        <v>211</v>
      </c>
      <c r="Q188" s="495">
        <v>2578</v>
      </c>
      <c r="R188" s="495">
        <v>127238.99</v>
      </c>
      <c r="S188" s="495">
        <v>182409.08799999999</v>
      </c>
      <c r="T188" s="495">
        <v>6804.0619999999999</v>
      </c>
      <c r="U188" s="495">
        <v>20819.0666954392</v>
      </c>
      <c r="V188" s="495">
        <v>210032.21669543919</v>
      </c>
      <c r="W188" s="496">
        <v>82793.226695439182</v>
      </c>
    </row>
    <row r="189" spans="1:23" ht="12.75">
      <c r="A189" s="494">
        <v>588</v>
      </c>
      <c r="B189" s="494" t="s">
        <v>212</v>
      </c>
      <c r="C189" s="495">
        <v>751</v>
      </c>
      <c r="D189" s="495">
        <v>91</v>
      </c>
      <c r="E189" s="495">
        <v>58</v>
      </c>
      <c r="F189" s="490"/>
      <c r="G189" s="495">
        <v>62693.48</v>
      </c>
      <c r="H189" s="495">
        <v>66824.03</v>
      </c>
      <c r="I189" s="495">
        <v>4827.92</v>
      </c>
      <c r="J189" s="496">
        <v>134345.43000000002</v>
      </c>
      <c r="K189" s="490"/>
      <c r="L189" s="495">
        <v>1834.54</v>
      </c>
      <c r="M189" s="495">
        <v>152722.50874409379</v>
      </c>
      <c r="N189" s="489"/>
      <c r="O189" s="503">
        <v>588</v>
      </c>
      <c r="P189" s="494" t="s">
        <v>212</v>
      </c>
      <c r="Q189" s="495">
        <v>1577</v>
      </c>
      <c r="R189" s="495">
        <v>99681.3</v>
      </c>
      <c r="S189" s="495">
        <v>140977.09850000002</v>
      </c>
      <c r="T189" s="495">
        <v>5323.03</v>
      </c>
      <c r="U189" s="495">
        <v>13323.4517367851</v>
      </c>
      <c r="V189" s="495">
        <v>159623.58023678511</v>
      </c>
      <c r="W189" s="496">
        <v>59942.280236785111</v>
      </c>
    </row>
    <row r="190" spans="1:23" ht="12.75">
      <c r="A190" s="494">
        <v>592</v>
      </c>
      <c r="B190" s="494" t="s">
        <v>213</v>
      </c>
      <c r="C190" s="495">
        <v>1896</v>
      </c>
      <c r="D190" s="495">
        <v>231</v>
      </c>
      <c r="E190" s="495">
        <v>61</v>
      </c>
      <c r="F190" s="490"/>
      <c r="G190" s="495">
        <v>158278.08000000002</v>
      </c>
      <c r="H190" s="495">
        <v>169630.23</v>
      </c>
      <c r="I190" s="495">
        <v>5077.6399999999994</v>
      </c>
      <c r="J190" s="496">
        <v>332985.95000000007</v>
      </c>
      <c r="K190" s="490"/>
      <c r="L190" s="495">
        <v>1929.4299999999998</v>
      </c>
      <c r="M190" s="495">
        <v>368773.11219417601</v>
      </c>
      <c r="N190" s="489"/>
      <c r="O190" s="503">
        <v>592</v>
      </c>
      <c r="P190" s="494" t="s">
        <v>213</v>
      </c>
      <c r="Q190" s="495">
        <v>3596</v>
      </c>
      <c r="R190" s="495">
        <v>264241.98</v>
      </c>
      <c r="S190" s="495">
        <v>363294.76</v>
      </c>
      <c r="T190" s="495">
        <v>19757.535</v>
      </c>
      <c r="U190" s="495">
        <v>53580.155683997698</v>
      </c>
      <c r="V190" s="495">
        <v>436632.45068399771</v>
      </c>
      <c r="W190" s="496">
        <v>172390.47068399773</v>
      </c>
    </row>
    <row r="191" spans="1:23" ht="12.75">
      <c r="A191" s="494">
        <v>593</v>
      </c>
      <c r="B191" s="494" t="s">
        <v>214</v>
      </c>
      <c r="C191" s="495">
        <v>8627</v>
      </c>
      <c r="D191" s="495">
        <v>1038</v>
      </c>
      <c r="E191" s="495">
        <v>820</v>
      </c>
      <c r="F191" s="490"/>
      <c r="G191" s="495">
        <v>720181.96000000008</v>
      </c>
      <c r="H191" s="495">
        <v>762234.54</v>
      </c>
      <c r="I191" s="495">
        <v>68256.800000000003</v>
      </c>
      <c r="J191" s="496">
        <v>1550673.3</v>
      </c>
      <c r="K191" s="490"/>
      <c r="L191" s="495">
        <v>25936.6</v>
      </c>
      <c r="M191" s="495">
        <v>1745567.8989731581</v>
      </c>
      <c r="N191" s="489"/>
      <c r="O191" s="503">
        <v>593</v>
      </c>
      <c r="P191" s="494" t="s">
        <v>214</v>
      </c>
      <c r="Q191" s="495">
        <v>17050</v>
      </c>
      <c r="R191" s="495">
        <v>986527.25</v>
      </c>
      <c r="S191" s="495">
        <v>1716671.8</v>
      </c>
      <c r="T191" s="495">
        <v>54202.614999999998</v>
      </c>
      <c r="U191" s="495">
        <v>194260.083306335</v>
      </c>
      <c r="V191" s="495">
        <v>1965134.498306335</v>
      </c>
      <c r="W191" s="496">
        <v>978607.24830633495</v>
      </c>
    </row>
    <row r="192" spans="1:23" ht="12.75">
      <c r="A192" s="494">
        <v>595</v>
      </c>
      <c r="B192" s="494" t="s">
        <v>215</v>
      </c>
      <c r="C192" s="495">
        <v>1816</v>
      </c>
      <c r="D192" s="495">
        <v>187</v>
      </c>
      <c r="E192" s="495">
        <v>80</v>
      </c>
      <c r="F192" s="490"/>
      <c r="G192" s="495">
        <v>151599.67999999999</v>
      </c>
      <c r="H192" s="495">
        <v>137319.71000000002</v>
      </c>
      <c r="I192" s="495">
        <v>6659.2</v>
      </c>
      <c r="J192" s="496">
        <v>295578.59000000003</v>
      </c>
      <c r="K192" s="490"/>
      <c r="L192" s="495">
        <v>2530.4</v>
      </c>
      <c r="M192" s="495">
        <v>302063.6242799724</v>
      </c>
      <c r="N192" s="489"/>
      <c r="O192" s="503">
        <v>595</v>
      </c>
      <c r="P192" s="494" t="s">
        <v>215</v>
      </c>
      <c r="Q192" s="495">
        <v>4073</v>
      </c>
      <c r="R192" s="495">
        <v>215047.83</v>
      </c>
      <c r="S192" s="495">
        <v>275649.28249999997</v>
      </c>
      <c r="T192" s="495">
        <v>15053.084000000001</v>
      </c>
      <c r="U192" s="495">
        <v>42649.535557797499</v>
      </c>
      <c r="V192" s="495">
        <v>333351.90205779742</v>
      </c>
      <c r="W192" s="496">
        <v>118304.07205779743</v>
      </c>
    </row>
    <row r="193" spans="1:23" ht="12.75">
      <c r="A193" s="494">
        <v>598</v>
      </c>
      <c r="B193" s="494" t="s">
        <v>216</v>
      </c>
      <c r="C193" s="495">
        <v>10809</v>
      </c>
      <c r="D193" s="495">
        <v>1184</v>
      </c>
      <c r="E193" s="495">
        <v>2855</v>
      </c>
      <c r="F193" s="490"/>
      <c r="G193" s="495">
        <v>902335.32000000007</v>
      </c>
      <c r="H193" s="495">
        <v>869446.72000000009</v>
      </c>
      <c r="I193" s="495">
        <v>237650.19999999998</v>
      </c>
      <c r="J193" s="496">
        <v>2009432.24</v>
      </c>
      <c r="K193" s="490"/>
      <c r="L193" s="495">
        <v>90303.65</v>
      </c>
      <c r="M193" s="495">
        <v>2124189.0552354879</v>
      </c>
      <c r="N193" s="489"/>
      <c r="O193" s="503">
        <v>598</v>
      </c>
      <c r="P193" s="494" t="s">
        <v>216</v>
      </c>
      <c r="Q193" s="495">
        <v>19475</v>
      </c>
      <c r="R193" s="495">
        <v>958185.73</v>
      </c>
      <c r="S193" s="495">
        <v>1983209.9645</v>
      </c>
      <c r="T193" s="495">
        <v>69693.880999999994</v>
      </c>
      <c r="U193" s="495">
        <v>200993.58091489601</v>
      </c>
      <c r="V193" s="495">
        <v>2253897.4264148963</v>
      </c>
      <c r="W193" s="496">
        <v>1295711.6964148963</v>
      </c>
    </row>
    <row r="194" spans="1:23" ht="12.75">
      <c r="A194" s="494">
        <v>599</v>
      </c>
      <c r="B194" s="494" t="s">
        <v>217</v>
      </c>
      <c r="C194" s="495">
        <v>5971</v>
      </c>
      <c r="D194" s="495">
        <v>203</v>
      </c>
      <c r="E194" s="495">
        <v>397</v>
      </c>
      <c r="F194" s="490"/>
      <c r="G194" s="495">
        <v>498459.08</v>
      </c>
      <c r="H194" s="495">
        <v>149068.99000000002</v>
      </c>
      <c r="I194" s="495">
        <v>33046.28</v>
      </c>
      <c r="J194" s="496">
        <v>680574.35000000009</v>
      </c>
      <c r="K194" s="490"/>
      <c r="L194" s="495">
        <v>12557.109999999999</v>
      </c>
      <c r="M194" s="495">
        <v>572480.62432653876</v>
      </c>
      <c r="N194" s="489"/>
      <c r="O194" s="503">
        <v>599</v>
      </c>
      <c r="P194" s="494" t="s">
        <v>217</v>
      </c>
      <c r="Q194" s="495">
        <v>11225</v>
      </c>
      <c r="R194" s="495">
        <v>172136.47</v>
      </c>
      <c r="S194" s="495">
        <v>285973.67099999997</v>
      </c>
      <c r="T194" s="495">
        <v>17684.952000000001</v>
      </c>
      <c r="U194" s="495">
        <v>37170.069205054999</v>
      </c>
      <c r="V194" s="495">
        <v>340828.69220505498</v>
      </c>
      <c r="W194" s="496">
        <v>168692.22220505498</v>
      </c>
    </row>
    <row r="195" spans="1:23" ht="12.75">
      <c r="A195" s="494">
        <v>601</v>
      </c>
      <c r="B195" s="494" t="s">
        <v>218</v>
      </c>
      <c r="C195" s="495">
        <v>1795</v>
      </c>
      <c r="D195" s="495">
        <v>243</v>
      </c>
      <c r="E195" s="495">
        <v>55</v>
      </c>
      <c r="F195" s="490"/>
      <c r="G195" s="495">
        <v>149846.6</v>
      </c>
      <c r="H195" s="495">
        <v>178442.19</v>
      </c>
      <c r="I195" s="495">
        <v>4578.2</v>
      </c>
      <c r="J195" s="496">
        <v>332866.99000000005</v>
      </c>
      <c r="K195" s="490"/>
      <c r="L195" s="495">
        <v>1739.6499999999999</v>
      </c>
      <c r="M195" s="495">
        <v>430320.2922555774</v>
      </c>
      <c r="N195" s="489"/>
      <c r="O195" s="503">
        <v>601</v>
      </c>
      <c r="P195" s="494" t="s">
        <v>218</v>
      </c>
      <c r="Q195" s="495">
        <v>3739</v>
      </c>
      <c r="R195" s="495">
        <v>192928.21</v>
      </c>
      <c r="S195" s="495">
        <v>218723.84899999999</v>
      </c>
      <c r="T195" s="495">
        <v>23271.911</v>
      </c>
      <c r="U195" s="495">
        <v>76884.249146843897</v>
      </c>
      <c r="V195" s="495">
        <v>318880.00914684386</v>
      </c>
      <c r="W195" s="496">
        <v>125951.79914684387</v>
      </c>
    </row>
    <row r="196" spans="1:23" ht="12.75">
      <c r="A196" s="494">
        <v>604</v>
      </c>
      <c r="B196" s="494" t="s">
        <v>219</v>
      </c>
      <c r="C196" s="495">
        <v>12206</v>
      </c>
      <c r="D196" s="495">
        <v>994</v>
      </c>
      <c r="E196" s="495">
        <v>964</v>
      </c>
      <c r="F196" s="490"/>
      <c r="G196" s="495">
        <v>1018956.88</v>
      </c>
      <c r="H196" s="495">
        <v>729924.02</v>
      </c>
      <c r="I196" s="495">
        <v>80243.360000000001</v>
      </c>
      <c r="J196" s="496">
        <v>1829124.26</v>
      </c>
      <c r="K196" s="490"/>
      <c r="L196" s="495">
        <v>30491.32</v>
      </c>
      <c r="M196" s="495">
        <v>1734605.3196026247</v>
      </c>
      <c r="N196" s="489"/>
      <c r="O196" s="503">
        <v>604</v>
      </c>
      <c r="P196" s="494" t="s">
        <v>219</v>
      </c>
      <c r="Q196" s="495">
        <v>20763</v>
      </c>
      <c r="R196" s="495">
        <v>989756.41</v>
      </c>
      <c r="S196" s="495">
        <v>1411682.1465</v>
      </c>
      <c r="T196" s="495">
        <v>51444.794999999998</v>
      </c>
      <c r="U196" s="495">
        <v>244959.288750304</v>
      </c>
      <c r="V196" s="495">
        <v>1708086.2302503039</v>
      </c>
      <c r="W196" s="496">
        <v>718329.82025030383</v>
      </c>
    </row>
    <row r="197" spans="1:23" ht="12.75">
      <c r="A197" s="494">
        <v>607</v>
      </c>
      <c r="B197" s="494" t="s">
        <v>220</v>
      </c>
      <c r="C197" s="495">
        <v>1928</v>
      </c>
      <c r="D197" s="495">
        <v>278</v>
      </c>
      <c r="E197" s="495">
        <v>63</v>
      </c>
      <c r="F197" s="490"/>
      <c r="G197" s="495">
        <v>160949.44</v>
      </c>
      <c r="H197" s="495">
        <v>204143.74000000002</v>
      </c>
      <c r="I197" s="495">
        <v>5244.12</v>
      </c>
      <c r="J197" s="496">
        <v>370337.30000000005</v>
      </c>
      <c r="K197" s="490"/>
      <c r="L197" s="495">
        <v>1992.6899999999998</v>
      </c>
      <c r="M197" s="495">
        <v>446526.59721394646</v>
      </c>
      <c r="N197" s="489"/>
      <c r="O197" s="503">
        <v>607</v>
      </c>
      <c r="P197" s="494" t="s">
        <v>220</v>
      </c>
      <c r="Q197" s="495">
        <v>4064</v>
      </c>
      <c r="R197" s="495">
        <v>447739.6</v>
      </c>
      <c r="S197" s="495">
        <v>464986.56699999998</v>
      </c>
      <c r="T197" s="495">
        <v>22164.107</v>
      </c>
      <c r="U197" s="495">
        <v>88324.023874763006</v>
      </c>
      <c r="V197" s="495">
        <v>575474.69787476305</v>
      </c>
      <c r="W197" s="496">
        <v>127735.09787476307</v>
      </c>
    </row>
    <row r="198" spans="1:23" ht="12.75">
      <c r="A198" s="494">
        <v>608</v>
      </c>
      <c r="B198" s="494" t="s">
        <v>221</v>
      </c>
      <c r="C198" s="495">
        <v>950</v>
      </c>
      <c r="D198" s="495">
        <v>88</v>
      </c>
      <c r="E198" s="495">
        <v>30</v>
      </c>
      <c r="F198" s="490"/>
      <c r="G198" s="495">
        <v>79306</v>
      </c>
      <c r="H198" s="495">
        <v>64621.04</v>
      </c>
      <c r="I198" s="495">
        <v>2497.1999999999998</v>
      </c>
      <c r="J198" s="496">
        <v>146424.24000000002</v>
      </c>
      <c r="K198" s="490"/>
      <c r="L198" s="495">
        <v>948.9</v>
      </c>
      <c r="M198" s="495">
        <v>152082.88534291476</v>
      </c>
      <c r="N198" s="489"/>
      <c r="O198" s="503">
        <v>608</v>
      </c>
      <c r="P198" s="494" t="s">
        <v>221</v>
      </c>
      <c r="Q198" s="495">
        <v>1943</v>
      </c>
      <c r="R198" s="495">
        <v>76791.899999999994</v>
      </c>
      <c r="S198" s="495">
        <v>140710.09450000001</v>
      </c>
      <c r="T198" s="495">
        <v>2401.8110000000001</v>
      </c>
      <c r="U198" s="495">
        <v>33615.995541662502</v>
      </c>
      <c r="V198" s="495">
        <v>176727.9010416625</v>
      </c>
      <c r="W198" s="496">
        <v>99936.001041662501</v>
      </c>
    </row>
    <row r="199" spans="1:23" ht="12.75">
      <c r="A199" s="494">
        <v>609</v>
      </c>
      <c r="B199" s="494" t="s">
        <v>222</v>
      </c>
      <c r="C199" s="495">
        <v>46902</v>
      </c>
      <c r="D199" s="495">
        <v>6223</v>
      </c>
      <c r="E199" s="495">
        <v>4282</v>
      </c>
      <c r="F199" s="490"/>
      <c r="G199" s="495">
        <v>3915378.96</v>
      </c>
      <c r="H199" s="495">
        <v>4569735.59</v>
      </c>
      <c r="I199" s="495">
        <v>356433.68</v>
      </c>
      <c r="J199" s="496">
        <v>8841548.2300000004</v>
      </c>
      <c r="K199" s="490"/>
      <c r="L199" s="495">
        <v>135439.66</v>
      </c>
      <c r="M199" s="495">
        <v>9049029.0912032016</v>
      </c>
      <c r="N199" s="489"/>
      <c r="O199" s="503">
        <v>609</v>
      </c>
      <c r="P199" s="494" t="s">
        <v>222</v>
      </c>
      <c r="Q199" s="495">
        <v>83106</v>
      </c>
      <c r="R199" s="495">
        <v>6633297.7599999998</v>
      </c>
      <c r="S199" s="495">
        <v>9281735.6420000009</v>
      </c>
      <c r="T199" s="495">
        <v>373387.891</v>
      </c>
      <c r="U199" s="495">
        <v>1673884.8628370201</v>
      </c>
      <c r="V199" s="495">
        <v>11329008.395837022</v>
      </c>
      <c r="W199" s="496">
        <v>4695710.6358370222</v>
      </c>
    </row>
    <row r="200" spans="1:23" ht="12.75">
      <c r="A200" s="494">
        <v>611</v>
      </c>
      <c r="B200" s="494" t="s">
        <v>223</v>
      </c>
      <c r="C200" s="495">
        <v>2914</v>
      </c>
      <c r="D200" s="495">
        <v>213</v>
      </c>
      <c r="E200" s="495">
        <v>190</v>
      </c>
      <c r="F200" s="490"/>
      <c r="G200" s="495">
        <v>243260.72</v>
      </c>
      <c r="H200" s="495">
        <v>156412.29</v>
      </c>
      <c r="I200" s="495">
        <v>15815.599999999999</v>
      </c>
      <c r="J200" s="496">
        <v>415488.61</v>
      </c>
      <c r="K200" s="490"/>
      <c r="L200" s="495">
        <v>6009.7</v>
      </c>
      <c r="M200" s="495">
        <v>370578.02493708767</v>
      </c>
      <c r="N200" s="489"/>
      <c r="O200" s="503">
        <v>611</v>
      </c>
      <c r="P200" s="494" t="s">
        <v>223</v>
      </c>
      <c r="Q200" s="495">
        <v>4973</v>
      </c>
      <c r="R200" s="495">
        <v>248552.21</v>
      </c>
      <c r="S200" s="495">
        <v>262650.33549999999</v>
      </c>
      <c r="T200" s="495">
        <v>13923.525</v>
      </c>
      <c r="U200" s="495">
        <v>51769.6535387943</v>
      </c>
      <c r="V200" s="495">
        <v>328343.51403879432</v>
      </c>
      <c r="W200" s="496">
        <v>79791.304038794333</v>
      </c>
    </row>
    <row r="201" spans="1:23" ht="12.75">
      <c r="A201" s="494">
        <v>614</v>
      </c>
      <c r="B201" s="494" t="s">
        <v>224</v>
      </c>
      <c r="C201" s="495">
        <v>1370</v>
      </c>
      <c r="D201" s="495">
        <v>217</v>
      </c>
      <c r="E201" s="495">
        <v>65</v>
      </c>
      <c r="F201" s="490"/>
      <c r="G201" s="495">
        <v>114367.6</v>
      </c>
      <c r="H201" s="495">
        <v>159349.61000000002</v>
      </c>
      <c r="I201" s="495">
        <v>5410.5999999999995</v>
      </c>
      <c r="J201" s="496">
        <v>279127.81</v>
      </c>
      <c r="K201" s="490"/>
      <c r="L201" s="495">
        <v>2055.9499999999998</v>
      </c>
      <c r="M201" s="495">
        <v>302962.61657471565</v>
      </c>
      <c r="N201" s="489"/>
      <c r="O201" s="503">
        <v>614</v>
      </c>
      <c r="P201" s="494" t="s">
        <v>224</v>
      </c>
      <c r="Q201" s="495">
        <v>2923</v>
      </c>
      <c r="R201" s="495">
        <v>159079.87</v>
      </c>
      <c r="S201" s="495">
        <v>224256.60200000001</v>
      </c>
      <c r="T201" s="495">
        <v>9344.5419999999995</v>
      </c>
      <c r="U201" s="495">
        <v>96700.265125027596</v>
      </c>
      <c r="V201" s="495">
        <v>330301.4091250276</v>
      </c>
      <c r="W201" s="496">
        <v>171221.5391250276</v>
      </c>
    </row>
    <row r="202" spans="1:23" ht="12.75">
      <c r="A202" s="494">
        <v>615</v>
      </c>
      <c r="B202" s="494" t="s">
        <v>225</v>
      </c>
      <c r="C202" s="495">
        <v>3506</v>
      </c>
      <c r="D202" s="495">
        <v>603</v>
      </c>
      <c r="E202" s="495">
        <v>211</v>
      </c>
      <c r="F202" s="490"/>
      <c r="G202" s="495">
        <v>292680.88</v>
      </c>
      <c r="H202" s="495">
        <v>442800.99000000005</v>
      </c>
      <c r="I202" s="495">
        <v>17563.64</v>
      </c>
      <c r="J202" s="496">
        <v>753045.51000000013</v>
      </c>
      <c r="K202" s="490"/>
      <c r="L202" s="495">
        <v>6673.9299999999994</v>
      </c>
      <c r="M202" s="495">
        <v>902913.58888861805</v>
      </c>
      <c r="N202" s="489"/>
      <c r="O202" s="503">
        <v>615</v>
      </c>
      <c r="P202" s="494" t="s">
        <v>225</v>
      </c>
      <c r="Q202" s="495">
        <v>7479</v>
      </c>
      <c r="R202" s="495">
        <v>504244.22</v>
      </c>
      <c r="S202" s="495">
        <v>635918.76699999999</v>
      </c>
      <c r="T202" s="495">
        <v>37739.044999999998</v>
      </c>
      <c r="U202" s="495">
        <v>191880.504439293</v>
      </c>
      <c r="V202" s="495">
        <v>865538.31643929309</v>
      </c>
      <c r="W202" s="496">
        <v>361294.09643929312</v>
      </c>
    </row>
    <row r="203" spans="1:23" ht="12.75">
      <c r="A203" s="494">
        <v>616</v>
      </c>
      <c r="B203" s="494" t="s">
        <v>226</v>
      </c>
      <c r="C203" s="495">
        <v>1036</v>
      </c>
      <c r="D203" s="495">
        <v>91</v>
      </c>
      <c r="E203" s="495">
        <v>60</v>
      </c>
      <c r="F203" s="490"/>
      <c r="G203" s="495">
        <v>86485.28</v>
      </c>
      <c r="H203" s="495">
        <v>66824.03</v>
      </c>
      <c r="I203" s="495">
        <v>4994.3999999999996</v>
      </c>
      <c r="J203" s="496">
        <v>158303.71</v>
      </c>
      <c r="K203" s="490"/>
      <c r="L203" s="495">
        <v>1897.8</v>
      </c>
      <c r="M203" s="495">
        <v>180880.08331843928</v>
      </c>
      <c r="N203" s="489"/>
      <c r="O203" s="503">
        <v>616</v>
      </c>
      <c r="P203" s="494" t="s">
        <v>226</v>
      </c>
      <c r="Q203" s="495">
        <v>1781</v>
      </c>
      <c r="R203" s="495">
        <v>152967.76999999999</v>
      </c>
      <c r="S203" s="495">
        <v>159270.40649999998</v>
      </c>
      <c r="T203" s="495">
        <v>4787.1660000000002</v>
      </c>
      <c r="U203" s="495">
        <v>25457.378345823901</v>
      </c>
      <c r="V203" s="495">
        <v>189514.95084582389</v>
      </c>
      <c r="W203" s="496">
        <v>36547.180845823896</v>
      </c>
    </row>
    <row r="204" spans="1:23" ht="12.75">
      <c r="A204" s="494">
        <v>619</v>
      </c>
      <c r="B204" s="494" t="s">
        <v>227</v>
      </c>
      <c r="C204" s="495">
        <v>1265</v>
      </c>
      <c r="D204" s="495">
        <v>122</v>
      </c>
      <c r="E204" s="495">
        <v>85</v>
      </c>
      <c r="F204" s="490"/>
      <c r="G204" s="495">
        <v>105602.20000000001</v>
      </c>
      <c r="H204" s="495">
        <v>89588.260000000009</v>
      </c>
      <c r="I204" s="495">
        <v>7075.4</v>
      </c>
      <c r="J204" s="496">
        <v>202265.86000000002</v>
      </c>
      <c r="K204" s="490"/>
      <c r="L204" s="495">
        <v>2688.5499999999997</v>
      </c>
      <c r="M204" s="495">
        <v>202737.95843833283</v>
      </c>
      <c r="N204" s="489"/>
      <c r="O204" s="503">
        <v>619</v>
      </c>
      <c r="P204" s="494" t="s">
        <v>227</v>
      </c>
      <c r="Q204" s="495">
        <v>2650</v>
      </c>
      <c r="R204" s="495">
        <v>33988.839999999997</v>
      </c>
      <c r="S204" s="495">
        <v>174875.359</v>
      </c>
      <c r="T204" s="495">
        <v>7634.0010000000002</v>
      </c>
      <c r="U204" s="495">
        <v>28136.666247024099</v>
      </c>
      <c r="V204" s="495">
        <v>210646.02624702407</v>
      </c>
      <c r="W204" s="496">
        <v>176657.18624702407</v>
      </c>
    </row>
    <row r="205" spans="1:23" ht="12.75">
      <c r="A205" s="494">
        <v>620</v>
      </c>
      <c r="B205" s="494" t="s">
        <v>228</v>
      </c>
      <c r="C205" s="495">
        <v>1077</v>
      </c>
      <c r="D205" s="495">
        <v>215</v>
      </c>
      <c r="E205" s="495">
        <v>60</v>
      </c>
      <c r="F205" s="490"/>
      <c r="G205" s="495">
        <v>89907.96</v>
      </c>
      <c r="H205" s="495">
        <v>157880.95000000001</v>
      </c>
      <c r="I205" s="495">
        <v>4994.3999999999996</v>
      </c>
      <c r="J205" s="496">
        <v>252783.31000000003</v>
      </c>
      <c r="K205" s="490"/>
      <c r="L205" s="495">
        <v>1897.8</v>
      </c>
      <c r="M205" s="495">
        <v>309380.25260628882</v>
      </c>
      <c r="N205" s="489"/>
      <c r="O205" s="503">
        <v>620</v>
      </c>
      <c r="P205" s="494" t="s">
        <v>228</v>
      </c>
      <c r="Q205" s="495">
        <v>2359</v>
      </c>
      <c r="R205" s="495">
        <v>201131.25</v>
      </c>
      <c r="S205" s="495">
        <v>279440.95500000002</v>
      </c>
      <c r="T205" s="495">
        <v>16192.111000000001</v>
      </c>
      <c r="U205" s="495">
        <v>64617.640011820797</v>
      </c>
      <c r="V205" s="495">
        <v>360250.70601182082</v>
      </c>
      <c r="W205" s="496">
        <v>159119.45601182082</v>
      </c>
    </row>
    <row r="206" spans="1:23" ht="12.75">
      <c r="A206" s="494">
        <v>623</v>
      </c>
      <c r="B206" s="494" t="s">
        <v>229</v>
      </c>
      <c r="C206" s="495">
        <v>957</v>
      </c>
      <c r="D206" s="495">
        <v>90</v>
      </c>
      <c r="E206" s="495">
        <v>62</v>
      </c>
      <c r="F206" s="490"/>
      <c r="G206" s="495">
        <v>79890.36</v>
      </c>
      <c r="H206" s="495">
        <v>66089.7</v>
      </c>
      <c r="I206" s="495">
        <v>5160.88</v>
      </c>
      <c r="J206" s="496">
        <v>151140.94</v>
      </c>
      <c r="K206" s="490"/>
      <c r="L206" s="495">
        <v>1961.06</v>
      </c>
      <c r="M206" s="495">
        <v>145199.28998461788</v>
      </c>
      <c r="N206" s="489"/>
      <c r="O206" s="503">
        <v>623</v>
      </c>
      <c r="P206" s="494" t="s">
        <v>229</v>
      </c>
      <c r="Q206" s="495">
        <v>2108</v>
      </c>
      <c r="R206" s="495">
        <v>113557.13</v>
      </c>
      <c r="S206" s="495">
        <v>149449.72100000002</v>
      </c>
      <c r="T206" s="495">
        <v>2251.7930000000001</v>
      </c>
      <c r="U206" s="495">
        <v>24830.6370160025</v>
      </c>
      <c r="V206" s="495">
        <v>176532.15101600252</v>
      </c>
      <c r="W206" s="496">
        <v>62975.021016002516</v>
      </c>
    </row>
    <row r="207" spans="1:23" ht="12.75">
      <c r="A207" s="494">
        <v>624</v>
      </c>
      <c r="B207" s="494" t="s">
        <v>230</v>
      </c>
      <c r="C207" s="495">
        <v>2711</v>
      </c>
      <c r="D207" s="495">
        <v>275</v>
      </c>
      <c r="E207" s="495">
        <v>248</v>
      </c>
      <c r="F207" s="490"/>
      <c r="G207" s="495">
        <v>226314.28</v>
      </c>
      <c r="H207" s="495">
        <v>201940.75</v>
      </c>
      <c r="I207" s="495">
        <v>20643.52</v>
      </c>
      <c r="J207" s="496">
        <v>448898.55000000005</v>
      </c>
      <c r="K207" s="490"/>
      <c r="L207" s="495">
        <v>7844.24</v>
      </c>
      <c r="M207" s="495">
        <v>467088.25252213172</v>
      </c>
      <c r="N207" s="489"/>
      <c r="O207" s="503">
        <v>624</v>
      </c>
      <c r="P207" s="494" t="s">
        <v>230</v>
      </c>
      <c r="Q207" s="495">
        <v>5065</v>
      </c>
      <c r="R207" s="495">
        <v>378160.26</v>
      </c>
      <c r="S207" s="495">
        <v>413155.22499999998</v>
      </c>
      <c r="T207" s="495">
        <v>22884.491000000002</v>
      </c>
      <c r="U207" s="495">
        <v>76833.472138857702</v>
      </c>
      <c r="V207" s="495">
        <v>512873.18813885766</v>
      </c>
      <c r="W207" s="496">
        <v>134712.92813885765</v>
      </c>
    </row>
    <row r="208" spans="1:23" ht="12.75">
      <c r="A208" s="494">
        <v>625</v>
      </c>
      <c r="B208" s="494" t="s">
        <v>231</v>
      </c>
      <c r="C208" s="495">
        <v>1480</v>
      </c>
      <c r="D208" s="495">
        <v>170</v>
      </c>
      <c r="E208" s="495">
        <v>129</v>
      </c>
      <c r="F208" s="490"/>
      <c r="G208" s="495">
        <v>123550.40000000001</v>
      </c>
      <c r="H208" s="495">
        <v>124836.1</v>
      </c>
      <c r="I208" s="495">
        <v>10737.96</v>
      </c>
      <c r="J208" s="496">
        <v>259124.46</v>
      </c>
      <c r="K208" s="490"/>
      <c r="L208" s="495">
        <v>4080.27</v>
      </c>
      <c r="M208" s="495">
        <v>266353.52438748471</v>
      </c>
      <c r="N208" s="489"/>
      <c r="O208" s="503">
        <v>625</v>
      </c>
      <c r="P208" s="494" t="s">
        <v>231</v>
      </c>
      <c r="Q208" s="495">
        <v>2980</v>
      </c>
      <c r="R208" s="495">
        <v>227316.07</v>
      </c>
      <c r="S208" s="495">
        <v>252199.48550000001</v>
      </c>
      <c r="T208" s="495">
        <v>13730.213</v>
      </c>
      <c r="U208" s="495">
        <v>31642.677788046101</v>
      </c>
      <c r="V208" s="495">
        <v>297572.37628804613</v>
      </c>
      <c r="W208" s="496">
        <v>70256.306288046122</v>
      </c>
    </row>
    <row r="209" spans="1:23" ht="12.75">
      <c r="A209" s="494">
        <v>626</v>
      </c>
      <c r="B209" s="494" t="s">
        <v>232</v>
      </c>
      <c r="C209" s="495">
        <v>2181</v>
      </c>
      <c r="D209" s="495">
        <v>318</v>
      </c>
      <c r="E209" s="495">
        <v>113</v>
      </c>
      <c r="F209" s="490"/>
      <c r="G209" s="495">
        <v>182069.88</v>
      </c>
      <c r="H209" s="495">
        <v>233516.94</v>
      </c>
      <c r="I209" s="495">
        <v>9406.119999999999</v>
      </c>
      <c r="J209" s="496">
        <v>424992.94</v>
      </c>
      <c r="K209" s="490"/>
      <c r="L209" s="495">
        <v>3574.19</v>
      </c>
      <c r="M209" s="495">
        <v>453114.830255337</v>
      </c>
      <c r="N209" s="489"/>
      <c r="O209" s="503">
        <v>626</v>
      </c>
      <c r="P209" s="494" t="s">
        <v>232</v>
      </c>
      <c r="Q209" s="495">
        <v>4756</v>
      </c>
      <c r="R209" s="495">
        <v>251474.86</v>
      </c>
      <c r="S209" s="495">
        <v>398579.89300000004</v>
      </c>
      <c r="T209" s="495">
        <v>24417.038</v>
      </c>
      <c r="U209" s="495">
        <v>108808.55620259</v>
      </c>
      <c r="V209" s="495">
        <v>531805.4872025901</v>
      </c>
      <c r="W209" s="496">
        <v>280330.62720259011</v>
      </c>
    </row>
    <row r="210" spans="1:23" ht="12.75">
      <c r="A210" s="494">
        <v>630</v>
      </c>
      <c r="B210" s="494" t="s">
        <v>233</v>
      </c>
      <c r="C210" s="495">
        <v>807</v>
      </c>
      <c r="D210" s="495">
        <v>87</v>
      </c>
      <c r="E210" s="495">
        <v>121</v>
      </c>
      <c r="F210" s="490"/>
      <c r="G210" s="495">
        <v>67368.36</v>
      </c>
      <c r="H210" s="495">
        <v>63886.710000000006</v>
      </c>
      <c r="I210" s="495">
        <v>10072.039999999999</v>
      </c>
      <c r="J210" s="496">
        <v>141327.11000000002</v>
      </c>
      <c r="K210" s="490"/>
      <c r="L210" s="495">
        <v>3827.23</v>
      </c>
      <c r="M210" s="495">
        <v>119031.8863516366</v>
      </c>
      <c r="N210" s="489"/>
      <c r="O210" s="503">
        <v>630</v>
      </c>
      <c r="P210" s="494" t="s">
        <v>233</v>
      </c>
      <c r="Q210" s="495">
        <v>1646</v>
      </c>
      <c r="R210" s="495">
        <v>68008.009999999995</v>
      </c>
      <c r="S210" s="495">
        <v>73649.293999999994</v>
      </c>
      <c r="T210" s="495">
        <v>3876.0070000000001</v>
      </c>
      <c r="U210" s="495">
        <v>22700.586101606401</v>
      </c>
      <c r="V210" s="495">
        <v>100225.88710160639</v>
      </c>
      <c r="W210" s="496">
        <v>32217.877101606398</v>
      </c>
    </row>
    <row r="211" spans="1:23" ht="12.75">
      <c r="A211" s="494">
        <v>631</v>
      </c>
      <c r="B211" s="494" t="s">
        <v>234</v>
      </c>
      <c r="C211" s="495">
        <v>1000</v>
      </c>
      <c r="D211" s="495">
        <v>99</v>
      </c>
      <c r="E211" s="495">
        <v>59</v>
      </c>
      <c r="F211" s="490"/>
      <c r="G211" s="495">
        <v>83480</v>
      </c>
      <c r="H211" s="495">
        <v>72698.67</v>
      </c>
      <c r="I211" s="495">
        <v>4911.16</v>
      </c>
      <c r="J211" s="496">
        <v>161089.82999999999</v>
      </c>
      <c r="K211" s="490"/>
      <c r="L211" s="495">
        <v>1866.1699999999998</v>
      </c>
      <c r="M211" s="495">
        <v>168413.48842510724</v>
      </c>
      <c r="N211" s="489"/>
      <c r="O211" s="503">
        <v>631</v>
      </c>
      <c r="P211" s="494" t="s">
        <v>234</v>
      </c>
      <c r="Q211" s="495">
        <v>1930</v>
      </c>
      <c r="R211" s="495">
        <v>96976.73</v>
      </c>
      <c r="S211" s="495">
        <v>139350.10500000001</v>
      </c>
      <c r="T211" s="495">
        <v>4904.3519999999999</v>
      </c>
      <c r="U211" s="495">
        <v>33701.874978083397</v>
      </c>
      <c r="V211" s="495">
        <v>177956.33197808341</v>
      </c>
      <c r="W211" s="496">
        <v>80979.601978083418</v>
      </c>
    </row>
    <row r="212" spans="1:23" ht="12.75">
      <c r="A212" s="494">
        <v>635</v>
      </c>
      <c r="B212" s="494" t="s">
        <v>235</v>
      </c>
      <c r="C212" s="495">
        <v>3301</v>
      </c>
      <c r="D212" s="495">
        <v>292</v>
      </c>
      <c r="E212" s="495">
        <v>249</v>
      </c>
      <c r="F212" s="490"/>
      <c r="G212" s="495">
        <v>275567.48000000004</v>
      </c>
      <c r="H212" s="495">
        <v>214424.36000000002</v>
      </c>
      <c r="I212" s="495">
        <v>20726.759999999998</v>
      </c>
      <c r="J212" s="496">
        <v>510718.60000000009</v>
      </c>
      <c r="K212" s="490"/>
      <c r="L212" s="495">
        <v>7875.87</v>
      </c>
      <c r="M212" s="495">
        <v>507527.15960614197</v>
      </c>
      <c r="N212" s="489"/>
      <c r="O212" s="503">
        <v>635</v>
      </c>
      <c r="P212" s="494" t="s">
        <v>235</v>
      </c>
      <c r="Q212" s="495">
        <v>6337</v>
      </c>
      <c r="R212" s="495">
        <v>112821.77</v>
      </c>
      <c r="S212" s="495">
        <v>318620.18449999997</v>
      </c>
      <c r="T212" s="495">
        <v>8044.83</v>
      </c>
      <c r="U212" s="495">
        <v>94463.775272222396</v>
      </c>
      <c r="V212" s="495">
        <v>421128.7897722224</v>
      </c>
      <c r="W212" s="496">
        <v>308307.01977222238</v>
      </c>
    </row>
    <row r="213" spans="1:23" ht="12.75">
      <c r="A213" s="494">
        <v>636</v>
      </c>
      <c r="B213" s="494" t="s">
        <v>236</v>
      </c>
      <c r="C213" s="495">
        <v>4283</v>
      </c>
      <c r="D213" s="495">
        <v>398</v>
      </c>
      <c r="E213" s="495">
        <v>422</v>
      </c>
      <c r="F213" s="490"/>
      <c r="G213" s="495">
        <v>357544.84</v>
      </c>
      <c r="H213" s="495">
        <v>292263.34000000003</v>
      </c>
      <c r="I213" s="495">
        <v>35127.279999999999</v>
      </c>
      <c r="J213" s="496">
        <v>684935.46000000008</v>
      </c>
      <c r="K213" s="490"/>
      <c r="L213" s="495">
        <v>13347.859999999999</v>
      </c>
      <c r="M213" s="495">
        <v>684717.95098382991</v>
      </c>
      <c r="N213" s="489"/>
      <c r="O213" s="503">
        <v>636</v>
      </c>
      <c r="P213" s="494" t="s">
        <v>236</v>
      </c>
      <c r="Q213" s="495">
        <v>8130</v>
      </c>
      <c r="R213" s="495">
        <v>417223.95</v>
      </c>
      <c r="S213" s="495">
        <v>451560.223</v>
      </c>
      <c r="T213" s="495">
        <v>22095.643</v>
      </c>
      <c r="U213" s="495">
        <v>100653.497842774</v>
      </c>
      <c r="V213" s="495">
        <v>574309.36384277395</v>
      </c>
      <c r="W213" s="496">
        <v>157085.41384277394</v>
      </c>
    </row>
    <row r="214" spans="1:23" ht="12.75">
      <c r="A214" s="494">
        <v>638</v>
      </c>
      <c r="B214" s="494" t="s">
        <v>237</v>
      </c>
      <c r="C214" s="495">
        <v>29370</v>
      </c>
      <c r="D214" s="495">
        <v>3076</v>
      </c>
      <c r="E214" s="495">
        <v>4352</v>
      </c>
      <c r="F214" s="490"/>
      <c r="G214" s="495">
        <v>2451807.6</v>
      </c>
      <c r="H214" s="495">
        <v>2258799.08</v>
      </c>
      <c r="I214" s="495">
        <v>362260.47999999998</v>
      </c>
      <c r="J214" s="496">
        <v>5072867.16</v>
      </c>
      <c r="K214" s="490"/>
      <c r="L214" s="495">
        <v>137653.76000000001</v>
      </c>
      <c r="M214" s="495">
        <v>4893088.3727728799</v>
      </c>
      <c r="N214" s="489"/>
      <c r="O214" s="503">
        <v>638</v>
      </c>
      <c r="P214" s="494" t="s">
        <v>237</v>
      </c>
      <c r="Q214" s="495">
        <v>51289</v>
      </c>
      <c r="R214" s="495">
        <v>5111274.3899999997</v>
      </c>
      <c r="S214" s="495">
        <v>5611518.2220000001</v>
      </c>
      <c r="T214" s="495">
        <v>184498.45499999999</v>
      </c>
      <c r="U214" s="495">
        <v>570675.27683029103</v>
      </c>
      <c r="V214" s="495">
        <v>6366691.9538302915</v>
      </c>
      <c r="W214" s="496">
        <v>1255417.5638302919</v>
      </c>
    </row>
    <row r="215" spans="1:23" ht="12.75">
      <c r="A215" s="494">
        <v>678</v>
      </c>
      <c r="B215" s="494" t="s">
        <v>238</v>
      </c>
      <c r="C215" s="495">
        <v>12233</v>
      </c>
      <c r="D215" s="495">
        <v>1710</v>
      </c>
      <c r="E215" s="495">
        <v>940</v>
      </c>
      <c r="F215" s="490"/>
      <c r="G215" s="495">
        <v>1021210.8400000001</v>
      </c>
      <c r="H215" s="495">
        <v>1255704.3</v>
      </c>
      <c r="I215" s="495">
        <v>78245.599999999991</v>
      </c>
      <c r="J215" s="496">
        <v>2355160.7400000002</v>
      </c>
      <c r="K215" s="490"/>
      <c r="L215" s="495">
        <v>29732.2</v>
      </c>
      <c r="M215" s="495">
        <v>2453745.4418872613</v>
      </c>
      <c r="N215" s="489"/>
      <c r="O215" s="503">
        <v>678</v>
      </c>
      <c r="P215" s="494" t="s">
        <v>238</v>
      </c>
      <c r="Q215" s="495">
        <v>23797</v>
      </c>
      <c r="R215" s="495">
        <v>2138828.04</v>
      </c>
      <c r="S215" s="495">
        <v>2664801.5010000002</v>
      </c>
      <c r="T215" s="495">
        <v>78196.641000000003</v>
      </c>
      <c r="U215" s="495">
        <v>416324.661785579</v>
      </c>
      <c r="V215" s="495">
        <v>3159322.8037855788</v>
      </c>
      <c r="W215" s="496">
        <v>1020494.7637855788</v>
      </c>
    </row>
    <row r="216" spans="1:23" ht="12.75">
      <c r="A216" s="494">
        <v>680</v>
      </c>
      <c r="B216" s="494" t="s">
        <v>239</v>
      </c>
      <c r="C216" s="495">
        <v>14608</v>
      </c>
      <c r="D216" s="495">
        <v>1451</v>
      </c>
      <c r="E216" s="495">
        <v>3051</v>
      </c>
      <c r="F216" s="490"/>
      <c r="G216" s="495">
        <v>1219475.8400000001</v>
      </c>
      <c r="H216" s="495">
        <v>1065512.83</v>
      </c>
      <c r="I216" s="495">
        <v>253965.24</v>
      </c>
      <c r="J216" s="496">
        <v>2538953.91</v>
      </c>
      <c r="K216" s="490"/>
      <c r="L216" s="495">
        <v>96503.12999999999</v>
      </c>
      <c r="M216" s="495">
        <v>2749496.7749472959</v>
      </c>
      <c r="N216" s="489"/>
      <c r="O216" s="503">
        <v>680</v>
      </c>
      <c r="P216" s="494" t="s">
        <v>239</v>
      </c>
      <c r="Q216" s="495">
        <v>25331</v>
      </c>
      <c r="R216" s="495">
        <v>789960.67</v>
      </c>
      <c r="S216" s="495">
        <v>1712496.2555</v>
      </c>
      <c r="T216" s="495">
        <v>109884.371</v>
      </c>
      <c r="U216" s="495">
        <v>350812.52733485401</v>
      </c>
      <c r="V216" s="495">
        <v>2173193.1538348543</v>
      </c>
      <c r="W216" s="496">
        <v>1383232.4838348543</v>
      </c>
    </row>
    <row r="217" spans="1:23" ht="12.75">
      <c r="A217" s="494">
        <v>681</v>
      </c>
      <c r="B217" s="494" t="s">
        <v>240</v>
      </c>
      <c r="C217" s="495">
        <v>1612</v>
      </c>
      <c r="D217" s="495">
        <v>162</v>
      </c>
      <c r="E217" s="495">
        <v>188</v>
      </c>
      <c r="F217" s="490"/>
      <c r="G217" s="495">
        <v>134569.76</v>
      </c>
      <c r="H217" s="495">
        <v>118961.46</v>
      </c>
      <c r="I217" s="495">
        <v>15649.119999999999</v>
      </c>
      <c r="J217" s="496">
        <v>269180.34000000003</v>
      </c>
      <c r="K217" s="490"/>
      <c r="L217" s="495">
        <v>5946.44</v>
      </c>
      <c r="M217" s="495">
        <v>295492.80012183014</v>
      </c>
      <c r="N217" s="489"/>
      <c r="O217" s="503">
        <v>681</v>
      </c>
      <c r="P217" s="494" t="s">
        <v>240</v>
      </c>
      <c r="Q217" s="495">
        <v>3297</v>
      </c>
      <c r="R217" s="495">
        <v>166078.43</v>
      </c>
      <c r="S217" s="495">
        <v>224150.7335</v>
      </c>
      <c r="T217" s="495">
        <v>13942.704</v>
      </c>
      <c r="U217" s="495">
        <v>36711.098771461002</v>
      </c>
      <c r="V217" s="495">
        <v>274804.53627146099</v>
      </c>
      <c r="W217" s="496">
        <v>108726.106271461</v>
      </c>
    </row>
    <row r="218" spans="1:23" ht="12.75">
      <c r="A218" s="494">
        <v>683</v>
      </c>
      <c r="B218" s="494" t="s">
        <v>241</v>
      </c>
      <c r="C218" s="495">
        <v>1683</v>
      </c>
      <c r="D218" s="495">
        <v>198</v>
      </c>
      <c r="E218" s="495">
        <v>62</v>
      </c>
      <c r="F218" s="490"/>
      <c r="G218" s="495">
        <v>140496.84</v>
      </c>
      <c r="H218" s="495">
        <v>145397.34</v>
      </c>
      <c r="I218" s="495">
        <v>5160.88</v>
      </c>
      <c r="J218" s="496">
        <v>291055.06</v>
      </c>
      <c r="K218" s="490"/>
      <c r="L218" s="495">
        <v>1961.06</v>
      </c>
      <c r="M218" s="495">
        <v>286696.04490178387</v>
      </c>
      <c r="N218" s="489"/>
      <c r="O218" s="503">
        <v>683</v>
      </c>
      <c r="P218" s="494" t="s">
        <v>241</v>
      </c>
      <c r="Q218" s="495">
        <v>3599</v>
      </c>
      <c r="R218" s="495">
        <v>150654.10999999999</v>
      </c>
      <c r="S218" s="495">
        <v>247366.90399999998</v>
      </c>
      <c r="T218" s="495">
        <v>10843.838</v>
      </c>
      <c r="U218" s="495">
        <v>65617.310645371705</v>
      </c>
      <c r="V218" s="495">
        <v>323828.05264537164</v>
      </c>
      <c r="W218" s="496">
        <v>173173.94264537166</v>
      </c>
    </row>
    <row r="219" spans="1:23" ht="12.75">
      <c r="A219" s="494">
        <v>684</v>
      </c>
      <c r="B219" s="494" t="s">
        <v>242</v>
      </c>
      <c r="C219" s="495">
        <v>21739</v>
      </c>
      <c r="D219" s="495">
        <v>2276</v>
      </c>
      <c r="E219" s="495">
        <v>3335</v>
      </c>
      <c r="F219" s="490"/>
      <c r="G219" s="495">
        <v>1814771.72</v>
      </c>
      <c r="H219" s="495">
        <v>1671335.08</v>
      </c>
      <c r="I219" s="495">
        <v>277605.39999999997</v>
      </c>
      <c r="J219" s="496">
        <v>3763712.1999999997</v>
      </c>
      <c r="K219" s="490"/>
      <c r="L219" s="495">
        <v>105486.05</v>
      </c>
      <c r="M219" s="495">
        <v>3780046.8341439012</v>
      </c>
      <c r="N219" s="489"/>
      <c r="O219" s="503">
        <v>684</v>
      </c>
      <c r="P219" s="494" t="s">
        <v>242</v>
      </c>
      <c r="Q219" s="495">
        <v>38832</v>
      </c>
      <c r="R219" s="495">
        <v>2323639.0299999998</v>
      </c>
      <c r="S219" s="495">
        <v>3369334.2524999999</v>
      </c>
      <c r="T219" s="495">
        <v>145398.848</v>
      </c>
      <c r="U219" s="495">
        <v>677891.23642478697</v>
      </c>
      <c r="V219" s="495">
        <v>4192624.3369247867</v>
      </c>
      <c r="W219" s="496">
        <v>1868985.3069247869</v>
      </c>
    </row>
    <row r="220" spans="1:23" ht="12.75">
      <c r="A220" s="494">
        <v>686</v>
      </c>
      <c r="B220" s="494" t="s">
        <v>243</v>
      </c>
      <c r="C220" s="495">
        <v>1424</v>
      </c>
      <c r="D220" s="495">
        <v>151</v>
      </c>
      <c r="E220" s="495">
        <v>104</v>
      </c>
      <c r="F220" s="490"/>
      <c r="G220" s="495">
        <v>118875.52</v>
      </c>
      <c r="H220" s="495">
        <v>110883.83</v>
      </c>
      <c r="I220" s="495">
        <v>8656.9599999999991</v>
      </c>
      <c r="J220" s="496">
        <v>238416.31</v>
      </c>
      <c r="K220" s="490"/>
      <c r="L220" s="495">
        <v>3289.52</v>
      </c>
      <c r="M220" s="495">
        <v>253866.54347573509</v>
      </c>
      <c r="N220" s="489"/>
      <c r="O220" s="503">
        <v>686</v>
      </c>
      <c r="P220" s="494" t="s">
        <v>243</v>
      </c>
      <c r="Q220" s="495">
        <v>2933</v>
      </c>
      <c r="R220" s="495">
        <v>99685.51</v>
      </c>
      <c r="S220" s="495">
        <v>119242.803</v>
      </c>
      <c r="T220" s="495">
        <v>9297.4030000000002</v>
      </c>
      <c r="U220" s="495">
        <v>49381.830261392097</v>
      </c>
      <c r="V220" s="495">
        <v>177922.03626139212</v>
      </c>
      <c r="W220" s="496">
        <v>78236.526261392122</v>
      </c>
    </row>
    <row r="221" spans="1:23" ht="12.75">
      <c r="A221" s="494">
        <v>687</v>
      </c>
      <c r="B221" s="494" t="s">
        <v>244</v>
      </c>
      <c r="C221" s="495">
        <v>656</v>
      </c>
      <c r="D221" s="495">
        <v>92</v>
      </c>
      <c r="E221" s="495">
        <v>22</v>
      </c>
      <c r="F221" s="490"/>
      <c r="G221" s="495">
        <v>54762.880000000005</v>
      </c>
      <c r="H221" s="495">
        <v>67558.36</v>
      </c>
      <c r="I221" s="495">
        <v>1831.28</v>
      </c>
      <c r="J221" s="496">
        <v>124152.52</v>
      </c>
      <c r="K221" s="490"/>
      <c r="L221" s="495">
        <v>695.86</v>
      </c>
      <c r="M221" s="495">
        <v>126913.28660246574</v>
      </c>
      <c r="N221" s="489"/>
      <c r="O221" s="503">
        <v>687</v>
      </c>
      <c r="P221" s="494" t="s">
        <v>244</v>
      </c>
      <c r="Q221" s="495">
        <v>1424</v>
      </c>
      <c r="R221" s="495">
        <v>73330.259999999995</v>
      </c>
      <c r="S221" s="495">
        <v>134762.73300000001</v>
      </c>
      <c r="T221" s="495">
        <v>6204.7020000000002</v>
      </c>
      <c r="U221" s="495">
        <v>26991.318958858399</v>
      </c>
      <c r="V221" s="495">
        <v>167958.7539588584</v>
      </c>
      <c r="W221" s="496">
        <v>94628.493958858409</v>
      </c>
    </row>
    <row r="222" spans="1:23" ht="12.75">
      <c r="A222" s="494">
        <v>689</v>
      </c>
      <c r="B222" s="494" t="s">
        <v>245</v>
      </c>
      <c r="C222" s="495">
        <v>1411</v>
      </c>
      <c r="D222" s="495">
        <v>246</v>
      </c>
      <c r="E222" s="495">
        <v>135</v>
      </c>
      <c r="F222" s="490"/>
      <c r="G222" s="495">
        <v>117790.28</v>
      </c>
      <c r="H222" s="495">
        <v>180645.18000000002</v>
      </c>
      <c r="I222" s="495">
        <v>11237.4</v>
      </c>
      <c r="J222" s="496">
        <v>309672.86000000004</v>
      </c>
      <c r="K222" s="490"/>
      <c r="L222" s="495">
        <v>4270.05</v>
      </c>
      <c r="M222" s="495">
        <v>377071.32349139283</v>
      </c>
      <c r="N222" s="489"/>
      <c r="O222" s="503">
        <v>689</v>
      </c>
      <c r="P222" s="494" t="s">
        <v>245</v>
      </c>
      <c r="Q222" s="495">
        <v>3032</v>
      </c>
      <c r="R222" s="495">
        <v>255395.45</v>
      </c>
      <c r="S222" s="495">
        <v>332307.52399999998</v>
      </c>
      <c r="T222" s="495">
        <v>19980.566999999999</v>
      </c>
      <c r="U222" s="495">
        <v>88192.929988970602</v>
      </c>
      <c r="V222" s="495">
        <v>440481.02098897053</v>
      </c>
      <c r="W222" s="496">
        <v>185085.57098897052</v>
      </c>
    </row>
    <row r="223" spans="1:23" ht="12.75">
      <c r="A223" s="494">
        <v>691</v>
      </c>
      <c r="B223" s="494" t="s">
        <v>246</v>
      </c>
      <c r="C223" s="495">
        <v>1263</v>
      </c>
      <c r="D223" s="495">
        <v>106</v>
      </c>
      <c r="E223" s="495">
        <v>13</v>
      </c>
      <c r="F223" s="490"/>
      <c r="G223" s="495">
        <v>105435.24</v>
      </c>
      <c r="H223" s="495">
        <v>77838.98000000001</v>
      </c>
      <c r="I223" s="495">
        <v>1082.1199999999999</v>
      </c>
      <c r="J223" s="496">
        <v>184356.34000000003</v>
      </c>
      <c r="K223" s="490"/>
      <c r="L223" s="495">
        <v>411.19</v>
      </c>
      <c r="M223" s="495">
        <v>172790.62818907225</v>
      </c>
      <c r="N223" s="489"/>
      <c r="O223" s="503">
        <v>691</v>
      </c>
      <c r="P223" s="494" t="s">
        <v>246</v>
      </c>
      <c r="Q223" s="495">
        <v>2598</v>
      </c>
      <c r="R223" s="495">
        <v>102428.02</v>
      </c>
      <c r="S223" s="495">
        <v>170026.00200000001</v>
      </c>
      <c r="T223" s="495">
        <v>4001.3029999999999</v>
      </c>
      <c r="U223" s="495">
        <v>20890.206500818</v>
      </c>
      <c r="V223" s="495">
        <v>194917.51150081799</v>
      </c>
      <c r="W223" s="496">
        <v>92489.491500817981</v>
      </c>
    </row>
    <row r="224" spans="1:23" ht="12.75">
      <c r="A224" s="494">
        <v>694</v>
      </c>
      <c r="B224" s="494" t="s">
        <v>247</v>
      </c>
      <c r="C224" s="495">
        <v>16355</v>
      </c>
      <c r="D224" s="495">
        <v>1970</v>
      </c>
      <c r="E224" s="495">
        <v>1941</v>
      </c>
      <c r="F224" s="490"/>
      <c r="G224" s="495">
        <v>1365315.4000000001</v>
      </c>
      <c r="H224" s="495">
        <v>1446630.1</v>
      </c>
      <c r="I224" s="495">
        <v>161568.84</v>
      </c>
      <c r="J224" s="496">
        <v>2973514.34</v>
      </c>
      <c r="K224" s="490"/>
      <c r="L224" s="495">
        <v>61393.829999999994</v>
      </c>
      <c r="M224" s="495">
        <v>2914245.5195661671</v>
      </c>
      <c r="N224" s="489"/>
      <c r="O224" s="503">
        <v>694</v>
      </c>
      <c r="P224" s="494" t="s">
        <v>247</v>
      </c>
      <c r="Q224" s="495">
        <v>28483</v>
      </c>
      <c r="R224" s="495">
        <v>1912407.11</v>
      </c>
      <c r="S224" s="495">
        <v>3251774.3569999998</v>
      </c>
      <c r="T224" s="495">
        <v>126184.992</v>
      </c>
      <c r="U224" s="495">
        <v>346565.88538347301</v>
      </c>
      <c r="V224" s="495">
        <v>3724525.2343834732</v>
      </c>
      <c r="W224" s="496">
        <v>1812118.1243834731</v>
      </c>
    </row>
    <row r="225" spans="1:23" ht="12.75">
      <c r="A225" s="494">
        <v>697</v>
      </c>
      <c r="B225" s="494" t="s">
        <v>248</v>
      </c>
      <c r="C225" s="495">
        <v>529</v>
      </c>
      <c r="D225" s="495">
        <v>64</v>
      </c>
      <c r="E225" s="495">
        <v>23</v>
      </c>
      <c r="F225" s="490"/>
      <c r="G225" s="495">
        <v>44160.920000000006</v>
      </c>
      <c r="H225" s="495">
        <v>46997.120000000003</v>
      </c>
      <c r="I225" s="495">
        <v>1914.52</v>
      </c>
      <c r="J225" s="496">
        <v>93072.560000000012</v>
      </c>
      <c r="K225" s="490"/>
      <c r="L225" s="495">
        <v>727.49</v>
      </c>
      <c r="M225" s="495">
        <v>130629.3108257182</v>
      </c>
      <c r="N225" s="489"/>
      <c r="O225" s="503">
        <v>697</v>
      </c>
      <c r="P225" s="494" t="s">
        <v>248</v>
      </c>
      <c r="Q225" s="495">
        <v>1164</v>
      </c>
      <c r="R225" s="495">
        <v>89609.86</v>
      </c>
      <c r="S225" s="495">
        <v>97211.356499999994</v>
      </c>
      <c r="T225" s="495">
        <v>799.673</v>
      </c>
      <c r="U225" s="495">
        <v>22717.283418584298</v>
      </c>
      <c r="V225" s="495">
        <v>120728.31291858428</v>
      </c>
      <c r="W225" s="496">
        <v>31118.452918584284</v>
      </c>
    </row>
    <row r="226" spans="1:23" ht="12.75">
      <c r="A226" s="494">
        <v>698</v>
      </c>
      <c r="B226" s="494" t="s">
        <v>249</v>
      </c>
      <c r="C226" s="495">
        <v>39088</v>
      </c>
      <c r="D226" s="495">
        <v>4407</v>
      </c>
      <c r="E226" s="495">
        <v>3072</v>
      </c>
      <c r="F226" s="490"/>
      <c r="G226" s="495">
        <v>3263066.24</v>
      </c>
      <c r="H226" s="495">
        <v>3236192.31</v>
      </c>
      <c r="I226" s="495">
        <v>255713.27999999997</v>
      </c>
      <c r="J226" s="496">
        <v>6754971.830000001</v>
      </c>
      <c r="K226" s="490"/>
      <c r="L226" s="495">
        <v>97167.360000000001</v>
      </c>
      <c r="M226" s="495">
        <v>7696357.0412697764</v>
      </c>
      <c r="N226" s="489"/>
      <c r="O226" s="503">
        <v>698</v>
      </c>
      <c r="P226" s="494" t="s">
        <v>249</v>
      </c>
      <c r="Q226" s="495">
        <v>65286</v>
      </c>
      <c r="R226" s="495">
        <v>4587169.58</v>
      </c>
      <c r="S226" s="495">
        <v>5135103.6780000003</v>
      </c>
      <c r="T226" s="495">
        <v>244106.731</v>
      </c>
      <c r="U226" s="495">
        <v>1058192.09227489</v>
      </c>
      <c r="V226" s="495">
        <v>6437402.5012748903</v>
      </c>
      <c r="W226" s="496">
        <v>1850232.9212748902</v>
      </c>
    </row>
    <row r="227" spans="1:23" ht="12.75">
      <c r="A227" s="494">
        <v>700</v>
      </c>
      <c r="B227" s="494" t="s">
        <v>250</v>
      </c>
      <c r="C227" s="495">
        <v>2321</v>
      </c>
      <c r="D227" s="495">
        <v>275</v>
      </c>
      <c r="E227" s="495">
        <v>173</v>
      </c>
      <c r="F227" s="490"/>
      <c r="G227" s="495">
        <v>193757.08000000002</v>
      </c>
      <c r="H227" s="495">
        <v>201940.75</v>
      </c>
      <c r="I227" s="495">
        <v>14400.519999999999</v>
      </c>
      <c r="J227" s="496">
        <v>410098.35000000003</v>
      </c>
      <c r="K227" s="490"/>
      <c r="L227" s="495">
        <v>5471.99</v>
      </c>
      <c r="M227" s="495">
        <v>434841.07431741909</v>
      </c>
      <c r="N227" s="489"/>
      <c r="O227" s="503">
        <v>700</v>
      </c>
      <c r="P227" s="494" t="s">
        <v>250</v>
      </c>
      <c r="Q227" s="495">
        <v>4758</v>
      </c>
      <c r="R227" s="495">
        <v>199065.37</v>
      </c>
      <c r="S227" s="495">
        <v>350014.13199999998</v>
      </c>
      <c r="T227" s="495">
        <v>15066.448</v>
      </c>
      <c r="U227" s="495">
        <v>80236.822264854098</v>
      </c>
      <c r="V227" s="495">
        <v>445317.40226485406</v>
      </c>
      <c r="W227" s="496">
        <v>246252.03226485406</v>
      </c>
    </row>
    <row r="228" spans="1:23" ht="12.75">
      <c r="A228" s="494">
        <v>702</v>
      </c>
      <c r="B228" s="494" t="s">
        <v>251</v>
      </c>
      <c r="C228" s="495">
        <v>1913</v>
      </c>
      <c r="D228" s="495">
        <v>262</v>
      </c>
      <c r="E228" s="495">
        <v>121</v>
      </c>
      <c r="F228" s="490"/>
      <c r="G228" s="495">
        <v>159697.24000000002</v>
      </c>
      <c r="H228" s="495">
        <v>192394.46000000002</v>
      </c>
      <c r="I228" s="495">
        <v>10072.039999999999</v>
      </c>
      <c r="J228" s="496">
        <v>362163.74000000005</v>
      </c>
      <c r="K228" s="490"/>
      <c r="L228" s="495">
        <v>3827.23</v>
      </c>
      <c r="M228" s="495">
        <v>410399.23851224501</v>
      </c>
      <c r="N228" s="489"/>
      <c r="O228" s="503">
        <v>702</v>
      </c>
      <c r="P228" s="494" t="s">
        <v>251</v>
      </c>
      <c r="Q228" s="495">
        <v>4124</v>
      </c>
      <c r="R228" s="495">
        <v>161960.89000000001</v>
      </c>
      <c r="S228" s="495">
        <v>315536.79399999999</v>
      </c>
      <c r="T228" s="495">
        <v>17764.606</v>
      </c>
      <c r="U228" s="495">
        <v>69732.580035013205</v>
      </c>
      <c r="V228" s="495">
        <v>403033.98003501323</v>
      </c>
      <c r="W228" s="496">
        <v>241073.09003501321</v>
      </c>
    </row>
    <row r="229" spans="1:23" ht="12.75">
      <c r="A229" s="494">
        <v>704</v>
      </c>
      <c r="B229" s="494" t="s">
        <v>252</v>
      </c>
      <c r="C229" s="495">
        <v>3582</v>
      </c>
      <c r="D229" s="495">
        <v>189</v>
      </c>
      <c r="E229" s="495">
        <v>214</v>
      </c>
      <c r="F229" s="490"/>
      <c r="G229" s="495">
        <v>299025.36</v>
      </c>
      <c r="H229" s="495">
        <v>138788.37</v>
      </c>
      <c r="I229" s="495">
        <v>17813.36</v>
      </c>
      <c r="J229" s="496">
        <v>455627.08999999997</v>
      </c>
      <c r="K229" s="490"/>
      <c r="L229" s="495">
        <v>6768.82</v>
      </c>
      <c r="M229" s="495">
        <v>417988.71690561989</v>
      </c>
      <c r="N229" s="489"/>
      <c r="O229" s="503">
        <v>704</v>
      </c>
      <c r="P229" s="494" t="s">
        <v>252</v>
      </c>
      <c r="Q229" s="495">
        <v>6436</v>
      </c>
      <c r="R229" s="495">
        <v>139507</v>
      </c>
      <c r="S229" s="495">
        <v>168993.47</v>
      </c>
      <c r="T229" s="495">
        <v>21672.625</v>
      </c>
      <c r="U229" s="495">
        <v>53518.533654327097</v>
      </c>
      <c r="V229" s="495">
        <v>244184.6286543271</v>
      </c>
      <c r="W229" s="496">
        <v>104677.6286543271</v>
      </c>
    </row>
    <row r="230" spans="1:23" ht="12.75">
      <c r="A230" s="494">
        <v>707</v>
      </c>
      <c r="B230" s="494" t="s">
        <v>253</v>
      </c>
      <c r="C230" s="495">
        <v>842</v>
      </c>
      <c r="D230" s="495">
        <v>163</v>
      </c>
      <c r="E230" s="495">
        <v>85</v>
      </c>
      <c r="F230" s="490"/>
      <c r="G230" s="495">
        <v>70290.16</v>
      </c>
      <c r="H230" s="495">
        <v>119695.79000000001</v>
      </c>
      <c r="I230" s="495">
        <v>7075.4</v>
      </c>
      <c r="J230" s="496">
        <v>197061.35</v>
      </c>
      <c r="K230" s="490"/>
      <c r="L230" s="495">
        <v>2688.5499999999997</v>
      </c>
      <c r="M230" s="495">
        <v>281567.68460489414</v>
      </c>
      <c r="N230" s="489"/>
      <c r="O230" s="503">
        <v>707</v>
      </c>
      <c r="P230" s="494" t="s">
        <v>253</v>
      </c>
      <c r="Q230" s="495">
        <v>1902</v>
      </c>
      <c r="R230" s="495">
        <v>196332.7</v>
      </c>
      <c r="S230" s="495">
        <v>263207.47100000002</v>
      </c>
      <c r="T230" s="495">
        <v>9869.68</v>
      </c>
      <c r="U230" s="495">
        <v>44218.1820740279</v>
      </c>
      <c r="V230" s="495">
        <v>317295.33307402791</v>
      </c>
      <c r="W230" s="496">
        <v>120962.63307402789</v>
      </c>
    </row>
    <row r="231" spans="1:23" ht="12.75">
      <c r="A231" s="494">
        <v>710</v>
      </c>
      <c r="B231" s="494" t="s">
        <v>254</v>
      </c>
      <c r="C231" s="495">
        <v>14748</v>
      </c>
      <c r="D231" s="495">
        <v>1465</v>
      </c>
      <c r="E231" s="495">
        <v>1590</v>
      </c>
      <c r="F231" s="490"/>
      <c r="G231" s="495">
        <v>1231163.04</v>
      </c>
      <c r="H231" s="495">
        <v>1075793.45</v>
      </c>
      <c r="I231" s="495">
        <v>132351.6</v>
      </c>
      <c r="J231" s="496">
        <v>2439308.0900000003</v>
      </c>
      <c r="K231" s="490"/>
      <c r="L231" s="495">
        <v>50291.7</v>
      </c>
      <c r="M231" s="495">
        <v>2337092.6455453131</v>
      </c>
      <c r="N231" s="489"/>
      <c r="O231" s="503">
        <v>710</v>
      </c>
      <c r="P231" s="494" t="s">
        <v>254</v>
      </c>
      <c r="Q231" s="495">
        <v>27209</v>
      </c>
      <c r="R231" s="495">
        <v>2601497.17</v>
      </c>
      <c r="S231" s="495">
        <v>2876581.5449999999</v>
      </c>
      <c r="T231" s="495">
        <v>109303.89</v>
      </c>
      <c r="U231" s="495">
        <v>269893.65765551198</v>
      </c>
      <c r="V231" s="495">
        <v>3255779.092655512</v>
      </c>
      <c r="W231" s="496">
        <v>654281.92265551211</v>
      </c>
    </row>
    <row r="232" spans="1:23" ht="12.75">
      <c r="A232" s="494">
        <v>729</v>
      </c>
      <c r="B232" s="494" t="s">
        <v>255</v>
      </c>
      <c r="C232" s="495">
        <v>4291</v>
      </c>
      <c r="D232" s="495">
        <v>718</v>
      </c>
      <c r="E232" s="495">
        <v>141</v>
      </c>
      <c r="F232" s="490"/>
      <c r="G232" s="495">
        <v>358212.68</v>
      </c>
      <c r="H232" s="495">
        <v>527248.94000000006</v>
      </c>
      <c r="I232" s="495">
        <v>11736.84</v>
      </c>
      <c r="J232" s="496">
        <v>897198.46000000008</v>
      </c>
      <c r="K232" s="490"/>
      <c r="L232" s="495">
        <v>4459.83</v>
      </c>
      <c r="M232" s="495">
        <v>1013376.668759554</v>
      </c>
      <c r="N232" s="489"/>
      <c r="O232" s="503">
        <v>729</v>
      </c>
      <c r="P232" s="494" t="s">
        <v>255</v>
      </c>
      <c r="Q232" s="495">
        <v>8847</v>
      </c>
      <c r="R232" s="495">
        <v>712515.18</v>
      </c>
      <c r="S232" s="495">
        <v>1017450.9180000001</v>
      </c>
      <c r="T232" s="495">
        <v>48348.366000000002</v>
      </c>
      <c r="U232" s="495">
        <v>216370.29342835199</v>
      </c>
      <c r="V232" s="495">
        <v>1282169.5774283521</v>
      </c>
      <c r="W232" s="496">
        <v>569654.39742835204</v>
      </c>
    </row>
    <row r="233" spans="1:23" ht="12.75">
      <c r="A233" s="494">
        <v>732</v>
      </c>
      <c r="B233" s="494" t="s">
        <v>256</v>
      </c>
      <c r="C233" s="495">
        <v>1609</v>
      </c>
      <c r="D233" s="495">
        <v>236</v>
      </c>
      <c r="E233" s="495">
        <v>121</v>
      </c>
      <c r="F233" s="490"/>
      <c r="G233" s="495">
        <v>134319.32</v>
      </c>
      <c r="H233" s="495">
        <v>173301.88</v>
      </c>
      <c r="I233" s="495">
        <v>10072.039999999999</v>
      </c>
      <c r="J233" s="496">
        <v>317693.24</v>
      </c>
      <c r="K233" s="490"/>
      <c r="L233" s="495">
        <v>3827.23</v>
      </c>
      <c r="M233" s="495">
        <v>343131.70614587143</v>
      </c>
      <c r="N233" s="489"/>
      <c r="O233" s="503">
        <v>732</v>
      </c>
      <c r="P233" s="494" t="s">
        <v>256</v>
      </c>
      <c r="Q233" s="495">
        <v>3344</v>
      </c>
      <c r="R233" s="495">
        <v>225040.7</v>
      </c>
      <c r="S233" s="495">
        <v>273358.96250000002</v>
      </c>
      <c r="T233" s="495">
        <v>11424.947</v>
      </c>
      <c r="U233" s="495">
        <v>102115.64436017899</v>
      </c>
      <c r="V233" s="495">
        <v>386899.55386017903</v>
      </c>
      <c r="W233" s="496">
        <v>161858.85386017902</v>
      </c>
    </row>
    <row r="234" spans="1:23" ht="12.75">
      <c r="A234" s="494">
        <v>734</v>
      </c>
      <c r="B234" s="494" t="s">
        <v>257</v>
      </c>
      <c r="C234" s="495">
        <v>27641</v>
      </c>
      <c r="D234" s="495">
        <v>3432</v>
      </c>
      <c r="E234" s="495">
        <v>4273</v>
      </c>
      <c r="F234" s="490"/>
      <c r="G234" s="495">
        <v>2307470.6800000002</v>
      </c>
      <c r="H234" s="495">
        <v>2520220.56</v>
      </c>
      <c r="I234" s="495">
        <v>355684.51999999996</v>
      </c>
      <c r="J234" s="496">
        <v>5183375.76</v>
      </c>
      <c r="K234" s="490"/>
      <c r="L234" s="495">
        <v>135154.99</v>
      </c>
      <c r="M234" s="495">
        <v>5895864.957444638</v>
      </c>
      <c r="N234" s="489"/>
      <c r="O234" s="503">
        <v>734</v>
      </c>
      <c r="P234" s="494" t="s">
        <v>257</v>
      </c>
      <c r="Q234" s="495">
        <v>51100</v>
      </c>
      <c r="R234" s="495">
        <v>3026720.92</v>
      </c>
      <c r="S234" s="495">
        <v>4495866.9205</v>
      </c>
      <c r="T234" s="495">
        <v>198404.359</v>
      </c>
      <c r="U234" s="495">
        <v>824804.68099308899</v>
      </c>
      <c r="V234" s="495">
        <v>5519075.9604930896</v>
      </c>
      <c r="W234" s="496">
        <v>2492355.0404930897</v>
      </c>
    </row>
    <row r="235" spans="1:23" ht="12.75">
      <c r="A235" s="494">
        <v>738</v>
      </c>
      <c r="B235" s="494" t="s">
        <v>258</v>
      </c>
      <c r="C235" s="495">
        <v>1615</v>
      </c>
      <c r="D235" s="495">
        <v>126</v>
      </c>
      <c r="E235" s="495">
        <v>203</v>
      </c>
      <c r="F235" s="490"/>
      <c r="G235" s="495">
        <v>134820.20000000001</v>
      </c>
      <c r="H235" s="495">
        <v>92525.58</v>
      </c>
      <c r="I235" s="495">
        <v>16897.719999999998</v>
      </c>
      <c r="J235" s="496">
        <v>244243.50000000003</v>
      </c>
      <c r="K235" s="490"/>
      <c r="L235" s="495">
        <v>6420.8899999999994</v>
      </c>
      <c r="M235" s="495">
        <v>246566.30262217607</v>
      </c>
      <c r="N235" s="489"/>
      <c r="O235" s="503">
        <v>738</v>
      </c>
      <c r="P235" s="494" t="s">
        <v>258</v>
      </c>
      <c r="Q235" s="495">
        <v>2974</v>
      </c>
      <c r="R235" s="495">
        <v>17545.419999999998</v>
      </c>
      <c r="S235" s="495">
        <v>108051.823</v>
      </c>
      <c r="T235" s="495">
        <v>4680.4830000000002</v>
      </c>
      <c r="U235" s="495">
        <v>26818.5729675531</v>
      </c>
      <c r="V235" s="495">
        <v>139550.87896755312</v>
      </c>
      <c r="W235" s="496">
        <v>122005.45896755312</v>
      </c>
    </row>
    <row r="236" spans="1:23" ht="12.75">
      <c r="A236" s="494">
        <v>739</v>
      </c>
      <c r="B236" s="494" t="s">
        <v>259</v>
      </c>
      <c r="C236" s="495">
        <v>1490</v>
      </c>
      <c r="D236" s="495">
        <v>164</v>
      </c>
      <c r="E236" s="495">
        <v>83</v>
      </c>
      <c r="F236" s="490"/>
      <c r="G236" s="495">
        <v>124385.20000000001</v>
      </c>
      <c r="H236" s="495">
        <v>120430.12000000001</v>
      </c>
      <c r="I236" s="495">
        <v>6908.9199999999992</v>
      </c>
      <c r="J236" s="496">
        <v>251724.24000000002</v>
      </c>
      <c r="K236" s="490"/>
      <c r="L236" s="495">
        <v>2625.29</v>
      </c>
      <c r="M236" s="495">
        <v>274175.88446313009</v>
      </c>
      <c r="N236" s="489"/>
      <c r="O236" s="503">
        <v>739</v>
      </c>
      <c r="P236" s="494" t="s">
        <v>259</v>
      </c>
      <c r="Q236" s="495">
        <v>3216</v>
      </c>
      <c r="R236" s="495">
        <v>132752.01999999999</v>
      </c>
      <c r="S236" s="495">
        <v>160958.89000000001</v>
      </c>
      <c r="T236" s="495">
        <v>15811.403</v>
      </c>
      <c r="U236" s="495">
        <v>65483.514046974102</v>
      </c>
      <c r="V236" s="495">
        <v>242253.80704697411</v>
      </c>
      <c r="W236" s="496">
        <v>109501.78704697412</v>
      </c>
    </row>
    <row r="237" spans="1:23" ht="12.75">
      <c r="A237" s="494">
        <v>740</v>
      </c>
      <c r="B237" s="494" t="s">
        <v>260</v>
      </c>
      <c r="C237" s="495">
        <v>16384</v>
      </c>
      <c r="D237" s="495">
        <v>2330</v>
      </c>
      <c r="E237" s="495">
        <v>1541</v>
      </c>
      <c r="F237" s="490"/>
      <c r="G237" s="495">
        <v>1367736.3200000001</v>
      </c>
      <c r="H237" s="495">
        <v>1710988.9000000001</v>
      </c>
      <c r="I237" s="495">
        <v>128272.84</v>
      </c>
      <c r="J237" s="496">
        <v>3206998.06</v>
      </c>
      <c r="K237" s="490"/>
      <c r="L237" s="495">
        <v>48741.83</v>
      </c>
      <c r="M237" s="495">
        <v>3444771.7206220143</v>
      </c>
      <c r="N237" s="489"/>
      <c r="O237" s="503">
        <v>740</v>
      </c>
      <c r="P237" s="494" t="s">
        <v>260</v>
      </c>
      <c r="Q237" s="495">
        <v>31843</v>
      </c>
      <c r="R237" s="495">
        <v>2432244.34</v>
      </c>
      <c r="S237" s="495">
        <v>3396470.3135000002</v>
      </c>
      <c r="T237" s="495">
        <v>166374.497</v>
      </c>
      <c r="U237" s="495">
        <v>585685.56381125899</v>
      </c>
      <c r="V237" s="495">
        <v>4148530.374311259</v>
      </c>
      <c r="W237" s="496">
        <v>1716286.0343112592</v>
      </c>
    </row>
    <row r="238" spans="1:23" ht="12.75">
      <c r="A238" s="494">
        <v>742</v>
      </c>
      <c r="B238" s="494" t="s">
        <v>261</v>
      </c>
      <c r="C238" s="495">
        <v>508</v>
      </c>
      <c r="D238" s="495">
        <v>88</v>
      </c>
      <c r="E238" s="495">
        <v>20</v>
      </c>
      <c r="F238" s="490"/>
      <c r="G238" s="495">
        <v>42407.840000000004</v>
      </c>
      <c r="H238" s="495">
        <v>64621.04</v>
      </c>
      <c r="I238" s="495">
        <v>1664.8</v>
      </c>
      <c r="J238" s="496">
        <v>108693.68000000001</v>
      </c>
      <c r="K238" s="490"/>
      <c r="L238" s="495">
        <v>632.6</v>
      </c>
      <c r="M238" s="495">
        <v>133891.27599137262</v>
      </c>
      <c r="N238" s="489"/>
      <c r="O238" s="503">
        <v>742</v>
      </c>
      <c r="P238" s="494" t="s">
        <v>261</v>
      </c>
      <c r="Q238" s="495">
        <v>978</v>
      </c>
      <c r="R238" s="495">
        <v>68627.23</v>
      </c>
      <c r="S238" s="495">
        <v>96808.051500000001</v>
      </c>
      <c r="T238" s="495">
        <v>5046.3890000000001</v>
      </c>
      <c r="U238" s="495">
        <v>35793.115918453797</v>
      </c>
      <c r="V238" s="495">
        <v>137647.55641845381</v>
      </c>
      <c r="W238" s="496">
        <v>69020.326418453813</v>
      </c>
    </row>
    <row r="239" spans="1:23" ht="12.75">
      <c r="A239" s="494">
        <v>743</v>
      </c>
      <c r="B239" s="494" t="s">
        <v>262</v>
      </c>
      <c r="C239" s="495">
        <v>39090</v>
      </c>
      <c r="D239" s="495">
        <v>3533</v>
      </c>
      <c r="E239" s="495">
        <v>2981</v>
      </c>
      <c r="F239" s="490"/>
      <c r="G239" s="495">
        <v>3263233.2</v>
      </c>
      <c r="H239" s="495">
        <v>2594387.89</v>
      </c>
      <c r="I239" s="495">
        <v>248138.43999999997</v>
      </c>
      <c r="J239" s="496">
        <v>6105759.5300000003</v>
      </c>
      <c r="K239" s="490"/>
      <c r="L239" s="495">
        <v>94289.03</v>
      </c>
      <c r="M239" s="495">
        <v>6305709.210192767</v>
      </c>
      <c r="N239" s="489"/>
      <c r="O239" s="503">
        <v>743</v>
      </c>
      <c r="P239" s="494" t="s">
        <v>262</v>
      </c>
      <c r="Q239" s="495">
        <v>66160</v>
      </c>
      <c r="R239" s="495">
        <v>4195908.3899999997</v>
      </c>
      <c r="S239" s="495">
        <v>5482494.9745000005</v>
      </c>
      <c r="T239" s="495">
        <v>244545.19</v>
      </c>
      <c r="U239" s="495">
        <v>817210.07516727201</v>
      </c>
      <c r="V239" s="495">
        <v>6544250.2396672731</v>
      </c>
      <c r="W239" s="496">
        <v>2348341.8496672735</v>
      </c>
    </row>
    <row r="240" spans="1:23" ht="12.75">
      <c r="A240" s="494">
        <v>746</v>
      </c>
      <c r="B240" s="494" t="s">
        <v>263</v>
      </c>
      <c r="C240" s="495">
        <v>2384</v>
      </c>
      <c r="D240" s="495">
        <v>225</v>
      </c>
      <c r="E240" s="495">
        <v>167</v>
      </c>
      <c r="F240" s="490"/>
      <c r="G240" s="495">
        <v>199016.32000000001</v>
      </c>
      <c r="H240" s="495">
        <v>165224.25</v>
      </c>
      <c r="I240" s="495">
        <v>13901.08</v>
      </c>
      <c r="J240" s="496">
        <v>378141.65</v>
      </c>
      <c r="K240" s="490"/>
      <c r="L240" s="495">
        <v>5282.21</v>
      </c>
      <c r="M240" s="495">
        <v>320887.27931883506</v>
      </c>
      <c r="N240" s="489"/>
      <c r="O240" s="503">
        <v>746</v>
      </c>
      <c r="P240" s="494" t="s">
        <v>263</v>
      </c>
      <c r="Q240" s="495">
        <v>4713</v>
      </c>
      <c r="R240" s="495">
        <v>188558.14</v>
      </c>
      <c r="S240" s="495">
        <v>215881.94199999998</v>
      </c>
      <c r="T240" s="495">
        <v>12121.781000000001</v>
      </c>
      <c r="U240" s="495">
        <v>77596.816766149801</v>
      </c>
      <c r="V240" s="495">
        <v>305600.53976614977</v>
      </c>
      <c r="W240" s="496">
        <v>117042.39976614976</v>
      </c>
    </row>
    <row r="241" spans="1:23" ht="12.75">
      <c r="A241" s="494">
        <v>747</v>
      </c>
      <c r="B241" s="494" t="s">
        <v>264</v>
      </c>
      <c r="C241" s="495">
        <v>593</v>
      </c>
      <c r="D241" s="495">
        <v>87</v>
      </c>
      <c r="E241" s="495">
        <v>18</v>
      </c>
      <c r="F241" s="490"/>
      <c r="G241" s="495">
        <v>49503.64</v>
      </c>
      <c r="H241" s="495">
        <v>63886.710000000006</v>
      </c>
      <c r="I241" s="495">
        <v>1498.32</v>
      </c>
      <c r="J241" s="496">
        <v>114888.67000000001</v>
      </c>
      <c r="K241" s="490"/>
      <c r="L241" s="495">
        <v>569.34</v>
      </c>
      <c r="M241" s="495">
        <v>116790.27057127716</v>
      </c>
      <c r="N241" s="489"/>
      <c r="O241" s="503">
        <v>747</v>
      </c>
      <c r="P241" s="494" t="s">
        <v>264</v>
      </c>
      <c r="Q241" s="495">
        <v>1283</v>
      </c>
      <c r="R241" s="495">
        <v>68403.570000000007</v>
      </c>
      <c r="S241" s="495">
        <v>154098.88500000001</v>
      </c>
      <c r="T241" s="495">
        <v>9281.1730000000007</v>
      </c>
      <c r="U241" s="495">
        <v>22241.360905241901</v>
      </c>
      <c r="V241" s="495">
        <v>185621.41890524191</v>
      </c>
      <c r="W241" s="496">
        <v>117217.8489052419</v>
      </c>
    </row>
    <row r="242" spans="1:23" ht="12.75">
      <c r="A242" s="494">
        <v>748</v>
      </c>
      <c r="B242" s="494" t="s">
        <v>265</v>
      </c>
      <c r="C242" s="495">
        <v>2333</v>
      </c>
      <c r="D242" s="495">
        <v>258</v>
      </c>
      <c r="E242" s="495">
        <v>83</v>
      </c>
      <c r="F242" s="490"/>
      <c r="G242" s="495">
        <v>194758.84</v>
      </c>
      <c r="H242" s="495">
        <v>189457.14</v>
      </c>
      <c r="I242" s="495">
        <v>6908.9199999999992</v>
      </c>
      <c r="J242" s="496">
        <v>391124.89999999997</v>
      </c>
      <c r="K242" s="490"/>
      <c r="L242" s="495">
        <v>2625.29</v>
      </c>
      <c r="M242" s="495">
        <v>414983.30300517095</v>
      </c>
      <c r="N242" s="489"/>
      <c r="O242" s="503">
        <v>748</v>
      </c>
      <c r="P242" s="494" t="s">
        <v>265</v>
      </c>
      <c r="Q242" s="495">
        <v>4837</v>
      </c>
      <c r="R242" s="495">
        <v>286183.51</v>
      </c>
      <c r="S242" s="495">
        <v>358641.75800000003</v>
      </c>
      <c r="T242" s="495">
        <v>9605.6939999999995</v>
      </c>
      <c r="U242" s="495">
        <v>46046.152489198103</v>
      </c>
      <c r="V242" s="495">
        <v>414293.60448919813</v>
      </c>
      <c r="W242" s="496">
        <v>128110.09448919812</v>
      </c>
    </row>
    <row r="243" spans="1:23" ht="12.75">
      <c r="A243" s="494">
        <v>749</v>
      </c>
      <c r="B243" s="494" t="s">
        <v>266</v>
      </c>
      <c r="C243" s="495">
        <v>11609</v>
      </c>
      <c r="D243" s="495">
        <v>982</v>
      </c>
      <c r="E243" s="495">
        <v>483</v>
      </c>
      <c r="F243" s="490"/>
      <c r="G243" s="495">
        <v>969119.32000000007</v>
      </c>
      <c r="H243" s="495">
        <v>721112.06</v>
      </c>
      <c r="I243" s="495">
        <v>40204.92</v>
      </c>
      <c r="J243" s="496">
        <v>1730436.3</v>
      </c>
      <c r="K243" s="490"/>
      <c r="L243" s="495">
        <v>15277.289999999999</v>
      </c>
      <c r="M243" s="495">
        <v>1578821.776284392</v>
      </c>
      <c r="N243" s="489"/>
      <c r="O243" s="503">
        <v>749</v>
      </c>
      <c r="P243" s="494" t="s">
        <v>266</v>
      </c>
      <c r="Q243" s="495">
        <v>21290</v>
      </c>
      <c r="R243" s="495">
        <v>1161634.6000000001</v>
      </c>
      <c r="S243" s="495">
        <v>1309203.9589999998</v>
      </c>
      <c r="T243" s="495">
        <v>70169.721999999994</v>
      </c>
      <c r="U243" s="495">
        <v>231584.963346907</v>
      </c>
      <c r="V243" s="495">
        <v>1610958.6443469068</v>
      </c>
      <c r="W243" s="496">
        <v>449324.04434690671</v>
      </c>
    </row>
    <row r="244" spans="1:23" ht="12.75">
      <c r="A244" s="494">
        <v>751</v>
      </c>
      <c r="B244" s="494" t="s">
        <v>267</v>
      </c>
      <c r="C244" s="495">
        <v>1353</v>
      </c>
      <c r="D244" s="495">
        <v>181</v>
      </c>
      <c r="E244" s="495">
        <v>27</v>
      </c>
      <c r="F244" s="490"/>
      <c r="G244" s="495">
        <v>112948.44</v>
      </c>
      <c r="H244" s="495">
        <v>132913.73000000001</v>
      </c>
      <c r="I244" s="495">
        <v>2247.48</v>
      </c>
      <c r="J244" s="496">
        <v>248109.65000000002</v>
      </c>
      <c r="K244" s="490"/>
      <c r="L244" s="495">
        <v>854.01</v>
      </c>
      <c r="M244" s="495">
        <v>272954.70692932489</v>
      </c>
      <c r="N244" s="489"/>
      <c r="O244" s="503">
        <v>751</v>
      </c>
      <c r="P244" s="494" t="s">
        <v>267</v>
      </c>
      <c r="Q244" s="495">
        <v>2828</v>
      </c>
      <c r="R244" s="495">
        <v>89150.68</v>
      </c>
      <c r="S244" s="495">
        <v>152175.08100000001</v>
      </c>
      <c r="T244" s="495">
        <v>8324.1029999999992</v>
      </c>
      <c r="U244" s="495">
        <v>82901.120399207604</v>
      </c>
      <c r="V244" s="495">
        <v>243400.30439920761</v>
      </c>
      <c r="W244" s="496">
        <v>154249.62439920762</v>
      </c>
    </row>
    <row r="245" spans="1:23" ht="12.75">
      <c r="A245" s="494">
        <v>753</v>
      </c>
      <c r="B245" s="494" t="s">
        <v>268</v>
      </c>
      <c r="C245" s="495">
        <v>13591</v>
      </c>
      <c r="D245" s="495">
        <v>949</v>
      </c>
      <c r="E245" s="495">
        <v>1600</v>
      </c>
      <c r="F245" s="490"/>
      <c r="G245" s="495">
        <v>1134576.6800000002</v>
      </c>
      <c r="H245" s="495">
        <v>696879.17</v>
      </c>
      <c r="I245" s="495">
        <v>133184</v>
      </c>
      <c r="J245" s="496">
        <v>1964639.85</v>
      </c>
      <c r="K245" s="490"/>
      <c r="L245" s="495">
        <v>50608</v>
      </c>
      <c r="M245" s="495">
        <v>1849458.7945305675</v>
      </c>
      <c r="N245" s="489"/>
      <c r="O245" s="503">
        <v>753</v>
      </c>
      <c r="P245" s="494" t="s">
        <v>268</v>
      </c>
      <c r="Q245" s="495">
        <v>22595</v>
      </c>
      <c r="R245" s="495">
        <v>1311590.04</v>
      </c>
      <c r="S245" s="495">
        <v>1364355.3425</v>
      </c>
      <c r="T245" s="495">
        <v>76597.75</v>
      </c>
      <c r="U245" s="495">
        <v>212202.90820901</v>
      </c>
      <c r="V245" s="495">
        <v>1653156.0007090101</v>
      </c>
      <c r="W245" s="496">
        <v>341565.96070901002</v>
      </c>
    </row>
    <row r="246" spans="1:23" ht="12.75">
      <c r="A246" s="494">
        <v>755</v>
      </c>
      <c r="B246" s="494" t="s">
        <v>269</v>
      </c>
      <c r="C246" s="495">
        <v>3587</v>
      </c>
      <c r="D246" s="495">
        <v>225</v>
      </c>
      <c r="E246" s="495">
        <v>493</v>
      </c>
      <c r="F246" s="490"/>
      <c r="G246" s="495">
        <v>299442.76</v>
      </c>
      <c r="H246" s="495">
        <v>165224.25</v>
      </c>
      <c r="I246" s="495">
        <v>41037.32</v>
      </c>
      <c r="J246" s="496">
        <v>505704.33</v>
      </c>
      <c r="K246" s="490"/>
      <c r="L246" s="495">
        <v>15593.59</v>
      </c>
      <c r="M246" s="495">
        <v>441767.69464608398</v>
      </c>
      <c r="N246" s="489"/>
      <c r="O246" s="503">
        <v>755</v>
      </c>
      <c r="P246" s="494" t="s">
        <v>269</v>
      </c>
      <c r="Q246" s="495">
        <v>6158</v>
      </c>
      <c r="R246" s="495">
        <v>359678.18</v>
      </c>
      <c r="S246" s="495">
        <v>384927.65600000002</v>
      </c>
      <c r="T246" s="495">
        <v>13287.593000000001</v>
      </c>
      <c r="U246" s="495">
        <v>55458.4138767603</v>
      </c>
      <c r="V246" s="495">
        <v>453673.6628767603</v>
      </c>
      <c r="W246" s="496">
        <v>93995.482876760303</v>
      </c>
    </row>
    <row r="247" spans="1:23" ht="12.75">
      <c r="A247" s="494">
        <v>758</v>
      </c>
      <c r="B247" s="494" t="s">
        <v>270</v>
      </c>
      <c r="C247" s="495">
        <v>4450</v>
      </c>
      <c r="D247" s="495">
        <v>394</v>
      </c>
      <c r="E247" s="495">
        <v>195</v>
      </c>
      <c r="F247" s="490"/>
      <c r="G247" s="495">
        <v>371486</v>
      </c>
      <c r="H247" s="495">
        <v>289326.02</v>
      </c>
      <c r="I247" s="495">
        <v>16231.8</v>
      </c>
      <c r="J247" s="496">
        <v>677043.82000000007</v>
      </c>
      <c r="K247" s="490"/>
      <c r="L247" s="495">
        <v>6167.8499999999995</v>
      </c>
      <c r="M247" s="495">
        <v>723368.26100761374</v>
      </c>
      <c r="N247" s="489"/>
      <c r="O247" s="503">
        <v>758</v>
      </c>
      <c r="P247" s="494" t="s">
        <v>270</v>
      </c>
      <c r="Q247" s="495">
        <v>8126</v>
      </c>
      <c r="R247" s="495">
        <v>303061.33</v>
      </c>
      <c r="S247" s="495">
        <v>448389.00549999997</v>
      </c>
      <c r="T247" s="495">
        <v>19621.394</v>
      </c>
      <c r="U247" s="495">
        <v>123272.786887412</v>
      </c>
      <c r="V247" s="495">
        <v>591283.1863874119</v>
      </c>
      <c r="W247" s="496">
        <v>288221.85638741188</v>
      </c>
    </row>
    <row r="248" spans="1:23" ht="12.75">
      <c r="A248" s="494">
        <v>759</v>
      </c>
      <c r="B248" s="494" t="s">
        <v>271</v>
      </c>
      <c r="C248" s="495">
        <v>905</v>
      </c>
      <c r="D248" s="495">
        <v>85</v>
      </c>
      <c r="E248" s="495">
        <v>26</v>
      </c>
      <c r="F248" s="490"/>
      <c r="G248" s="495">
        <v>75549.400000000009</v>
      </c>
      <c r="H248" s="495">
        <v>62418.05</v>
      </c>
      <c r="I248" s="495">
        <v>2164.2399999999998</v>
      </c>
      <c r="J248" s="496">
        <v>140131.69</v>
      </c>
      <c r="K248" s="490"/>
      <c r="L248" s="495">
        <v>822.38</v>
      </c>
      <c r="M248" s="495">
        <v>143460.74844543595</v>
      </c>
      <c r="N248" s="489"/>
      <c r="O248" s="503">
        <v>759</v>
      </c>
      <c r="P248" s="494" t="s">
        <v>271</v>
      </c>
      <c r="Q248" s="495">
        <v>1873</v>
      </c>
      <c r="R248" s="495">
        <v>13615.99</v>
      </c>
      <c r="S248" s="495">
        <v>99990.18299999999</v>
      </c>
      <c r="T248" s="495">
        <v>5548.3519999999999</v>
      </c>
      <c r="U248" s="495">
        <v>12999.731285525901</v>
      </c>
      <c r="V248" s="495">
        <v>118538.2662855259</v>
      </c>
      <c r="W248" s="496">
        <v>104922.27628552589</v>
      </c>
    </row>
    <row r="249" spans="1:23" ht="12.75">
      <c r="A249" s="494">
        <v>761</v>
      </c>
      <c r="B249" s="494" t="s">
        <v>272</v>
      </c>
      <c r="C249" s="495">
        <v>4187</v>
      </c>
      <c r="D249" s="495">
        <v>452</v>
      </c>
      <c r="E249" s="495">
        <v>456</v>
      </c>
      <c r="F249" s="490"/>
      <c r="G249" s="495">
        <v>349530.76</v>
      </c>
      <c r="H249" s="495">
        <v>331917.16000000003</v>
      </c>
      <c r="I249" s="495">
        <v>37957.439999999995</v>
      </c>
      <c r="J249" s="496">
        <v>719405.36</v>
      </c>
      <c r="K249" s="490"/>
      <c r="L249" s="495">
        <v>14423.279999999999</v>
      </c>
      <c r="M249" s="495">
        <v>792081.27907551965</v>
      </c>
      <c r="N249" s="489"/>
      <c r="O249" s="503">
        <v>761</v>
      </c>
      <c r="P249" s="494" t="s">
        <v>272</v>
      </c>
      <c r="Q249" s="495">
        <v>8410</v>
      </c>
      <c r="R249" s="495">
        <v>319110.90999999997</v>
      </c>
      <c r="S249" s="495">
        <v>537739.70299999998</v>
      </c>
      <c r="T249" s="495">
        <v>24815.001</v>
      </c>
      <c r="U249" s="495">
        <v>95342.970330606302</v>
      </c>
      <c r="V249" s="495">
        <v>657897.67433060636</v>
      </c>
      <c r="W249" s="496">
        <v>338786.76433060638</v>
      </c>
    </row>
    <row r="250" spans="1:23" ht="12.75">
      <c r="A250" s="494">
        <v>762</v>
      </c>
      <c r="B250" s="494" t="s">
        <v>273</v>
      </c>
      <c r="C250" s="495">
        <v>1743</v>
      </c>
      <c r="D250" s="495">
        <v>225</v>
      </c>
      <c r="E250" s="495">
        <v>45</v>
      </c>
      <c r="F250" s="490"/>
      <c r="G250" s="495">
        <v>145505.64000000001</v>
      </c>
      <c r="H250" s="495">
        <v>165224.25</v>
      </c>
      <c r="I250" s="495">
        <v>3745.7999999999997</v>
      </c>
      <c r="J250" s="496">
        <v>314475.69</v>
      </c>
      <c r="K250" s="490"/>
      <c r="L250" s="495">
        <v>1423.35</v>
      </c>
      <c r="M250" s="495">
        <v>315226.59479111998</v>
      </c>
      <c r="N250" s="489"/>
      <c r="O250" s="503">
        <v>762</v>
      </c>
      <c r="P250" s="494" t="s">
        <v>273</v>
      </c>
      <c r="Q250" s="495">
        <v>3637</v>
      </c>
      <c r="R250" s="495">
        <v>113209.5</v>
      </c>
      <c r="S250" s="495">
        <v>233292.114</v>
      </c>
      <c r="T250" s="495">
        <v>19857.969000000001</v>
      </c>
      <c r="U250" s="495">
        <v>77201.660713409699</v>
      </c>
      <c r="V250" s="495">
        <v>330351.7437134097</v>
      </c>
      <c r="W250" s="496">
        <v>217142.2437134097</v>
      </c>
    </row>
    <row r="251" spans="1:23" ht="12.75">
      <c r="A251" s="494">
        <v>765</v>
      </c>
      <c r="B251" s="494" t="s">
        <v>274</v>
      </c>
      <c r="C251" s="495">
        <v>5481</v>
      </c>
      <c r="D251" s="495">
        <v>465</v>
      </c>
      <c r="E251" s="495">
        <v>497</v>
      </c>
      <c r="F251" s="490"/>
      <c r="G251" s="495">
        <v>457553.88</v>
      </c>
      <c r="H251" s="495">
        <v>341463.45</v>
      </c>
      <c r="I251" s="495">
        <v>41370.28</v>
      </c>
      <c r="J251" s="496">
        <v>840387.6100000001</v>
      </c>
      <c r="K251" s="490"/>
      <c r="L251" s="495">
        <v>15720.109999999999</v>
      </c>
      <c r="M251" s="495">
        <v>1063486.4293789212</v>
      </c>
      <c r="N251" s="489"/>
      <c r="O251" s="503">
        <v>765</v>
      </c>
      <c r="P251" s="494" t="s">
        <v>274</v>
      </c>
      <c r="Q251" s="495">
        <v>10274</v>
      </c>
      <c r="R251" s="495">
        <v>190866.64</v>
      </c>
      <c r="S251" s="495">
        <v>358198.511</v>
      </c>
      <c r="T251" s="495">
        <v>20363.317999999999</v>
      </c>
      <c r="U251" s="495">
        <v>153032.44610704499</v>
      </c>
      <c r="V251" s="495">
        <v>531594.27510704496</v>
      </c>
      <c r="W251" s="496">
        <v>340727.63510704495</v>
      </c>
    </row>
    <row r="252" spans="1:23" ht="12.75">
      <c r="A252" s="494">
        <v>768</v>
      </c>
      <c r="B252" s="494" t="s">
        <v>275</v>
      </c>
      <c r="C252" s="495">
        <v>1093</v>
      </c>
      <c r="D252" s="495">
        <v>116</v>
      </c>
      <c r="E252" s="495">
        <v>97</v>
      </c>
      <c r="F252" s="490"/>
      <c r="G252" s="495">
        <v>91243.64</v>
      </c>
      <c r="H252" s="495">
        <v>85182.28</v>
      </c>
      <c r="I252" s="495">
        <v>8074.28</v>
      </c>
      <c r="J252" s="496">
        <v>184500.19999999998</v>
      </c>
      <c r="K252" s="490"/>
      <c r="L252" s="495">
        <v>3068.11</v>
      </c>
      <c r="M252" s="495">
        <v>215786.34713861765</v>
      </c>
      <c r="N252" s="489"/>
      <c r="O252" s="503">
        <v>768</v>
      </c>
      <c r="P252" s="494" t="s">
        <v>275</v>
      </c>
      <c r="Q252" s="495">
        <v>2368</v>
      </c>
      <c r="R252" s="495">
        <v>104979.28</v>
      </c>
      <c r="S252" s="495">
        <v>156821.07449999999</v>
      </c>
      <c r="T252" s="495">
        <v>8653.8410000000003</v>
      </c>
      <c r="U252" s="495">
        <v>24544.129111373401</v>
      </c>
      <c r="V252" s="495">
        <v>190019.04461137339</v>
      </c>
      <c r="W252" s="496">
        <v>85039.764611373394</v>
      </c>
    </row>
    <row r="253" spans="1:23" ht="12.75">
      <c r="A253" s="494">
        <v>777</v>
      </c>
      <c r="B253" s="494" t="s">
        <v>276</v>
      </c>
      <c r="C253" s="495">
        <v>3347</v>
      </c>
      <c r="D253" s="495">
        <v>451</v>
      </c>
      <c r="E253" s="495">
        <v>230</v>
      </c>
      <c r="F253" s="490"/>
      <c r="G253" s="495">
        <v>279407.56</v>
      </c>
      <c r="H253" s="495">
        <v>331182.83</v>
      </c>
      <c r="I253" s="495">
        <v>19145.199999999997</v>
      </c>
      <c r="J253" s="496">
        <v>629735.59</v>
      </c>
      <c r="K253" s="490"/>
      <c r="L253" s="495">
        <v>7274.9</v>
      </c>
      <c r="M253" s="495">
        <v>727114.2185085247</v>
      </c>
      <c r="N253" s="489"/>
      <c r="O253" s="503">
        <v>777</v>
      </c>
      <c r="P253" s="494" t="s">
        <v>276</v>
      </c>
      <c r="Q253" s="495">
        <v>7172</v>
      </c>
      <c r="R253" s="495">
        <v>304246.53999999998</v>
      </c>
      <c r="S253" s="495">
        <v>430586.84750000003</v>
      </c>
      <c r="T253" s="495">
        <v>15799.798000000001</v>
      </c>
      <c r="U253" s="495">
        <v>194751.580417747</v>
      </c>
      <c r="V253" s="495">
        <v>641138.22591774701</v>
      </c>
      <c r="W253" s="496">
        <v>336891.68591774703</v>
      </c>
    </row>
    <row r="254" spans="1:23" ht="12.75">
      <c r="A254" s="494">
        <v>778</v>
      </c>
      <c r="B254" s="494" t="s">
        <v>277</v>
      </c>
      <c r="C254" s="495">
        <v>3380</v>
      </c>
      <c r="D254" s="495">
        <v>360</v>
      </c>
      <c r="E254" s="495">
        <v>246</v>
      </c>
      <c r="F254" s="490"/>
      <c r="G254" s="495">
        <v>282162.40000000002</v>
      </c>
      <c r="H254" s="495">
        <v>264358.8</v>
      </c>
      <c r="I254" s="495">
        <v>20477.039999999997</v>
      </c>
      <c r="J254" s="496">
        <v>566998.24</v>
      </c>
      <c r="K254" s="490"/>
      <c r="L254" s="495">
        <v>7780.98</v>
      </c>
      <c r="M254" s="495">
        <v>613714.96158731985</v>
      </c>
      <c r="N254" s="489"/>
      <c r="O254" s="503">
        <v>778</v>
      </c>
      <c r="P254" s="494" t="s">
        <v>277</v>
      </c>
      <c r="Q254" s="495">
        <v>6708</v>
      </c>
      <c r="R254" s="495">
        <v>272761.74</v>
      </c>
      <c r="S254" s="495">
        <v>406704.6545</v>
      </c>
      <c r="T254" s="495">
        <v>28983.098999999998</v>
      </c>
      <c r="U254" s="495">
        <v>91971.7889174171</v>
      </c>
      <c r="V254" s="495">
        <v>527659.54241741705</v>
      </c>
      <c r="W254" s="496">
        <v>254897.80241741706</v>
      </c>
    </row>
    <row r="255" spans="1:23" ht="12.75">
      <c r="A255" s="494">
        <v>781</v>
      </c>
      <c r="B255" s="494" t="s">
        <v>278</v>
      </c>
      <c r="C255" s="495">
        <v>1537</v>
      </c>
      <c r="D255" s="495">
        <v>180</v>
      </c>
      <c r="E255" s="495">
        <v>105</v>
      </c>
      <c r="F255" s="490"/>
      <c r="G255" s="495">
        <v>128308.76000000001</v>
      </c>
      <c r="H255" s="495">
        <v>132179.4</v>
      </c>
      <c r="I255" s="495">
        <v>8740.1999999999989</v>
      </c>
      <c r="J255" s="496">
        <v>269228.36</v>
      </c>
      <c r="K255" s="490"/>
      <c r="L255" s="495">
        <v>3321.15</v>
      </c>
      <c r="M255" s="495">
        <v>307183.25643553294</v>
      </c>
      <c r="N255" s="489"/>
      <c r="O255" s="503">
        <v>781</v>
      </c>
      <c r="P255" s="494" t="s">
        <v>278</v>
      </c>
      <c r="Q255" s="495">
        <v>3496</v>
      </c>
      <c r="R255" s="495">
        <v>140761.49</v>
      </c>
      <c r="S255" s="495">
        <v>227780.899</v>
      </c>
      <c r="T255" s="495">
        <v>6977.7280000000001</v>
      </c>
      <c r="U255" s="495">
        <v>54228.638236091399</v>
      </c>
      <c r="V255" s="495">
        <v>288987.26523609139</v>
      </c>
      <c r="W255" s="496">
        <v>148225.7752360914</v>
      </c>
    </row>
    <row r="256" spans="1:23" ht="12.75">
      <c r="A256" s="494">
        <v>783</v>
      </c>
      <c r="B256" s="494" t="s">
        <v>279</v>
      </c>
      <c r="C256" s="495">
        <v>3266</v>
      </c>
      <c r="D256" s="495">
        <v>253</v>
      </c>
      <c r="E256" s="495">
        <v>305</v>
      </c>
      <c r="F256" s="490"/>
      <c r="G256" s="495">
        <v>272645.68</v>
      </c>
      <c r="H256" s="495">
        <v>185785.49000000002</v>
      </c>
      <c r="I256" s="495">
        <v>25388.199999999997</v>
      </c>
      <c r="J256" s="496">
        <v>483819.37000000005</v>
      </c>
      <c r="K256" s="490"/>
      <c r="L256" s="495">
        <v>9647.15</v>
      </c>
      <c r="M256" s="495">
        <v>431850.23246240005</v>
      </c>
      <c r="N256" s="489"/>
      <c r="O256" s="503">
        <v>783</v>
      </c>
      <c r="P256" s="494" t="s">
        <v>279</v>
      </c>
      <c r="Q256" s="495">
        <v>6377</v>
      </c>
      <c r="R256" s="495">
        <v>265630</v>
      </c>
      <c r="S256" s="495">
        <v>417400.36050000001</v>
      </c>
      <c r="T256" s="495">
        <v>16918.843000000001</v>
      </c>
      <c r="U256" s="495">
        <v>74550.566356619296</v>
      </c>
      <c r="V256" s="495">
        <v>508869.7698566193</v>
      </c>
      <c r="W256" s="496">
        <v>243239.7698566193</v>
      </c>
    </row>
    <row r="257" spans="1:23" ht="12.75">
      <c r="A257" s="494">
        <v>785</v>
      </c>
      <c r="B257" s="494" t="s">
        <v>280</v>
      </c>
      <c r="C257" s="495">
        <v>1213</v>
      </c>
      <c r="D257" s="495">
        <v>205</v>
      </c>
      <c r="E257" s="495">
        <v>66</v>
      </c>
      <c r="F257" s="490"/>
      <c r="G257" s="495">
        <v>101261.24</v>
      </c>
      <c r="H257" s="495">
        <v>150537.65</v>
      </c>
      <c r="I257" s="495">
        <v>5493.8399999999992</v>
      </c>
      <c r="J257" s="496">
        <v>257292.73</v>
      </c>
      <c r="K257" s="490"/>
      <c r="L257" s="495">
        <v>2087.58</v>
      </c>
      <c r="M257" s="495">
        <v>317939.11712894239</v>
      </c>
      <c r="N257" s="489"/>
      <c r="O257" s="503">
        <v>785</v>
      </c>
      <c r="P257" s="494" t="s">
        <v>280</v>
      </c>
      <c r="Q257" s="495">
        <v>2589</v>
      </c>
      <c r="R257" s="495">
        <v>70672.14</v>
      </c>
      <c r="S257" s="495">
        <v>147477.717</v>
      </c>
      <c r="T257" s="495">
        <v>7348.7479999999996</v>
      </c>
      <c r="U257" s="495">
        <v>82204.513770641803</v>
      </c>
      <c r="V257" s="495">
        <v>237030.97877064178</v>
      </c>
      <c r="W257" s="496">
        <v>166358.83877064177</v>
      </c>
    </row>
    <row r="258" spans="1:23" ht="12.75">
      <c r="A258" s="494">
        <v>790</v>
      </c>
      <c r="B258" s="494" t="s">
        <v>281</v>
      </c>
      <c r="C258" s="495">
        <v>12163</v>
      </c>
      <c r="D258" s="495">
        <v>1147</v>
      </c>
      <c r="E258" s="495">
        <v>744</v>
      </c>
      <c r="F258" s="490"/>
      <c r="G258" s="495">
        <v>1015367.24</v>
      </c>
      <c r="H258" s="495">
        <v>842276.51</v>
      </c>
      <c r="I258" s="495">
        <v>61930.559999999998</v>
      </c>
      <c r="J258" s="496">
        <v>1919574.31</v>
      </c>
      <c r="K258" s="490"/>
      <c r="L258" s="495">
        <v>23532.719999999998</v>
      </c>
      <c r="M258" s="495">
        <v>1826710.8497767991</v>
      </c>
      <c r="N258" s="489"/>
      <c r="O258" s="503">
        <v>790</v>
      </c>
      <c r="P258" s="494" t="s">
        <v>281</v>
      </c>
      <c r="Q258" s="495">
        <v>23515</v>
      </c>
      <c r="R258" s="495">
        <v>609948.56999999995</v>
      </c>
      <c r="S258" s="495">
        <v>1476068.4964999999</v>
      </c>
      <c r="T258" s="495">
        <v>69760.673999999999</v>
      </c>
      <c r="U258" s="495">
        <v>312252.97089158703</v>
      </c>
      <c r="V258" s="495">
        <v>1858082.141391587</v>
      </c>
      <c r="W258" s="496">
        <v>1248133.5713915871</v>
      </c>
    </row>
    <row r="259" spans="1:23" ht="12.75">
      <c r="A259" s="494">
        <v>791</v>
      </c>
      <c r="B259" s="494" t="s">
        <v>282</v>
      </c>
      <c r="C259" s="495">
        <v>2445</v>
      </c>
      <c r="D259" s="495">
        <v>271</v>
      </c>
      <c r="E259" s="495">
        <v>86</v>
      </c>
      <c r="F259" s="490"/>
      <c r="G259" s="495">
        <v>204108.6</v>
      </c>
      <c r="H259" s="495">
        <v>199003.43000000002</v>
      </c>
      <c r="I259" s="495">
        <v>7158.6399999999994</v>
      </c>
      <c r="J259" s="496">
        <v>410270.67000000004</v>
      </c>
      <c r="K259" s="490"/>
      <c r="L259" s="495">
        <v>2720.18</v>
      </c>
      <c r="M259" s="495">
        <v>407712.94231517782</v>
      </c>
      <c r="N259" s="489"/>
      <c r="O259" s="503">
        <v>791</v>
      </c>
      <c r="P259" s="494" t="s">
        <v>282</v>
      </c>
      <c r="Q259" s="495">
        <v>4931</v>
      </c>
      <c r="R259" s="495">
        <v>242779.95</v>
      </c>
      <c r="S259" s="495">
        <v>338948.03099999996</v>
      </c>
      <c r="T259" s="495">
        <v>16977.576000000001</v>
      </c>
      <c r="U259" s="495">
        <v>81334.684227318605</v>
      </c>
      <c r="V259" s="495">
        <v>437260.29122731858</v>
      </c>
      <c r="W259" s="496">
        <v>194480.34122731857</v>
      </c>
    </row>
    <row r="260" spans="1:23" ht="12.75">
      <c r="A260" s="494">
        <v>831</v>
      </c>
      <c r="B260" s="494" t="s">
        <v>283</v>
      </c>
      <c r="C260" s="495">
        <v>2443</v>
      </c>
      <c r="D260" s="495">
        <v>257</v>
      </c>
      <c r="E260" s="495">
        <v>308</v>
      </c>
      <c r="F260" s="490"/>
      <c r="G260" s="495">
        <v>203941.64</v>
      </c>
      <c r="H260" s="495">
        <v>188722.81</v>
      </c>
      <c r="I260" s="495">
        <v>25637.919999999998</v>
      </c>
      <c r="J260" s="496">
        <v>418302.37</v>
      </c>
      <c r="K260" s="490"/>
      <c r="L260" s="495">
        <v>9742.0399999999991</v>
      </c>
      <c r="M260" s="495">
        <v>459371.79292570509</v>
      </c>
      <c r="N260" s="489"/>
      <c r="O260" s="503">
        <v>831</v>
      </c>
      <c r="P260" s="494" t="s">
        <v>283</v>
      </c>
      <c r="Q260" s="495">
        <v>4625</v>
      </c>
      <c r="R260" s="495">
        <v>199614.83</v>
      </c>
      <c r="S260" s="495">
        <v>281372.06149999995</v>
      </c>
      <c r="T260" s="495">
        <v>18835.741999999998</v>
      </c>
      <c r="U260" s="495">
        <v>83538.729028935501</v>
      </c>
      <c r="V260" s="495">
        <v>383746.53252893541</v>
      </c>
      <c r="W260" s="496">
        <v>184131.70252893542</v>
      </c>
    </row>
    <row r="261" spans="1:23" ht="12.75">
      <c r="A261" s="494">
        <v>832</v>
      </c>
      <c r="B261" s="494" t="s">
        <v>284</v>
      </c>
      <c r="C261" s="495">
        <v>1818</v>
      </c>
      <c r="D261" s="495">
        <v>269</v>
      </c>
      <c r="E261" s="495">
        <v>91</v>
      </c>
      <c r="F261" s="490"/>
      <c r="G261" s="495">
        <v>151766.64000000001</v>
      </c>
      <c r="H261" s="495">
        <v>197534.77000000002</v>
      </c>
      <c r="I261" s="495">
        <v>7574.8399999999992</v>
      </c>
      <c r="J261" s="496">
        <v>356876.25000000006</v>
      </c>
      <c r="K261" s="490"/>
      <c r="L261" s="495">
        <v>2878.33</v>
      </c>
      <c r="M261" s="495">
        <v>417577.91596309119</v>
      </c>
      <c r="N261" s="489"/>
      <c r="O261" s="503">
        <v>832</v>
      </c>
      <c r="P261" s="494" t="s">
        <v>284</v>
      </c>
      <c r="Q261" s="495">
        <v>3731</v>
      </c>
      <c r="R261" s="495">
        <v>137950.37</v>
      </c>
      <c r="S261" s="495">
        <v>238704.364</v>
      </c>
      <c r="T261" s="495">
        <v>14411.593000000001</v>
      </c>
      <c r="U261" s="495">
        <v>112492.531256506</v>
      </c>
      <c r="V261" s="495">
        <v>365608.48825650598</v>
      </c>
      <c r="W261" s="496">
        <v>227658.11825650599</v>
      </c>
    </row>
    <row r="262" spans="1:23" ht="12.75">
      <c r="A262" s="494">
        <v>833</v>
      </c>
      <c r="B262" s="494" t="s">
        <v>285</v>
      </c>
      <c r="C262" s="495">
        <v>830</v>
      </c>
      <c r="D262" s="495">
        <v>79</v>
      </c>
      <c r="E262" s="495">
        <v>115</v>
      </c>
      <c r="F262" s="490"/>
      <c r="G262" s="495">
        <v>69288.400000000009</v>
      </c>
      <c r="H262" s="495">
        <v>58012.07</v>
      </c>
      <c r="I262" s="495">
        <v>9572.5999999999985</v>
      </c>
      <c r="J262" s="496">
        <v>136873.07</v>
      </c>
      <c r="K262" s="490"/>
      <c r="L262" s="495">
        <v>3637.45</v>
      </c>
      <c r="M262" s="495">
        <v>129936.27504946299</v>
      </c>
      <c r="N262" s="489"/>
      <c r="O262" s="503">
        <v>833</v>
      </c>
      <c r="P262" s="494" t="s">
        <v>285</v>
      </c>
      <c r="Q262" s="495">
        <v>1705</v>
      </c>
      <c r="R262" s="495">
        <v>67980.14</v>
      </c>
      <c r="S262" s="495">
        <v>80872.202000000005</v>
      </c>
      <c r="T262" s="495">
        <v>9283.3289999999997</v>
      </c>
      <c r="U262" s="495">
        <v>22432.768186095102</v>
      </c>
      <c r="V262" s="495">
        <v>112588.2991860951</v>
      </c>
      <c r="W262" s="496">
        <v>44608.159186095101</v>
      </c>
    </row>
    <row r="263" spans="1:23" ht="12.75">
      <c r="A263" s="494">
        <v>834</v>
      </c>
      <c r="B263" s="494" t="s">
        <v>286</v>
      </c>
      <c r="C263" s="495">
        <v>3129</v>
      </c>
      <c r="D263" s="495">
        <v>248</v>
      </c>
      <c r="E263" s="495">
        <v>170</v>
      </c>
      <c r="F263" s="490"/>
      <c r="G263" s="495">
        <v>261208.92</v>
      </c>
      <c r="H263" s="495">
        <v>182113.84</v>
      </c>
      <c r="I263" s="495">
        <v>14150.8</v>
      </c>
      <c r="J263" s="496">
        <v>457473.56</v>
      </c>
      <c r="K263" s="490"/>
      <c r="L263" s="495">
        <v>5377.0999999999995</v>
      </c>
      <c r="M263" s="495">
        <v>439731.72166470264</v>
      </c>
      <c r="N263" s="489"/>
      <c r="O263" s="503">
        <v>834</v>
      </c>
      <c r="P263" s="494" t="s">
        <v>286</v>
      </c>
      <c r="Q263" s="495">
        <v>5844</v>
      </c>
      <c r="R263" s="495">
        <v>212544.49</v>
      </c>
      <c r="S263" s="495">
        <v>315567.76449999999</v>
      </c>
      <c r="T263" s="495">
        <v>17148.842000000001</v>
      </c>
      <c r="U263" s="495">
        <v>57664.033015060602</v>
      </c>
      <c r="V263" s="495">
        <v>390380.63951506058</v>
      </c>
      <c r="W263" s="496">
        <v>177836.14951506059</v>
      </c>
    </row>
    <row r="264" spans="1:23" ht="12.75">
      <c r="A264" s="494">
        <v>837</v>
      </c>
      <c r="B264" s="494" t="s">
        <v>287</v>
      </c>
      <c r="C264" s="495">
        <v>167614</v>
      </c>
      <c r="D264" s="495">
        <v>20880</v>
      </c>
      <c r="E264" s="495">
        <v>26649</v>
      </c>
      <c r="F264" s="490"/>
      <c r="G264" s="495">
        <v>13992416.720000001</v>
      </c>
      <c r="H264" s="495">
        <v>15332810.4</v>
      </c>
      <c r="I264" s="495">
        <v>2218262.7599999998</v>
      </c>
      <c r="J264" s="496">
        <v>31543489.880000003</v>
      </c>
      <c r="K264" s="490"/>
      <c r="L264" s="495">
        <v>842907.87</v>
      </c>
      <c r="M264" s="495">
        <v>33273624.944304872</v>
      </c>
      <c r="N264" s="489"/>
      <c r="O264" s="503">
        <v>837</v>
      </c>
      <c r="P264" s="494" t="s">
        <v>287</v>
      </c>
      <c r="Q264" s="495">
        <v>255050</v>
      </c>
      <c r="R264" s="495">
        <v>25960338.469999999</v>
      </c>
      <c r="S264" s="495">
        <v>37583533.973999999</v>
      </c>
      <c r="T264" s="495">
        <v>1374308.04</v>
      </c>
      <c r="U264" s="495">
        <v>3577881.3957257299</v>
      </c>
      <c r="V264" s="495">
        <v>42535723.409725726</v>
      </c>
      <c r="W264" s="496">
        <v>16575384.939725727</v>
      </c>
    </row>
    <row r="265" spans="1:23" ht="12.75">
      <c r="A265" s="494">
        <v>844</v>
      </c>
      <c r="B265" s="494" t="s">
        <v>288</v>
      </c>
      <c r="C265" s="495">
        <v>656</v>
      </c>
      <c r="D265" s="495">
        <v>75</v>
      </c>
      <c r="E265" s="495">
        <v>34</v>
      </c>
      <c r="F265" s="490"/>
      <c r="G265" s="495">
        <v>54762.880000000005</v>
      </c>
      <c r="H265" s="495">
        <v>55074.75</v>
      </c>
      <c r="I265" s="495">
        <v>2830.16</v>
      </c>
      <c r="J265" s="496">
        <v>112667.79000000001</v>
      </c>
      <c r="K265" s="490"/>
      <c r="L265" s="495">
        <v>1075.42</v>
      </c>
      <c r="M265" s="495">
        <v>112462.28290283124</v>
      </c>
      <c r="N265" s="489"/>
      <c r="O265" s="503">
        <v>844</v>
      </c>
      <c r="P265" s="494" t="s">
        <v>288</v>
      </c>
      <c r="Q265" s="495">
        <v>1412</v>
      </c>
      <c r="R265" s="495">
        <v>102055.46</v>
      </c>
      <c r="S265" s="495">
        <v>134784.55900000001</v>
      </c>
      <c r="T265" s="495">
        <v>876.74599999999998</v>
      </c>
      <c r="U265" s="495">
        <v>26169.977805782699</v>
      </c>
      <c r="V265" s="495">
        <v>161831.28280578271</v>
      </c>
      <c r="W265" s="496">
        <v>59775.822805782707</v>
      </c>
    </row>
    <row r="266" spans="1:23" ht="12.75">
      <c r="A266" s="494">
        <v>845</v>
      </c>
      <c r="B266" s="494" t="s">
        <v>289</v>
      </c>
      <c r="C266" s="495">
        <v>1409</v>
      </c>
      <c r="D266" s="495">
        <v>176</v>
      </c>
      <c r="E266" s="495">
        <v>72</v>
      </c>
      <c r="F266" s="490"/>
      <c r="G266" s="495">
        <v>117623.32</v>
      </c>
      <c r="H266" s="495">
        <v>129242.08</v>
      </c>
      <c r="I266" s="495">
        <v>5993.28</v>
      </c>
      <c r="J266" s="496">
        <v>252858.68000000002</v>
      </c>
      <c r="K266" s="490"/>
      <c r="L266" s="495">
        <v>2277.36</v>
      </c>
      <c r="M266" s="495">
        <v>275737.96104014758</v>
      </c>
      <c r="N266" s="489"/>
      <c r="O266" s="503">
        <v>845</v>
      </c>
      <c r="P266" s="494" t="s">
        <v>289</v>
      </c>
      <c r="Q266" s="495">
        <v>2831</v>
      </c>
      <c r="R266" s="495">
        <v>104780.02</v>
      </c>
      <c r="S266" s="495">
        <v>150215.1925</v>
      </c>
      <c r="T266" s="495">
        <v>3380.3780000000002</v>
      </c>
      <c r="U266" s="495">
        <v>59311.959124205801</v>
      </c>
      <c r="V266" s="495">
        <v>212907.52962420581</v>
      </c>
      <c r="W266" s="496">
        <v>108127.50962420581</v>
      </c>
    </row>
    <row r="267" spans="1:23" ht="12.75">
      <c r="A267" s="494">
        <v>846</v>
      </c>
      <c r="B267" s="494" t="s">
        <v>290</v>
      </c>
      <c r="C267" s="495">
        <v>2285</v>
      </c>
      <c r="D267" s="495">
        <v>254</v>
      </c>
      <c r="E267" s="495">
        <v>114</v>
      </c>
      <c r="F267" s="490"/>
      <c r="G267" s="495">
        <v>190751.80000000002</v>
      </c>
      <c r="H267" s="495">
        <v>186519.82</v>
      </c>
      <c r="I267" s="495">
        <v>9489.3599999999988</v>
      </c>
      <c r="J267" s="496">
        <v>386760.98</v>
      </c>
      <c r="K267" s="490"/>
      <c r="L267" s="495">
        <v>3605.8199999999997</v>
      </c>
      <c r="M267" s="495">
        <v>421223.11304430832</v>
      </c>
      <c r="N267" s="489"/>
      <c r="O267" s="503">
        <v>846</v>
      </c>
      <c r="P267" s="494" t="s">
        <v>290</v>
      </c>
      <c r="Q267" s="495">
        <v>4758</v>
      </c>
      <c r="R267" s="495">
        <v>164849.9</v>
      </c>
      <c r="S267" s="495">
        <v>337431.76899999997</v>
      </c>
      <c r="T267" s="495">
        <v>14929.016</v>
      </c>
      <c r="U267" s="495">
        <v>60892.481896907499</v>
      </c>
      <c r="V267" s="495">
        <v>413253.26689690747</v>
      </c>
      <c r="W267" s="496">
        <v>248403.36689690748</v>
      </c>
    </row>
    <row r="268" spans="1:23" ht="12.75">
      <c r="A268" s="494">
        <v>848</v>
      </c>
      <c r="B268" s="494" t="s">
        <v>291</v>
      </c>
      <c r="C268" s="495">
        <v>1964</v>
      </c>
      <c r="D268" s="495">
        <v>363</v>
      </c>
      <c r="E268" s="495">
        <v>240</v>
      </c>
      <c r="F268" s="490"/>
      <c r="G268" s="495">
        <v>163954.72</v>
      </c>
      <c r="H268" s="495">
        <v>266561.79000000004</v>
      </c>
      <c r="I268" s="495">
        <v>19977.599999999999</v>
      </c>
      <c r="J268" s="496">
        <v>450494.11</v>
      </c>
      <c r="K268" s="490"/>
      <c r="L268" s="495">
        <v>7591.2</v>
      </c>
      <c r="M268" s="495">
        <v>675954.5910212663</v>
      </c>
      <c r="N268" s="489"/>
      <c r="O268" s="503">
        <v>848</v>
      </c>
      <c r="P268" s="494" t="s">
        <v>291</v>
      </c>
      <c r="Q268" s="495">
        <v>4066</v>
      </c>
      <c r="R268" s="495">
        <v>299592.02</v>
      </c>
      <c r="S268" s="495">
        <v>446268.69900000002</v>
      </c>
      <c r="T268" s="495">
        <v>30776.01</v>
      </c>
      <c r="U268" s="495">
        <v>158973.857325705</v>
      </c>
      <c r="V268" s="495">
        <v>636018.56632570503</v>
      </c>
      <c r="W268" s="496">
        <v>336426.54632570501</v>
      </c>
    </row>
    <row r="269" spans="1:23" ht="12.75">
      <c r="A269" s="494">
        <v>849</v>
      </c>
      <c r="B269" s="494" t="s">
        <v>292</v>
      </c>
      <c r="C269" s="495">
        <v>1381</v>
      </c>
      <c r="D269" s="495">
        <v>122</v>
      </c>
      <c r="E269" s="495">
        <v>64</v>
      </c>
      <c r="F269" s="490"/>
      <c r="G269" s="495">
        <v>115285.88</v>
      </c>
      <c r="H269" s="495">
        <v>89588.260000000009</v>
      </c>
      <c r="I269" s="495">
        <v>5327.36</v>
      </c>
      <c r="J269" s="496">
        <v>210201.5</v>
      </c>
      <c r="K269" s="490"/>
      <c r="L269" s="495">
        <v>2024.32</v>
      </c>
      <c r="M269" s="495">
        <v>208642.49932190799</v>
      </c>
      <c r="N269" s="489"/>
      <c r="O269" s="503">
        <v>849</v>
      </c>
      <c r="P269" s="494" t="s">
        <v>292</v>
      </c>
      <c r="Q269" s="495">
        <v>2849</v>
      </c>
      <c r="R269" s="495">
        <v>102730.01</v>
      </c>
      <c r="S269" s="495">
        <v>196743.02799999999</v>
      </c>
      <c r="T269" s="495">
        <v>9745.027</v>
      </c>
      <c r="U269" s="495">
        <v>21028.467245678501</v>
      </c>
      <c r="V269" s="495">
        <v>227516.5222456785</v>
      </c>
      <c r="W269" s="496">
        <v>124786.5122456785</v>
      </c>
    </row>
    <row r="270" spans="1:23" ht="12.75">
      <c r="A270" s="494">
        <v>850</v>
      </c>
      <c r="B270" s="494" t="s">
        <v>293</v>
      </c>
      <c r="C270" s="495">
        <v>1161</v>
      </c>
      <c r="D270" s="495">
        <v>114</v>
      </c>
      <c r="E270" s="495">
        <v>39</v>
      </c>
      <c r="F270" s="490"/>
      <c r="G270" s="495">
        <v>96920.28</v>
      </c>
      <c r="H270" s="495">
        <v>83713.62000000001</v>
      </c>
      <c r="I270" s="495">
        <v>3246.3599999999997</v>
      </c>
      <c r="J270" s="496">
        <v>183880.26</v>
      </c>
      <c r="K270" s="490"/>
      <c r="L270" s="495">
        <v>1233.57</v>
      </c>
      <c r="M270" s="495">
        <v>190618.62683903426</v>
      </c>
      <c r="N270" s="489"/>
      <c r="O270" s="503">
        <v>850</v>
      </c>
      <c r="P270" s="494" t="s">
        <v>293</v>
      </c>
      <c r="Q270" s="495">
        <v>2368</v>
      </c>
      <c r="R270" s="495">
        <v>128655.48</v>
      </c>
      <c r="S270" s="495">
        <v>175583.62050000002</v>
      </c>
      <c r="T270" s="495">
        <v>5450.174</v>
      </c>
      <c r="U270" s="495">
        <v>18958.770725554801</v>
      </c>
      <c r="V270" s="495">
        <v>199992.5652255548</v>
      </c>
      <c r="W270" s="496">
        <v>71337.085225554809</v>
      </c>
    </row>
    <row r="271" spans="1:23" ht="12.75">
      <c r="A271" s="494">
        <v>851</v>
      </c>
      <c r="B271" s="494" t="s">
        <v>294</v>
      </c>
      <c r="C271" s="495">
        <v>11394</v>
      </c>
      <c r="D271" s="495">
        <v>1266</v>
      </c>
      <c r="E271" s="495">
        <v>706</v>
      </c>
      <c r="F271" s="490"/>
      <c r="G271" s="495">
        <v>951171.12</v>
      </c>
      <c r="H271" s="495">
        <v>929661.78</v>
      </c>
      <c r="I271" s="495">
        <v>58767.439999999995</v>
      </c>
      <c r="J271" s="496">
        <v>1939600.3399999999</v>
      </c>
      <c r="K271" s="490"/>
      <c r="L271" s="495">
        <v>22330.78</v>
      </c>
      <c r="M271" s="495">
        <v>2079227.2980875424</v>
      </c>
      <c r="N271" s="489"/>
      <c r="O271" s="503">
        <v>851</v>
      </c>
      <c r="P271" s="494" t="s">
        <v>294</v>
      </c>
      <c r="Q271" s="495">
        <v>21018</v>
      </c>
      <c r="R271" s="495">
        <v>1117424.27</v>
      </c>
      <c r="S271" s="495">
        <v>1564158.2820000001</v>
      </c>
      <c r="T271" s="495">
        <v>101566.796</v>
      </c>
      <c r="U271" s="495">
        <v>299980.02502312901</v>
      </c>
      <c r="V271" s="495">
        <v>1965705.1030231293</v>
      </c>
      <c r="W271" s="496">
        <v>848280.83302312926</v>
      </c>
    </row>
    <row r="272" spans="1:23" ht="12.75">
      <c r="A272" s="494">
        <v>853</v>
      </c>
      <c r="B272" s="494" t="s">
        <v>295</v>
      </c>
      <c r="C272" s="495">
        <v>130708</v>
      </c>
      <c r="D272" s="495">
        <v>16907</v>
      </c>
      <c r="E272" s="495">
        <v>30862</v>
      </c>
      <c r="F272" s="490"/>
      <c r="G272" s="495">
        <v>10911503.84</v>
      </c>
      <c r="H272" s="495">
        <v>12415317.310000001</v>
      </c>
      <c r="I272" s="495">
        <v>2568952.88</v>
      </c>
      <c r="J272" s="496">
        <v>25895774.029999997</v>
      </c>
      <c r="K272" s="490"/>
      <c r="L272" s="495">
        <v>976165.05999999994</v>
      </c>
      <c r="M272" s="495">
        <v>27790411.514742222</v>
      </c>
      <c r="N272" s="489"/>
      <c r="O272" s="503">
        <v>853</v>
      </c>
      <c r="P272" s="494" t="s">
        <v>295</v>
      </c>
      <c r="Q272" s="495">
        <v>201863</v>
      </c>
      <c r="R272" s="495">
        <v>22131694.870000001</v>
      </c>
      <c r="S272" s="495">
        <v>25793772.302000001</v>
      </c>
      <c r="T272" s="495">
        <v>1301561.5930000001</v>
      </c>
      <c r="U272" s="495">
        <v>3235742.0175101599</v>
      </c>
      <c r="V272" s="495">
        <v>30331075.91251016</v>
      </c>
      <c r="W272" s="496">
        <v>8199381.0425101593</v>
      </c>
    </row>
    <row r="273" spans="1:23" ht="12.75">
      <c r="A273" s="494">
        <v>854</v>
      </c>
      <c r="B273" s="494" t="s">
        <v>296</v>
      </c>
      <c r="C273" s="495">
        <v>1462</v>
      </c>
      <c r="D273" s="495">
        <v>193</v>
      </c>
      <c r="E273" s="495">
        <v>70</v>
      </c>
      <c r="F273" s="490"/>
      <c r="G273" s="495">
        <v>122047.76000000001</v>
      </c>
      <c r="H273" s="495">
        <v>141725.69</v>
      </c>
      <c r="I273" s="495">
        <v>5826.7999999999993</v>
      </c>
      <c r="J273" s="496">
        <v>269600.25</v>
      </c>
      <c r="K273" s="490"/>
      <c r="L273" s="495">
        <v>2214.1</v>
      </c>
      <c r="M273" s="495">
        <v>339637.37518733169</v>
      </c>
      <c r="N273" s="489"/>
      <c r="O273" s="503">
        <v>854</v>
      </c>
      <c r="P273" s="494" t="s">
        <v>296</v>
      </c>
      <c r="Q273" s="495">
        <v>3253</v>
      </c>
      <c r="R273" s="495">
        <v>145318.67000000001</v>
      </c>
      <c r="S273" s="495">
        <v>188776.46999999997</v>
      </c>
      <c r="T273" s="495">
        <v>7104.7330000000002</v>
      </c>
      <c r="U273" s="495">
        <v>64522.528662246797</v>
      </c>
      <c r="V273" s="495">
        <v>260403.73166224678</v>
      </c>
      <c r="W273" s="496">
        <v>115085.06166224676</v>
      </c>
    </row>
    <row r="274" spans="1:23" ht="12.75">
      <c r="A274" s="494">
        <v>857</v>
      </c>
      <c r="B274" s="494" t="s">
        <v>297</v>
      </c>
      <c r="C274" s="495">
        <v>1093</v>
      </c>
      <c r="D274" s="495">
        <v>133</v>
      </c>
      <c r="E274" s="495">
        <v>55</v>
      </c>
      <c r="F274" s="490"/>
      <c r="G274" s="495">
        <v>91243.64</v>
      </c>
      <c r="H274" s="495">
        <v>97665.89</v>
      </c>
      <c r="I274" s="495">
        <v>4578.2</v>
      </c>
      <c r="J274" s="496">
        <v>193487.73</v>
      </c>
      <c r="K274" s="490"/>
      <c r="L274" s="495">
        <v>1739.6499999999999</v>
      </c>
      <c r="M274" s="495">
        <v>182049.10566460146</v>
      </c>
      <c r="N274" s="489"/>
      <c r="O274" s="503">
        <v>857</v>
      </c>
      <c r="P274" s="494" t="s">
        <v>297</v>
      </c>
      <c r="Q274" s="495">
        <v>2313</v>
      </c>
      <c r="R274" s="495">
        <v>218334.7</v>
      </c>
      <c r="S274" s="495">
        <v>234397.64</v>
      </c>
      <c r="T274" s="495">
        <v>6096.848</v>
      </c>
      <c r="U274" s="495">
        <v>28444.657785029001</v>
      </c>
      <c r="V274" s="495">
        <v>268939.14578502899</v>
      </c>
      <c r="W274" s="496">
        <v>50604.445785028976</v>
      </c>
    </row>
    <row r="275" spans="1:23" ht="12.75">
      <c r="A275" s="494">
        <v>858</v>
      </c>
      <c r="B275" s="494" t="s">
        <v>298</v>
      </c>
      <c r="C275" s="495">
        <v>24737</v>
      </c>
      <c r="D275" s="495">
        <v>1871</v>
      </c>
      <c r="E275" s="495">
        <v>3372</v>
      </c>
      <c r="F275" s="490"/>
      <c r="G275" s="495">
        <v>2065044.76</v>
      </c>
      <c r="H275" s="495">
        <v>1373931.4300000002</v>
      </c>
      <c r="I275" s="495">
        <v>280685.27999999997</v>
      </c>
      <c r="J275" s="496">
        <v>3719661.47</v>
      </c>
      <c r="K275" s="490"/>
      <c r="L275" s="495">
        <v>106656.36</v>
      </c>
      <c r="M275" s="495">
        <v>3365034.250382049</v>
      </c>
      <c r="N275" s="489"/>
      <c r="O275" s="503">
        <v>858</v>
      </c>
      <c r="P275" s="494" t="s">
        <v>298</v>
      </c>
      <c r="Q275" s="495">
        <v>41338</v>
      </c>
      <c r="R275" s="495">
        <v>2235144.46</v>
      </c>
      <c r="S275" s="495">
        <v>2476009.3064999999</v>
      </c>
      <c r="T275" s="495">
        <v>116296.09600000001</v>
      </c>
      <c r="U275" s="495">
        <v>460648.02790225402</v>
      </c>
      <c r="V275" s="495">
        <v>3052953.4304022538</v>
      </c>
      <c r="W275" s="496">
        <v>817808.97040225379</v>
      </c>
    </row>
    <row r="276" spans="1:23" ht="12.75">
      <c r="A276" s="494">
        <v>859</v>
      </c>
      <c r="B276" s="494" t="s">
        <v>299</v>
      </c>
      <c r="C276" s="495">
        <v>3258</v>
      </c>
      <c r="D276" s="495">
        <v>292</v>
      </c>
      <c r="E276" s="495">
        <v>65</v>
      </c>
      <c r="F276" s="490"/>
      <c r="G276" s="495">
        <v>271977.84000000003</v>
      </c>
      <c r="H276" s="495">
        <v>214424.36000000002</v>
      </c>
      <c r="I276" s="495">
        <v>5410.5999999999995</v>
      </c>
      <c r="J276" s="496">
        <v>491812.80000000005</v>
      </c>
      <c r="K276" s="490"/>
      <c r="L276" s="495">
        <v>2055.9499999999998</v>
      </c>
      <c r="M276" s="495">
        <v>474014.50629812019</v>
      </c>
      <c r="N276" s="489"/>
      <c r="O276" s="503">
        <v>859</v>
      </c>
      <c r="P276" s="494" t="s">
        <v>299</v>
      </c>
      <c r="Q276" s="495">
        <v>6525</v>
      </c>
      <c r="R276" s="495">
        <v>243957.4</v>
      </c>
      <c r="S276" s="495">
        <v>321192.14</v>
      </c>
      <c r="T276" s="495">
        <v>15178.975</v>
      </c>
      <c r="U276" s="495">
        <v>67774.020593911002</v>
      </c>
      <c r="V276" s="495">
        <v>404145.13559391099</v>
      </c>
      <c r="W276" s="496">
        <v>160187.735593911</v>
      </c>
    </row>
    <row r="277" spans="1:23" ht="12.75">
      <c r="A277" s="494">
        <v>886</v>
      </c>
      <c r="B277" s="494" t="s">
        <v>300</v>
      </c>
      <c r="C277" s="495">
        <v>6569</v>
      </c>
      <c r="D277" s="495">
        <v>578</v>
      </c>
      <c r="E277" s="495">
        <v>354</v>
      </c>
      <c r="F277" s="490"/>
      <c r="G277" s="495">
        <v>548380.12</v>
      </c>
      <c r="H277" s="495">
        <v>424442.74000000005</v>
      </c>
      <c r="I277" s="495">
        <v>29466.959999999999</v>
      </c>
      <c r="J277" s="496">
        <v>1002289.8200000001</v>
      </c>
      <c r="K277" s="490"/>
      <c r="L277" s="495">
        <v>11197.02</v>
      </c>
      <c r="M277" s="495">
        <v>938089.06790462416</v>
      </c>
      <c r="N277" s="489"/>
      <c r="O277" s="503">
        <v>886</v>
      </c>
      <c r="P277" s="494" t="s">
        <v>300</v>
      </c>
      <c r="Q277" s="495">
        <v>12533</v>
      </c>
      <c r="R277" s="495">
        <v>550032.17000000004</v>
      </c>
      <c r="S277" s="495">
        <v>829486.00399999996</v>
      </c>
      <c r="T277" s="495">
        <v>24795.868999999999</v>
      </c>
      <c r="U277" s="495">
        <v>167329.07523340799</v>
      </c>
      <c r="V277" s="495">
        <v>1021610.9482334079</v>
      </c>
      <c r="W277" s="496">
        <v>471578.77823340788</v>
      </c>
    </row>
    <row r="278" spans="1:23" ht="12.75">
      <c r="A278" s="494">
        <v>887</v>
      </c>
      <c r="B278" s="494" t="s">
        <v>301</v>
      </c>
      <c r="C278" s="495">
        <v>2272</v>
      </c>
      <c r="D278" s="495">
        <v>337</v>
      </c>
      <c r="E278" s="495">
        <v>144</v>
      </c>
      <c r="F278" s="490"/>
      <c r="G278" s="495">
        <v>189666.56</v>
      </c>
      <c r="H278" s="495">
        <v>247469.21000000002</v>
      </c>
      <c r="I278" s="495">
        <v>11986.56</v>
      </c>
      <c r="J278" s="496">
        <v>449122.33</v>
      </c>
      <c r="K278" s="490"/>
      <c r="L278" s="495">
        <v>4554.72</v>
      </c>
      <c r="M278" s="495">
        <v>477178.16857167636</v>
      </c>
      <c r="N278" s="489"/>
      <c r="O278" s="503">
        <v>887</v>
      </c>
      <c r="P278" s="494" t="s">
        <v>301</v>
      </c>
      <c r="Q278" s="495">
        <v>4568</v>
      </c>
      <c r="R278" s="495">
        <v>267965.59999999998</v>
      </c>
      <c r="S278" s="495">
        <v>634605.55249999999</v>
      </c>
      <c r="T278" s="495">
        <v>24319.513999999999</v>
      </c>
      <c r="U278" s="495">
        <v>62168.187132710103</v>
      </c>
      <c r="V278" s="495">
        <v>721093.25363271008</v>
      </c>
      <c r="W278" s="496">
        <v>453127.65363271011</v>
      </c>
    </row>
    <row r="279" spans="1:23" ht="12.75">
      <c r="A279" s="494">
        <v>889</v>
      </c>
      <c r="B279" s="494" t="s">
        <v>302</v>
      </c>
      <c r="C279" s="495">
        <v>1210</v>
      </c>
      <c r="D279" s="495">
        <v>158</v>
      </c>
      <c r="E279" s="495">
        <v>77</v>
      </c>
      <c r="F279" s="490"/>
      <c r="G279" s="495">
        <v>101010.8</v>
      </c>
      <c r="H279" s="495">
        <v>116024.14</v>
      </c>
      <c r="I279" s="495">
        <v>6409.48</v>
      </c>
      <c r="J279" s="496">
        <v>223444.42</v>
      </c>
      <c r="K279" s="490"/>
      <c r="L279" s="495">
        <v>2435.5099999999998</v>
      </c>
      <c r="M279" s="495">
        <v>245858.42292402097</v>
      </c>
      <c r="N279" s="489"/>
      <c r="O279" s="503">
        <v>889</v>
      </c>
      <c r="P279" s="494" t="s">
        <v>302</v>
      </c>
      <c r="Q279" s="495">
        <v>2491</v>
      </c>
      <c r="R279" s="495">
        <v>35509.589999999997</v>
      </c>
      <c r="S279" s="495">
        <v>76314.679999999993</v>
      </c>
      <c r="T279" s="495">
        <v>6942.6639999999998</v>
      </c>
      <c r="U279" s="495">
        <v>63817.129924481298</v>
      </c>
      <c r="V279" s="495">
        <v>147074.47392448131</v>
      </c>
      <c r="W279" s="496">
        <v>111564.88392448131</v>
      </c>
    </row>
    <row r="280" spans="1:23" ht="12.75">
      <c r="A280" s="494">
        <v>890</v>
      </c>
      <c r="B280" s="494" t="s">
        <v>303</v>
      </c>
      <c r="C280" s="495">
        <v>600</v>
      </c>
      <c r="D280" s="495">
        <v>56</v>
      </c>
      <c r="E280" s="495">
        <v>50</v>
      </c>
      <c r="F280" s="490"/>
      <c r="G280" s="495">
        <v>50088</v>
      </c>
      <c r="H280" s="495">
        <v>41122.480000000003</v>
      </c>
      <c r="I280" s="495">
        <v>4162</v>
      </c>
      <c r="J280" s="496">
        <v>95372.48000000001</v>
      </c>
      <c r="K280" s="490"/>
      <c r="L280" s="495">
        <v>1581.5</v>
      </c>
      <c r="M280" s="495">
        <v>82140.630384887278</v>
      </c>
      <c r="N280" s="489"/>
      <c r="O280" s="503">
        <v>890</v>
      </c>
      <c r="P280" s="494" t="s">
        <v>303</v>
      </c>
      <c r="Q280" s="495">
        <v>1139</v>
      </c>
      <c r="R280" s="495">
        <v>88460.62</v>
      </c>
      <c r="S280" s="495">
        <v>83352.911999999997</v>
      </c>
      <c r="T280" s="495">
        <v>11611.933999999999</v>
      </c>
      <c r="U280" s="495">
        <v>16933.7349740836</v>
      </c>
      <c r="V280" s="495">
        <v>111898.5809740836</v>
      </c>
      <c r="W280" s="496">
        <v>23437.960974083602</v>
      </c>
    </row>
    <row r="281" spans="1:23" ht="12.75">
      <c r="A281" s="494">
        <v>892</v>
      </c>
      <c r="B281" s="494" t="s">
        <v>304</v>
      </c>
      <c r="C281" s="495">
        <v>1815</v>
      </c>
      <c r="D281" s="495">
        <v>224</v>
      </c>
      <c r="E281" s="495">
        <v>58</v>
      </c>
      <c r="F281" s="490"/>
      <c r="G281" s="495">
        <v>151516.20000000001</v>
      </c>
      <c r="H281" s="495">
        <v>164489.92000000001</v>
      </c>
      <c r="I281" s="495">
        <v>4827.92</v>
      </c>
      <c r="J281" s="496">
        <v>320834.03999999998</v>
      </c>
      <c r="K281" s="490"/>
      <c r="L281" s="495">
        <v>1834.54</v>
      </c>
      <c r="M281" s="495">
        <v>297804.01330441918</v>
      </c>
      <c r="N281" s="489"/>
      <c r="O281" s="503">
        <v>892</v>
      </c>
      <c r="P281" s="494" t="s">
        <v>304</v>
      </c>
      <c r="Q281" s="495">
        <v>3615</v>
      </c>
      <c r="R281" s="495">
        <v>212384.24</v>
      </c>
      <c r="S281" s="495">
        <v>305415.83100000001</v>
      </c>
      <c r="T281" s="495">
        <v>13857.156999999999</v>
      </c>
      <c r="U281" s="495">
        <v>63367.344341803997</v>
      </c>
      <c r="V281" s="495">
        <v>382640.33234180399</v>
      </c>
      <c r="W281" s="496">
        <v>170256.092341804</v>
      </c>
    </row>
    <row r="282" spans="1:23" ht="12.75">
      <c r="A282" s="494">
        <v>893</v>
      </c>
      <c r="B282" s="494" t="s">
        <v>305</v>
      </c>
      <c r="C282" s="495">
        <v>3905</v>
      </c>
      <c r="D282" s="495">
        <v>273</v>
      </c>
      <c r="E282" s="495">
        <v>733</v>
      </c>
      <c r="F282" s="490"/>
      <c r="G282" s="495">
        <v>325989.40000000002</v>
      </c>
      <c r="H282" s="495">
        <v>200472.09000000003</v>
      </c>
      <c r="I282" s="495">
        <v>61014.92</v>
      </c>
      <c r="J282" s="496">
        <v>587476.41</v>
      </c>
      <c r="K282" s="490"/>
      <c r="L282" s="495">
        <v>23184.79</v>
      </c>
      <c r="M282" s="495">
        <v>541969.45865621429</v>
      </c>
      <c r="N282" s="489"/>
      <c r="O282" s="503">
        <v>893</v>
      </c>
      <c r="P282" s="494" t="s">
        <v>305</v>
      </c>
      <c r="Q282" s="495">
        <v>7500</v>
      </c>
      <c r="R282" s="495">
        <v>112270.21</v>
      </c>
      <c r="S282" s="495">
        <v>338471.72399999999</v>
      </c>
      <c r="T282" s="495">
        <v>21638.805</v>
      </c>
      <c r="U282" s="495">
        <v>30036.812685770201</v>
      </c>
      <c r="V282" s="495">
        <v>390147.3416857702</v>
      </c>
      <c r="W282" s="496">
        <v>277877.13168577017</v>
      </c>
    </row>
    <row r="283" spans="1:23" ht="12.75">
      <c r="A283" s="494">
        <v>895</v>
      </c>
      <c r="B283" s="494" t="s">
        <v>306</v>
      </c>
      <c r="C283" s="495">
        <v>7881</v>
      </c>
      <c r="D283" s="495">
        <v>1068</v>
      </c>
      <c r="E283" s="495">
        <v>1209</v>
      </c>
      <c r="F283" s="490"/>
      <c r="G283" s="495">
        <v>657905.88</v>
      </c>
      <c r="H283" s="495">
        <v>784264.44000000006</v>
      </c>
      <c r="I283" s="495">
        <v>100637.15999999999</v>
      </c>
      <c r="J283" s="496">
        <v>1542807.48</v>
      </c>
      <c r="K283" s="490"/>
      <c r="L283" s="495">
        <v>38240.67</v>
      </c>
      <c r="M283" s="495">
        <v>1683171.4052962214</v>
      </c>
      <c r="N283" s="489"/>
      <c r="O283" s="503">
        <v>895</v>
      </c>
      <c r="P283" s="494" t="s">
        <v>306</v>
      </c>
      <c r="Q283" s="495">
        <v>14938</v>
      </c>
      <c r="R283" s="495">
        <v>436852.75</v>
      </c>
      <c r="S283" s="495">
        <v>903627.02600000007</v>
      </c>
      <c r="T283" s="495">
        <v>46544.695</v>
      </c>
      <c r="U283" s="495">
        <v>349960.97755961597</v>
      </c>
      <c r="V283" s="495">
        <v>1300132.698559616</v>
      </c>
      <c r="W283" s="496">
        <v>863279.94855961599</v>
      </c>
    </row>
    <row r="284" spans="1:23" ht="12.75">
      <c r="A284" s="494">
        <v>905</v>
      </c>
      <c r="B284" s="494" t="s">
        <v>307</v>
      </c>
      <c r="C284" s="495">
        <v>42721</v>
      </c>
      <c r="D284" s="495">
        <v>3943</v>
      </c>
      <c r="E284" s="495">
        <v>8312</v>
      </c>
      <c r="F284" s="490"/>
      <c r="G284" s="495">
        <v>3566349.08</v>
      </c>
      <c r="H284" s="495">
        <v>2895463.19</v>
      </c>
      <c r="I284" s="495">
        <v>691890.88</v>
      </c>
      <c r="J284" s="496">
        <v>7153703.1499999994</v>
      </c>
      <c r="K284" s="490"/>
      <c r="L284" s="495">
        <v>262908.56</v>
      </c>
      <c r="M284" s="495">
        <v>7431460.2663157498</v>
      </c>
      <c r="N284" s="489"/>
      <c r="O284" s="503">
        <v>905</v>
      </c>
      <c r="P284" s="494" t="s">
        <v>307</v>
      </c>
      <c r="Q284" s="495">
        <v>68956</v>
      </c>
      <c r="R284" s="495">
        <v>4324757.1500000004</v>
      </c>
      <c r="S284" s="495">
        <v>6849459.71</v>
      </c>
      <c r="T284" s="495">
        <v>296526.69300000003</v>
      </c>
      <c r="U284" s="495">
        <v>672894.76442674105</v>
      </c>
      <c r="V284" s="495">
        <v>7818881.1674267408</v>
      </c>
      <c r="W284" s="496">
        <v>3494124.0174267404</v>
      </c>
    </row>
    <row r="285" spans="1:23" ht="12.75">
      <c r="A285" s="494">
        <v>908</v>
      </c>
      <c r="B285" s="494" t="s">
        <v>308</v>
      </c>
      <c r="C285" s="495">
        <v>11040</v>
      </c>
      <c r="D285" s="495">
        <v>1373</v>
      </c>
      <c r="E285" s="495">
        <v>1055</v>
      </c>
      <c r="F285" s="490"/>
      <c r="G285" s="495">
        <v>921619.20000000007</v>
      </c>
      <c r="H285" s="495">
        <v>1008235.0900000001</v>
      </c>
      <c r="I285" s="495">
        <v>87818.2</v>
      </c>
      <c r="J285" s="496">
        <v>2017672.49</v>
      </c>
      <c r="K285" s="490"/>
      <c r="L285" s="495">
        <v>33369.65</v>
      </c>
      <c r="M285" s="495">
        <v>1964564.7320177075</v>
      </c>
      <c r="N285" s="489"/>
      <c r="O285" s="503">
        <v>908</v>
      </c>
      <c r="P285" s="494" t="s">
        <v>308</v>
      </c>
      <c r="Q285" s="495">
        <v>20694</v>
      </c>
      <c r="R285" s="495">
        <v>1409770.19</v>
      </c>
      <c r="S285" s="495">
        <v>2137541.1660000002</v>
      </c>
      <c r="T285" s="495">
        <v>78639.428</v>
      </c>
      <c r="U285" s="495">
        <v>340880.19570171298</v>
      </c>
      <c r="V285" s="495">
        <v>2557060.7897017132</v>
      </c>
      <c r="W285" s="496">
        <v>1147290.5997017133</v>
      </c>
    </row>
    <row r="286" spans="1:23" ht="12.75">
      <c r="A286" s="494">
        <v>915</v>
      </c>
      <c r="B286" s="494" t="s">
        <v>309</v>
      </c>
      <c r="C286" s="495">
        <v>10248</v>
      </c>
      <c r="D286" s="495">
        <v>1607</v>
      </c>
      <c r="E286" s="495">
        <v>957</v>
      </c>
      <c r="F286" s="490"/>
      <c r="G286" s="495">
        <v>855503.04</v>
      </c>
      <c r="H286" s="495">
        <v>1180068.31</v>
      </c>
      <c r="I286" s="495">
        <v>79660.679999999993</v>
      </c>
      <c r="J286" s="496">
        <v>2115232.0300000003</v>
      </c>
      <c r="K286" s="490"/>
      <c r="L286" s="495">
        <v>30269.91</v>
      </c>
      <c r="M286" s="495">
        <v>2246749.7139744679</v>
      </c>
      <c r="N286" s="489"/>
      <c r="O286" s="503">
        <v>915</v>
      </c>
      <c r="P286" s="494" t="s">
        <v>309</v>
      </c>
      <c r="Q286" s="495">
        <v>19727</v>
      </c>
      <c r="R286" s="495">
        <v>1607640.96</v>
      </c>
      <c r="S286" s="495">
        <v>2651661.9844999998</v>
      </c>
      <c r="T286" s="495">
        <v>94541.180999999997</v>
      </c>
      <c r="U286" s="495">
        <v>324967.95944261801</v>
      </c>
      <c r="V286" s="495">
        <v>3071171.1249426175</v>
      </c>
      <c r="W286" s="496">
        <v>1463530.1649426175</v>
      </c>
    </row>
    <row r="287" spans="1:23" ht="12.75">
      <c r="A287" s="494">
        <v>918</v>
      </c>
      <c r="B287" s="494" t="s">
        <v>310</v>
      </c>
      <c r="C287" s="495">
        <v>1184</v>
      </c>
      <c r="D287" s="495">
        <v>115</v>
      </c>
      <c r="E287" s="495">
        <v>123</v>
      </c>
      <c r="F287" s="490"/>
      <c r="G287" s="495">
        <v>98840.320000000007</v>
      </c>
      <c r="H287" s="495">
        <v>84447.950000000012</v>
      </c>
      <c r="I287" s="495">
        <v>10238.519999999999</v>
      </c>
      <c r="J287" s="496">
        <v>193526.79</v>
      </c>
      <c r="K287" s="490"/>
      <c r="L287" s="495">
        <v>3890.49</v>
      </c>
      <c r="M287" s="495">
        <v>197511.28955074769</v>
      </c>
      <c r="N287" s="489"/>
      <c r="O287" s="503">
        <v>918</v>
      </c>
      <c r="P287" s="494" t="s">
        <v>310</v>
      </c>
      <c r="Q287" s="495">
        <v>2245</v>
      </c>
      <c r="R287" s="495">
        <v>125119.03999999999</v>
      </c>
      <c r="S287" s="495">
        <v>116755.359</v>
      </c>
      <c r="T287" s="495">
        <v>9320.7039999999997</v>
      </c>
      <c r="U287" s="495">
        <v>27034.201172728899</v>
      </c>
      <c r="V287" s="495">
        <v>153110.2641727289</v>
      </c>
      <c r="W287" s="496">
        <v>27991.224172728907</v>
      </c>
    </row>
    <row r="288" spans="1:23" ht="12.75">
      <c r="A288" s="494">
        <v>921</v>
      </c>
      <c r="B288" s="494" t="s">
        <v>311</v>
      </c>
      <c r="C288" s="495">
        <v>864</v>
      </c>
      <c r="D288" s="495">
        <v>104</v>
      </c>
      <c r="E288" s="495">
        <v>49</v>
      </c>
      <c r="F288" s="490"/>
      <c r="G288" s="495">
        <v>72126.720000000001</v>
      </c>
      <c r="H288" s="495">
        <v>76370.320000000007</v>
      </c>
      <c r="I288" s="495">
        <v>4078.7599999999998</v>
      </c>
      <c r="J288" s="496">
        <v>152575.80000000002</v>
      </c>
      <c r="K288" s="490"/>
      <c r="L288" s="495">
        <v>1549.87</v>
      </c>
      <c r="M288" s="495">
        <v>168929.58831241523</v>
      </c>
      <c r="N288" s="489"/>
      <c r="O288" s="503">
        <v>921</v>
      </c>
      <c r="P288" s="494" t="s">
        <v>311</v>
      </c>
      <c r="Q288" s="495">
        <v>1895</v>
      </c>
      <c r="R288" s="495">
        <v>103530.54</v>
      </c>
      <c r="S288" s="495">
        <v>148047.94650000002</v>
      </c>
      <c r="T288" s="495">
        <v>11043.753000000001</v>
      </c>
      <c r="U288" s="495">
        <v>27361.704964913501</v>
      </c>
      <c r="V288" s="495">
        <v>186453.40446491353</v>
      </c>
      <c r="W288" s="496">
        <v>82922.864464913539</v>
      </c>
    </row>
    <row r="289" spans="1:23" ht="12.75">
      <c r="A289" s="494">
        <v>922</v>
      </c>
      <c r="B289" s="494" t="s">
        <v>312</v>
      </c>
      <c r="C289" s="495">
        <v>2552</v>
      </c>
      <c r="D289" s="495">
        <v>196</v>
      </c>
      <c r="E289" s="495">
        <v>85</v>
      </c>
      <c r="F289" s="490"/>
      <c r="G289" s="495">
        <v>213040.96000000002</v>
      </c>
      <c r="H289" s="495">
        <v>143928.68000000002</v>
      </c>
      <c r="I289" s="495">
        <v>7075.4</v>
      </c>
      <c r="J289" s="496">
        <v>364045.04000000004</v>
      </c>
      <c r="K289" s="490"/>
      <c r="L289" s="495">
        <v>2688.5499999999997</v>
      </c>
      <c r="M289" s="495">
        <v>329819.08546873153</v>
      </c>
      <c r="N289" s="489"/>
      <c r="O289" s="503">
        <v>922</v>
      </c>
      <c r="P289" s="494" t="s">
        <v>312</v>
      </c>
      <c r="Q289" s="495">
        <v>4469</v>
      </c>
      <c r="R289" s="495">
        <v>102620.07</v>
      </c>
      <c r="S289" s="495">
        <v>275014.24</v>
      </c>
      <c r="T289" s="495">
        <v>16812.72</v>
      </c>
      <c r="U289" s="495">
        <v>47005.3086373103</v>
      </c>
      <c r="V289" s="495">
        <v>338832.26863731025</v>
      </c>
      <c r="W289" s="496">
        <v>236212.19863731024</v>
      </c>
    </row>
    <row r="290" spans="1:23" ht="12.75">
      <c r="A290" s="494">
        <v>924</v>
      </c>
      <c r="B290" s="494" t="s">
        <v>313</v>
      </c>
      <c r="C290" s="495">
        <v>1447</v>
      </c>
      <c r="D290" s="495">
        <v>133</v>
      </c>
      <c r="E290" s="495">
        <v>87</v>
      </c>
      <c r="F290" s="490"/>
      <c r="G290" s="495">
        <v>120795.56000000001</v>
      </c>
      <c r="H290" s="495">
        <v>97665.89</v>
      </c>
      <c r="I290" s="495">
        <v>7241.8799999999992</v>
      </c>
      <c r="J290" s="496">
        <v>225703.33000000002</v>
      </c>
      <c r="K290" s="490"/>
      <c r="L290" s="495">
        <v>2751.81</v>
      </c>
      <c r="M290" s="495">
        <v>245714.36794726178</v>
      </c>
      <c r="N290" s="489"/>
      <c r="O290" s="503">
        <v>924</v>
      </c>
      <c r="P290" s="494" t="s">
        <v>313</v>
      </c>
      <c r="Q290" s="495">
        <v>2936</v>
      </c>
      <c r="R290" s="495">
        <v>107664.95</v>
      </c>
      <c r="S290" s="495">
        <v>216072.25949999999</v>
      </c>
      <c r="T290" s="495">
        <v>9079.8169999999991</v>
      </c>
      <c r="U290" s="495">
        <v>21678.831694678302</v>
      </c>
      <c r="V290" s="495">
        <v>246830.90819467831</v>
      </c>
      <c r="W290" s="496">
        <v>139165.9581946783</v>
      </c>
    </row>
    <row r="291" spans="1:23" ht="12.75">
      <c r="A291" s="494">
        <v>925</v>
      </c>
      <c r="B291" s="494" t="s">
        <v>314</v>
      </c>
      <c r="C291" s="495">
        <v>1837</v>
      </c>
      <c r="D291" s="495">
        <v>163</v>
      </c>
      <c r="E291" s="495">
        <v>151</v>
      </c>
      <c r="F291" s="490"/>
      <c r="G291" s="495">
        <v>153352.76</v>
      </c>
      <c r="H291" s="495">
        <v>119695.79000000001</v>
      </c>
      <c r="I291" s="495">
        <v>12569.24</v>
      </c>
      <c r="J291" s="496">
        <v>285617.79000000004</v>
      </c>
      <c r="K291" s="490"/>
      <c r="L291" s="495">
        <v>4776.13</v>
      </c>
      <c r="M291" s="495">
        <v>273121.25196852832</v>
      </c>
      <c r="N291" s="489"/>
      <c r="O291" s="503">
        <v>925</v>
      </c>
      <c r="P291" s="494" t="s">
        <v>314</v>
      </c>
      <c r="Q291" s="495">
        <v>3387</v>
      </c>
      <c r="R291" s="495">
        <v>170060.21</v>
      </c>
      <c r="S291" s="495">
        <v>210771.84999999998</v>
      </c>
      <c r="T291" s="495">
        <v>17451.123</v>
      </c>
      <c r="U291" s="495">
        <v>45067.833837947503</v>
      </c>
      <c r="V291" s="495">
        <v>273290.80683794746</v>
      </c>
      <c r="W291" s="496">
        <v>103230.59683794747</v>
      </c>
    </row>
    <row r="292" spans="1:23" ht="12.75">
      <c r="A292" s="494">
        <v>927</v>
      </c>
      <c r="B292" s="494" t="s">
        <v>315</v>
      </c>
      <c r="C292" s="495">
        <v>16584</v>
      </c>
      <c r="D292" s="495">
        <v>1487</v>
      </c>
      <c r="E292" s="495">
        <v>2001</v>
      </c>
      <c r="F292" s="490"/>
      <c r="G292" s="495">
        <v>1384432.32</v>
      </c>
      <c r="H292" s="495">
        <v>1091948.71</v>
      </c>
      <c r="I292" s="495">
        <v>166563.24</v>
      </c>
      <c r="J292" s="496">
        <v>2642944.2700000005</v>
      </c>
      <c r="K292" s="490"/>
      <c r="L292" s="495">
        <v>63291.63</v>
      </c>
      <c r="M292" s="495">
        <v>2494651.7335664784</v>
      </c>
      <c r="N292" s="489"/>
      <c r="O292" s="503">
        <v>927</v>
      </c>
      <c r="P292" s="494" t="s">
        <v>315</v>
      </c>
      <c r="Q292" s="495">
        <v>28811</v>
      </c>
      <c r="R292" s="495">
        <v>1665947.14</v>
      </c>
      <c r="S292" s="495">
        <v>2175305.3159999996</v>
      </c>
      <c r="T292" s="495">
        <v>82907.459000000003</v>
      </c>
      <c r="U292" s="495">
        <v>354764.29938190198</v>
      </c>
      <c r="V292" s="495">
        <v>2612977.0743819014</v>
      </c>
      <c r="W292" s="496">
        <v>947029.93438190152</v>
      </c>
    </row>
    <row r="293" spans="1:23" ht="12.75">
      <c r="A293" s="494">
        <v>931</v>
      </c>
      <c r="B293" s="494" t="s">
        <v>316</v>
      </c>
      <c r="C293" s="495">
        <v>2777</v>
      </c>
      <c r="D293" s="495">
        <v>360</v>
      </c>
      <c r="E293" s="495">
        <v>152</v>
      </c>
      <c r="F293" s="490"/>
      <c r="G293" s="495">
        <v>231823.96000000002</v>
      </c>
      <c r="H293" s="495">
        <v>264358.8</v>
      </c>
      <c r="I293" s="495">
        <v>12652.48</v>
      </c>
      <c r="J293" s="496">
        <v>508835.24</v>
      </c>
      <c r="K293" s="490"/>
      <c r="L293" s="495">
        <v>4807.76</v>
      </c>
      <c r="M293" s="495">
        <v>560128.83522146835</v>
      </c>
      <c r="N293" s="489"/>
      <c r="O293" s="503">
        <v>931</v>
      </c>
      <c r="P293" s="494" t="s">
        <v>316</v>
      </c>
      <c r="Q293" s="495">
        <v>5877</v>
      </c>
      <c r="R293" s="495">
        <v>182109.38</v>
      </c>
      <c r="S293" s="495">
        <v>266675.85399999999</v>
      </c>
      <c r="T293" s="495">
        <v>16912.600999999999</v>
      </c>
      <c r="U293" s="495">
        <v>124127.93030777</v>
      </c>
      <c r="V293" s="495">
        <v>407716.38530776999</v>
      </c>
      <c r="W293" s="496">
        <v>225607.00530776998</v>
      </c>
    </row>
    <row r="294" spans="1:23" ht="12.75">
      <c r="A294" s="494">
        <v>934</v>
      </c>
      <c r="B294" s="494" t="s">
        <v>317</v>
      </c>
      <c r="C294" s="495">
        <v>1350</v>
      </c>
      <c r="D294" s="495">
        <v>112</v>
      </c>
      <c r="E294" s="495">
        <v>70</v>
      </c>
      <c r="F294" s="490"/>
      <c r="G294" s="495">
        <v>112698</v>
      </c>
      <c r="H294" s="495">
        <v>82244.960000000006</v>
      </c>
      <c r="I294" s="495">
        <v>5826.7999999999993</v>
      </c>
      <c r="J294" s="496">
        <v>200769.76</v>
      </c>
      <c r="K294" s="490"/>
      <c r="L294" s="495">
        <v>2214.1</v>
      </c>
      <c r="M294" s="495">
        <v>215528.69834073735</v>
      </c>
      <c r="N294" s="489"/>
      <c r="O294" s="503">
        <v>934</v>
      </c>
      <c r="P294" s="494" t="s">
        <v>317</v>
      </c>
      <c r="Q294" s="495">
        <v>2656</v>
      </c>
      <c r="R294" s="495">
        <v>53610.76</v>
      </c>
      <c r="S294" s="495">
        <v>84508.784</v>
      </c>
      <c r="T294" s="495">
        <v>5889.4279999999999</v>
      </c>
      <c r="U294" s="495">
        <v>26651.069688261399</v>
      </c>
      <c r="V294" s="495">
        <v>117049.2816882614</v>
      </c>
      <c r="W294" s="496">
        <v>63438.521688261397</v>
      </c>
    </row>
    <row r="295" spans="1:23" ht="12.75">
      <c r="A295" s="494">
        <v>935</v>
      </c>
      <c r="B295" s="494" t="s">
        <v>318</v>
      </c>
      <c r="C295" s="495">
        <v>1500</v>
      </c>
      <c r="D295" s="495">
        <v>223</v>
      </c>
      <c r="E295" s="495">
        <v>202</v>
      </c>
      <c r="F295" s="490"/>
      <c r="G295" s="495">
        <v>125220</v>
      </c>
      <c r="H295" s="495">
        <v>163755.59</v>
      </c>
      <c r="I295" s="495">
        <v>16814.48</v>
      </c>
      <c r="J295" s="496">
        <v>305790.06999999995</v>
      </c>
      <c r="K295" s="490"/>
      <c r="L295" s="495">
        <v>6389.26</v>
      </c>
      <c r="M295" s="495">
        <v>347103.0518661961</v>
      </c>
      <c r="N295" s="489"/>
      <c r="O295" s="503">
        <v>935</v>
      </c>
      <c r="P295" s="494" t="s">
        <v>318</v>
      </c>
      <c r="Q295" s="495">
        <v>2927</v>
      </c>
      <c r="R295" s="495">
        <v>239531.83</v>
      </c>
      <c r="S295" s="495">
        <v>321404.76150000002</v>
      </c>
      <c r="T295" s="495">
        <v>20432.928</v>
      </c>
      <c r="U295" s="495">
        <v>48809.623189156897</v>
      </c>
      <c r="V295" s="495">
        <v>390647.31268915691</v>
      </c>
      <c r="W295" s="496">
        <v>151115.48268915692</v>
      </c>
    </row>
    <row r="296" spans="1:23" ht="12.75">
      <c r="A296" s="494">
        <v>936</v>
      </c>
      <c r="B296" s="494" t="s">
        <v>319</v>
      </c>
      <c r="C296" s="495">
        <v>2955</v>
      </c>
      <c r="D296" s="495">
        <v>315</v>
      </c>
      <c r="E296" s="495">
        <v>214</v>
      </c>
      <c r="F296" s="490"/>
      <c r="G296" s="495">
        <v>246683.40000000002</v>
      </c>
      <c r="H296" s="495">
        <v>231313.95</v>
      </c>
      <c r="I296" s="495">
        <v>17813.36</v>
      </c>
      <c r="J296" s="496">
        <v>495810.71</v>
      </c>
      <c r="K296" s="490"/>
      <c r="L296" s="495">
        <v>6768.82</v>
      </c>
      <c r="M296" s="495">
        <v>508859.48228039424</v>
      </c>
      <c r="N296" s="489"/>
      <c r="O296" s="503">
        <v>936</v>
      </c>
      <c r="P296" s="494" t="s">
        <v>319</v>
      </c>
      <c r="Q296" s="495">
        <v>6275</v>
      </c>
      <c r="R296" s="495">
        <v>270432.83</v>
      </c>
      <c r="S296" s="495">
        <v>423073.93349999998</v>
      </c>
      <c r="T296" s="495">
        <v>15302.897000000001</v>
      </c>
      <c r="U296" s="495">
        <v>80698.810224850095</v>
      </c>
      <c r="V296" s="495">
        <v>519075.64072485006</v>
      </c>
      <c r="W296" s="496">
        <v>248642.81072485005</v>
      </c>
    </row>
    <row r="297" spans="1:23" ht="12.75">
      <c r="A297" s="494">
        <v>946</v>
      </c>
      <c r="B297" s="494" t="s">
        <v>320</v>
      </c>
      <c r="C297" s="495">
        <v>3195</v>
      </c>
      <c r="D297" s="495">
        <v>214</v>
      </c>
      <c r="E297" s="495">
        <v>431</v>
      </c>
      <c r="F297" s="490"/>
      <c r="G297" s="495">
        <v>266718.60000000003</v>
      </c>
      <c r="H297" s="495">
        <v>157146.62</v>
      </c>
      <c r="I297" s="495">
        <v>35876.439999999995</v>
      </c>
      <c r="J297" s="496">
        <v>459741.66000000003</v>
      </c>
      <c r="K297" s="490"/>
      <c r="L297" s="495">
        <v>13632.529999999999</v>
      </c>
      <c r="M297" s="495">
        <v>400690.67373008246</v>
      </c>
      <c r="N297" s="489"/>
      <c r="O297" s="503">
        <v>946</v>
      </c>
      <c r="P297" s="494" t="s">
        <v>320</v>
      </c>
      <c r="Q297" s="495">
        <v>6291</v>
      </c>
      <c r="R297" s="495">
        <v>199515.73</v>
      </c>
      <c r="S297" s="495">
        <v>346137.92949999997</v>
      </c>
      <c r="T297" s="495">
        <v>22012.026999999998</v>
      </c>
      <c r="U297" s="495">
        <v>34988.3705087895</v>
      </c>
      <c r="V297" s="495">
        <v>403138.32700878946</v>
      </c>
      <c r="W297" s="496">
        <v>203622.59700878945</v>
      </c>
    </row>
    <row r="298" spans="1:23" ht="12.75">
      <c r="A298" s="494">
        <v>976</v>
      </c>
      <c r="B298" s="494" t="s">
        <v>321</v>
      </c>
      <c r="C298" s="495">
        <v>1763</v>
      </c>
      <c r="D298" s="495">
        <v>270</v>
      </c>
      <c r="E298" s="495">
        <v>140</v>
      </c>
      <c r="F298" s="490"/>
      <c r="G298" s="495">
        <v>147175.24000000002</v>
      </c>
      <c r="H298" s="495">
        <v>198269.1</v>
      </c>
      <c r="I298" s="495">
        <v>11653.599999999999</v>
      </c>
      <c r="J298" s="496">
        <v>357097.94</v>
      </c>
      <c r="K298" s="490"/>
      <c r="L298" s="495">
        <v>4428.2</v>
      </c>
      <c r="M298" s="495">
        <v>454781.16771257907</v>
      </c>
      <c r="N298" s="489"/>
      <c r="O298" s="503">
        <v>976</v>
      </c>
      <c r="P298" s="494" t="s">
        <v>321</v>
      </c>
      <c r="Q298" s="495">
        <v>3765</v>
      </c>
      <c r="R298" s="495">
        <v>174430.36</v>
      </c>
      <c r="S298" s="495">
        <v>262784.223</v>
      </c>
      <c r="T298" s="495">
        <v>17584.151000000002</v>
      </c>
      <c r="U298" s="495">
        <v>82813.661536132306</v>
      </c>
      <c r="V298" s="495">
        <v>363182.03553613229</v>
      </c>
      <c r="W298" s="496">
        <v>188751.6755361323</v>
      </c>
    </row>
    <row r="299" spans="1:23" ht="12.75">
      <c r="A299" s="494">
        <v>977</v>
      </c>
      <c r="B299" s="494" t="s">
        <v>322</v>
      </c>
      <c r="C299" s="495">
        <v>8287</v>
      </c>
      <c r="D299" s="495">
        <v>786</v>
      </c>
      <c r="E299" s="495">
        <v>329</v>
      </c>
      <c r="F299" s="490"/>
      <c r="G299" s="495">
        <v>691798.76</v>
      </c>
      <c r="H299" s="495">
        <v>577183.38</v>
      </c>
      <c r="I299" s="495">
        <v>27385.96</v>
      </c>
      <c r="J299" s="496">
        <v>1296368.1000000001</v>
      </c>
      <c r="K299" s="490"/>
      <c r="L299" s="495">
        <v>10406.27</v>
      </c>
      <c r="M299" s="495">
        <v>1166090.1369183548</v>
      </c>
      <c r="N299" s="489"/>
      <c r="O299" s="503">
        <v>977</v>
      </c>
      <c r="P299" s="494" t="s">
        <v>322</v>
      </c>
      <c r="Q299" s="495">
        <v>15369</v>
      </c>
      <c r="R299" s="495">
        <v>846133.41</v>
      </c>
      <c r="S299" s="495">
        <v>1100708.0395</v>
      </c>
      <c r="T299" s="495">
        <v>47437.881999999998</v>
      </c>
      <c r="U299" s="495">
        <v>176598.442834193</v>
      </c>
      <c r="V299" s="495">
        <v>1324744.3643341931</v>
      </c>
      <c r="W299" s="496">
        <v>478610.95433419303</v>
      </c>
    </row>
    <row r="300" spans="1:23" ht="12.75">
      <c r="A300" s="494">
        <v>980</v>
      </c>
      <c r="B300" s="494" t="s">
        <v>323</v>
      </c>
      <c r="C300" s="495">
        <v>18825</v>
      </c>
      <c r="D300" s="495">
        <v>1544</v>
      </c>
      <c r="E300" s="495">
        <v>1037</v>
      </c>
      <c r="F300" s="490"/>
      <c r="G300" s="495">
        <v>1571511</v>
      </c>
      <c r="H300" s="495">
        <v>1133805.52</v>
      </c>
      <c r="I300" s="495">
        <v>86319.87999999999</v>
      </c>
      <c r="J300" s="496">
        <v>2791636.4</v>
      </c>
      <c r="K300" s="490"/>
      <c r="L300" s="495">
        <v>32800.31</v>
      </c>
      <c r="M300" s="495">
        <v>2832692.2373907515</v>
      </c>
      <c r="N300" s="489"/>
      <c r="O300" s="503">
        <v>980</v>
      </c>
      <c r="P300" s="494" t="s">
        <v>323</v>
      </c>
      <c r="Q300" s="495">
        <v>33677</v>
      </c>
      <c r="R300" s="495">
        <v>1238521.6499999999</v>
      </c>
      <c r="S300" s="495">
        <v>1888736.8204999999</v>
      </c>
      <c r="T300" s="495">
        <v>92509.567999999999</v>
      </c>
      <c r="U300" s="495">
        <v>411328.94328935997</v>
      </c>
      <c r="V300" s="495">
        <v>2392575.3317893599</v>
      </c>
      <c r="W300" s="496">
        <v>1154053.68178936</v>
      </c>
    </row>
    <row r="301" spans="1:23" ht="12.75">
      <c r="A301" s="494">
        <v>981</v>
      </c>
      <c r="B301" s="494" t="s">
        <v>324</v>
      </c>
      <c r="C301" s="495">
        <v>1214</v>
      </c>
      <c r="D301" s="495">
        <v>117</v>
      </c>
      <c r="E301" s="495">
        <v>50</v>
      </c>
      <c r="F301" s="490"/>
      <c r="G301" s="495">
        <v>101344.72</v>
      </c>
      <c r="H301" s="495">
        <v>85916.61</v>
      </c>
      <c r="I301" s="495">
        <v>4162</v>
      </c>
      <c r="J301" s="496">
        <v>191423.33000000002</v>
      </c>
      <c r="K301" s="490"/>
      <c r="L301" s="495">
        <v>1581.5</v>
      </c>
      <c r="M301" s="495">
        <v>187449.2214764193</v>
      </c>
      <c r="N301" s="489"/>
      <c r="O301" s="503">
        <v>981</v>
      </c>
      <c r="P301" s="494" t="s">
        <v>324</v>
      </c>
      <c r="Q301" s="495">
        <v>2207</v>
      </c>
      <c r="R301" s="495">
        <v>98245.64</v>
      </c>
      <c r="S301" s="495">
        <v>199653.05599999998</v>
      </c>
      <c r="T301" s="495">
        <v>10558.165999999999</v>
      </c>
      <c r="U301" s="495">
        <v>23731.2132459147</v>
      </c>
      <c r="V301" s="495">
        <v>233942.43524591468</v>
      </c>
      <c r="W301" s="496">
        <v>135696.79524591466</v>
      </c>
    </row>
    <row r="302" spans="1:23" ht="12.75">
      <c r="A302" s="494">
        <v>989</v>
      </c>
      <c r="B302" s="494" t="s">
        <v>325</v>
      </c>
      <c r="C302" s="495">
        <v>2564</v>
      </c>
      <c r="D302" s="495">
        <v>309</v>
      </c>
      <c r="E302" s="495">
        <v>147</v>
      </c>
      <c r="F302" s="490"/>
      <c r="G302" s="495">
        <v>214042.72</v>
      </c>
      <c r="H302" s="495">
        <v>226907.97</v>
      </c>
      <c r="I302" s="495">
        <v>12236.279999999999</v>
      </c>
      <c r="J302" s="496">
        <v>453186.97</v>
      </c>
      <c r="K302" s="490"/>
      <c r="L302" s="495">
        <v>4649.6099999999997</v>
      </c>
      <c r="M302" s="495">
        <v>490492.14411484811</v>
      </c>
      <c r="N302" s="489"/>
      <c r="O302" s="503">
        <v>989</v>
      </c>
      <c r="P302" s="494" t="s">
        <v>325</v>
      </c>
      <c r="Q302" s="495">
        <v>5316</v>
      </c>
      <c r="R302" s="495">
        <v>183624.56</v>
      </c>
      <c r="S302" s="495">
        <v>303252.42949999997</v>
      </c>
      <c r="T302" s="495">
        <v>27261.588</v>
      </c>
      <c r="U302" s="495">
        <v>58117.375011658798</v>
      </c>
      <c r="V302" s="495">
        <v>388631.39251165878</v>
      </c>
      <c r="W302" s="496">
        <v>205006.83251165878</v>
      </c>
    </row>
    <row r="303" spans="1:23" ht="12.75">
      <c r="A303" s="494">
        <v>992</v>
      </c>
      <c r="B303" s="494" t="s">
        <v>326</v>
      </c>
      <c r="C303" s="495">
        <v>9414</v>
      </c>
      <c r="D303" s="495">
        <v>1580</v>
      </c>
      <c r="E303" s="495">
        <v>495</v>
      </c>
      <c r="F303" s="490"/>
      <c r="G303" s="495">
        <v>785880.72000000009</v>
      </c>
      <c r="H303" s="495">
        <v>1160241.4000000001</v>
      </c>
      <c r="I303" s="495">
        <v>41203.799999999996</v>
      </c>
      <c r="J303" s="496">
        <v>1987325.9200000002</v>
      </c>
      <c r="K303" s="490"/>
      <c r="L303" s="495">
        <v>15656.85</v>
      </c>
      <c r="M303" s="495">
        <v>2193716.5139083727</v>
      </c>
      <c r="N303" s="489"/>
      <c r="O303" s="503">
        <v>992</v>
      </c>
      <c r="P303" s="494" t="s">
        <v>326</v>
      </c>
      <c r="Q303" s="495">
        <v>17971</v>
      </c>
      <c r="R303" s="495">
        <v>1096695.52</v>
      </c>
      <c r="S303" s="495">
        <v>1864650.838</v>
      </c>
      <c r="T303" s="495">
        <v>85999.801999999996</v>
      </c>
      <c r="U303" s="495">
        <v>462667.095360037</v>
      </c>
      <c r="V303" s="495">
        <v>2413317.7353600371</v>
      </c>
      <c r="W303" s="496">
        <v>1316622.2153600371</v>
      </c>
    </row>
  </sheetData>
  <autoFilter ref="A10:W10" xr:uid="{C61BAAAF-42DB-41C6-B349-FA6F19B2EDC6}"/>
  <hyperlinks>
    <hyperlink ref="A2" r:id="rId1" display="https://vm.fi/documents/10623/0/Kunnan+peruspalvelujen+valtionosuus+2025_huhtikuu_final.xlsx/3c780e8f-c4e4-d092-af6d-8853c270c676?t=1714384558647" xr:uid="{5A854678-FBB4-48AB-9BFF-32BDF611D856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sheetPr>
    <tabColor rgb="FF7030A0"/>
  </sheetPr>
  <dimension ref="A1:AQ325"/>
  <sheetViews>
    <sheetView workbookViewId="0">
      <pane xSplit="4" ySplit="10" topLeftCell="I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7109375" style="9" bestFit="1" customWidth="1"/>
    <col min="4" max="4" width="13.85546875" style="9" customWidth="1"/>
    <col min="5" max="5" width="9.85546875" style="9" bestFit="1" customWidth="1"/>
    <col min="6" max="6" width="9.85546875" style="21" bestFit="1" customWidth="1"/>
    <col min="7" max="7" width="11" style="21" customWidth="1"/>
    <col min="8" max="8" width="5.140625" style="21" customWidth="1"/>
    <col min="9" max="9" width="12.140625" style="9" bestFit="1" customWidth="1"/>
    <col min="10" max="10" width="10.85546875" style="9" bestFit="1" customWidth="1"/>
    <col min="11" max="11" width="12.140625" style="18" customWidth="1"/>
    <col min="12" max="12" width="7.42578125" style="9" customWidth="1"/>
    <col min="13" max="13" width="12.140625" style="9" bestFit="1" customWidth="1"/>
    <col min="14" max="14" width="10.85546875" style="9" bestFit="1" customWidth="1"/>
    <col min="15" max="15" width="13.42578125" style="9" customWidth="1"/>
    <col min="16" max="16" width="14.28515625" style="9" customWidth="1"/>
    <col min="17" max="17" width="12.5703125" style="18" bestFit="1" customWidth="1"/>
    <col min="18" max="18" width="4.7109375" style="9" customWidth="1"/>
    <col min="19" max="19" width="12.140625" style="9" bestFit="1" customWidth="1"/>
    <col min="20" max="20" width="10.85546875" style="9" bestFit="1" customWidth="1"/>
    <col min="21" max="22" width="17" style="9" customWidth="1"/>
    <col min="23" max="23" width="13.42578125" style="9" customWidth="1"/>
    <col min="24" max="24" width="11.5703125" style="9" customWidth="1"/>
    <col min="25" max="25" width="12.28515625" style="18" bestFit="1" customWidth="1"/>
    <col min="26" max="26" width="3.7109375" style="576" customWidth="1"/>
    <col min="27" max="28" width="12.140625" customWidth="1"/>
    <col min="29" max="29" width="12.140625" style="9" customWidth="1"/>
    <col min="30" max="30" width="5.85546875" style="9" customWidth="1"/>
    <col min="31" max="32" width="12.140625" style="9" customWidth="1"/>
    <col min="33" max="33" width="13.42578125" style="9" customWidth="1"/>
    <col min="34" max="34" width="14.85546875" style="9" customWidth="1"/>
    <col min="35" max="35" width="12.140625" style="9" customWidth="1"/>
    <col min="36" max="36" width="6.5703125" style="9" customWidth="1"/>
    <col min="37" max="37" width="12.140625" style="9" customWidth="1"/>
    <col min="38" max="41" width="13.42578125" style="9" customWidth="1"/>
    <col min="42" max="42" width="10.42578125" style="9" customWidth="1"/>
    <col min="43" max="43" width="12.140625" style="9" customWidth="1"/>
    <col min="44" max="16384" width="9.140625" style="9"/>
  </cols>
  <sheetData>
    <row r="1" spans="1:43" ht="45.75">
      <c r="A1" s="541" t="s">
        <v>554</v>
      </c>
      <c r="I1" s="515"/>
      <c r="J1" s="515"/>
      <c r="K1" s="516"/>
      <c r="L1" s="515"/>
      <c r="M1" s="515"/>
      <c r="N1" s="515"/>
      <c r="O1" s="515"/>
      <c r="P1" s="515"/>
      <c r="R1" s="32"/>
      <c r="S1" s="32"/>
      <c r="T1" s="32"/>
      <c r="U1" s="32"/>
      <c r="V1" s="32"/>
      <c r="W1" s="515"/>
      <c r="AA1" s="514" t="s">
        <v>554</v>
      </c>
    </row>
    <row r="2" spans="1:43" ht="26.25">
      <c r="A2" s="527" t="s">
        <v>572</v>
      </c>
      <c r="I2" s="515"/>
      <c r="J2" s="515"/>
      <c r="K2" s="516"/>
      <c r="L2" s="515"/>
      <c r="M2" s="515"/>
      <c r="N2" s="515"/>
      <c r="O2" s="515"/>
      <c r="P2" s="515"/>
      <c r="R2" s="517"/>
      <c r="S2" s="517"/>
      <c r="T2" s="517"/>
      <c r="U2" s="517"/>
      <c r="V2" s="517"/>
      <c r="W2" s="515"/>
      <c r="AA2" s="572" t="s">
        <v>562</v>
      </c>
    </row>
    <row r="3" spans="1:43">
      <c r="A3" s="526" t="s">
        <v>571</v>
      </c>
      <c r="I3" s="515"/>
      <c r="J3" s="515"/>
      <c r="K3" s="516"/>
      <c r="L3" s="515"/>
      <c r="M3" s="515"/>
      <c r="N3" s="515"/>
      <c r="O3" s="515"/>
      <c r="P3" s="515"/>
      <c r="R3" s="517"/>
      <c r="S3" s="517"/>
      <c r="T3" s="517"/>
      <c r="U3" s="517"/>
      <c r="V3" s="517"/>
      <c r="W3" s="515"/>
    </row>
    <row r="4" spans="1:43">
      <c r="A4" s="526" t="s">
        <v>566</v>
      </c>
      <c r="I4" s="515"/>
      <c r="J4" s="515"/>
      <c r="K4" s="516"/>
      <c r="L4" s="515"/>
      <c r="M4" s="515"/>
      <c r="N4" s="515"/>
      <c r="O4" s="515"/>
      <c r="P4" s="515"/>
      <c r="R4" s="517"/>
      <c r="S4" s="517"/>
      <c r="T4" s="517"/>
      <c r="U4" s="517"/>
      <c r="V4" s="517"/>
      <c r="W4" s="515"/>
    </row>
    <row r="5" spans="1:43">
      <c r="A5" s="526" t="s">
        <v>567</v>
      </c>
      <c r="G5" s="518"/>
      <c r="H5" s="518"/>
      <c r="I5" s="515"/>
      <c r="J5" s="515"/>
      <c r="K5" s="516"/>
      <c r="L5" s="515"/>
      <c r="M5" s="515"/>
      <c r="N5" s="515"/>
      <c r="O5" s="515"/>
      <c r="P5" s="515"/>
      <c r="R5" s="517"/>
      <c r="S5" s="517"/>
      <c r="T5" s="517"/>
      <c r="U5" s="517"/>
      <c r="V5" s="517"/>
      <c r="W5" s="520"/>
    </row>
    <row r="6" spans="1:43">
      <c r="A6" s="526" t="s">
        <v>603</v>
      </c>
      <c r="G6" s="519"/>
      <c r="H6" s="519"/>
      <c r="I6" s="515"/>
      <c r="J6" s="515"/>
      <c r="K6" s="516"/>
      <c r="L6" s="515"/>
      <c r="M6" s="515"/>
      <c r="N6" s="515"/>
      <c r="O6" s="515"/>
      <c r="P6" s="515"/>
      <c r="R6" s="517"/>
      <c r="S6" s="517"/>
      <c r="T6" s="517"/>
      <c r="U6" s="517"/>
      <c r="V6" s="517"/>
      <c r="W6" s="515"/>
    </row>
    <row r="7" spans="1:43" ht="16.5" customHeight="1">
      <c r="A7" s="526" t="s">
        <v>568</v>
      </c>
      <c r="G7" s="519"/>
      <c r="H7" s="519"/>
      <c r="I7" s="515"/>
      <c r="J7" s="515"/>
      <c r="K7" s="516"/>
      <c r="L7" s="515"/>
      <c r="M7" s="515"/>
      <c r="N7" s="515"/>
      <c r="O7" s="515"/>
      <c r="P7" s="515"/>
      <c r="R7" s="517"/>
      <c r="S7" s="517"/>
      <c r="T7" s="517"/>
      <c r="U7" s="517"/>
      <c r="V7" s="517"/>
      <c r="W7" s="515"/>
    </row>
    <row r="8" spans="1:43" ht="16.5" customHeight="1">
      <c r="A8" s="526" t="s">
        <v>569</v>
      </c>
      <c r="G8" s="519"/>
      <c r="H8" s="519"/>
      <c r="I8" s="515"/>
      <c r="J8" s="515"/>
      <c r="K8" s="516"/>
      <c r="L8" s="515"/>
      <c r="M8" s="515"/>
      <c r="N8" s="515"/>
      <c r="O8" s="515"/>
      <c r="P8" s="515"/>
      <c r="R8" s="517"/>
      <c r="S8" s="517"/>
      <c r="T8" s="517"/>
      <c r="U8" s="517"/>
      <c r="V8" s="517"/>
      <c r="W8" s="515"/>
    </row>
    <row r="9" spans="1:43" ht="132">
      <c r="A9" s="508" t="s">
        <v>11</v>
      </c>
      <c r="B9" s="508" t="s">
        <v>24</v>
      </c>
      <c r="C9" s="508" t="s">
        <v>25</v>
      </c>
      <c r="D9" s="508" t="s">
        <v>12</v>
      </c>
      <c r="E9" s="506" t="s">
        <v>28</v>
      </c>
      <c r="F9" s="506" t="s">
        <v>13</v>
      </c>
      <c r="G9" s="506" t="s">
        <v>491</v>
      </c>
      <c r="H9" s="506"/>
      <c r="I9" s="521" t="s">
        <v>548</v>
      </c>
      <c r="J9" s="521" t="s">
        <v>340</v>
      </c>
      <c r="K9" s="522" t="s">
        <v>558</v>
      </c>
      <c r="L9" s="505"/>
      <c r="M9" s="523" t="s">
        <v>549</v>
      </c>
      <c r="N9" s="524" t="s">
        <v>550</v>
      </c>
      <c r="O9" s="524" t="s">
        <v>553</v>
      </c>
      <c r="P9" s="524" t="s">
        <v>555</v>
      </c>
      <c r="Q9" s="525" t="s">
        <v>559</v>
      </c>
      <c r="R9" s="505"/>
      <c r="S9" s="537" t="s">
        <v>552</v>
      </c>
      <c r="T9" s="537" t="s">
        <v>551</v>
      </c>
      <c r="U9" s="538" t="s">
        <v>602</v>
      </c>
      <c r="V9" s="538" t="s">
        <v>556</v>
      </c>
      <c r="W9" s="537" t="s">
        <v>561</v>
      </c>
      <c r="X9" s="539" t="s">
        <v>557</v>
      </c>
      <c r="Y9" s="540" t="s">
        <v>560</v>
      </c>
      <c r="AA9" s="521" t="s">
        <v>548</v>
      </c>
      <c r="AB9" s="521" t="s">
        <v>340</v>
      </c>
      <c r="AC9" s="522" t="s">
        <v>558</v>
      </c>
      <c r="AD9" s="505"/>
      <c r="AE9" s="523" t="s">
        <v>549</v>
      </c>
      <c r="AF9" s="524" t="s">
        <v>550</v>
      </c>
      <c r="AG9" s="524" t="s">
        <v>553</v>
      </c>
      <c r="AH9" s="524" t="s">
        <v>555</v>
      </c>
      <c r="AI9" s="525" t="s">
        <v>559</v>
      </c>
      <c r="AJ9" s="505"/>
      <c r="AK9" s="537" t="s">
        <v>552</v>
      </c>
      <c r="AL9" s="537" t="s">
        <v>564</v>
      </c>
      <c r="AM9" s="537" t="s">
        <v>563</v>
      </c>
      <c r="AN9" s="537" t="s">
        <v>556</v>
      </c>
      <c r="AO9" s="537" t="s">
        <v>565</v>
      </c>
      <c r="AP9" s="539" t="s">
        <v>557</v>
      </c>
      <c r="AQ9" s="540" t="s">
        <v>560</v>
      </c>
    </row>
    <row r="10" spans="1:43" ht="34.5" customHeight="1">
      <c r="A10" s="509"/>
      <c r="B10" s="511">
        <v>0</v>
      </c>
      <c r="C10" s="512">
        <v>0</v>
      </c>
      <c r="D10" s="470" t="s">
        <v>33</v>
      </c>
      <c r="E10" s="510">
        <v>5517897</v>
      </c>
      <c r="F10" s="507">
        <v>5533611</v>
      </c>
      <c r="G10" s="507">
        <v>5573310</v>
      </c>
      <c r="H10" s="507"/>
      <c r="I10" s="507">
        <v>-1081400.9573035128</v>
      </c>
      <c r="J10" s="507">
        <v>1673009.2263127551</v>
      </c>
      <c r="K10" s="507">
        <f>SUM(I10:J10)</f>
        <v>591608.2690092423</v>
      </c>
      <c r="L10" s="507"/>
      <c r="M10" s="507">
        <v>0.1680094916082453</v>
      </c>
      <c r="N10" s="507">
        <f t="shared" ref="N10" si="0">SUM(N11:N303)</f>
        <v>-5.4598785936832428E-8</v>
      </c>
      <c r="O10" s="507">
        <f>SUM(O11:O303)</f>
        <v>-501184768.01953149</v>
      </c>
      <c r="P10" s="507">
        <v>192000000</v>
      </c>
      <c r="Q10" s="507">
        <f>SUM(M10:P10)</f>
        <v>-309184767.85152203</v>
      </c>
      <c r="R10" s="507"/>
      <c r="S10" s="507">
        <f>SUM(S11:S303)</f>
        <v>0.27999701583757997</v>
      </c>
      <c r="T10" s="507">
        <f t="shared" ref="T10:W10" si="1">SUM(T11:T303)</f>
        <v>-5.948822945356369E-8</v>
      </c>
      <c r="U10" s="507">
        <f t="shared" si="1"/>
        <v>-167087833.80000007</v>
      </c>
      <c r="V10" s="507">
        <f t="shared" si="1"/>
        <v>-63981598.800000072</v>
      </c>
      <c r="W10" s="507">
        <f t="shared" si="1"/>
        <v>-501184768.39462519</v>
      </c>
      <c r="X10" s="507">
        <v>277000000</v>
      </c>
      <c r="Y10" s="507">
        <f>SUM(S10:X10)</f>
        <v>-455254200.71462834</v>
      </c>
      <c r="Z10" s="577"/>
      <c r="AA10" s="520">
        <f>I10/E10</f>
        <v>-0.19598063488744225</v>
      </c>
      <c r="AB10" s="520">
        <f>J10/E10</f>
        <v>0.30319689300339514</v>
      </c>
      <c r="AC10" s="520">
        <f>K10/E10</f>
        <v>0.10721625811595292</v>
      </c>
      <c r="AD10" s="511"/>
      <c r="AE10" s="520">
        <f>M10/F10</f>
        <v>3.0361637565099047E-8</v>
      </c>
      <c r="AF10" s="520">
        <f>N10/F10</f>
        <v>-9.8667553495958479E-15</v>
      </c>
      <c r="AG10" s="520">
        <f>O10/F10</f>
        <v>-90.571015566423355</v>
      </c>
      <c r="AH10" s="520">
        <f>P10/F10</f>
        <v>34.69705405746808</v>
      </c>
      <c r="AI10" s="520">
        <f>Q10/F10</f>
        <v>-55.873961478593642</v>
      </c>
      <c r="AJ10" s="511"/>
      <c r="AK10" s="520">
        <f>S10/$G10</f>
        <v>5.0238909344281939E-8</v>
      </c>
      <c r="AL10" s="520">
        <f t="shared" ref="AL10:AQ10" si="2">T10/$G10</f>
        <v>-1.0673770067260513E-14</v>
      </c>
      <c r="AM10" s="520">
        <f t="shared" si="2"/>
        <v>-29.980000000000011</v>
      </c>
      <c r="AN10" s="520">
        <f t="shared" si="2"/>
        <v>-11.480000000000013</v>
      </c>
      <c r="AO10" s="520">
        <f t="shared" si="2"/>
        <v>-89.925873205442585</v>
      </c>
      <c r="AP10" s="520">
        <f t="shared" si="2"/>
        <v>49.701165016839184</v>
      </c>
      <c r="AQ10" s="520">
        <f t="shared" si="2"/>
        <v>-81.684708138364513</v>
      </c>
    </row>
    <row r="11" spans="1:43">
      <c r="A11" s="240">
        <v>5</v>
      </c>
      <c r="B11" s="364">
        <v>14</v>
      </c>
      <c r="C11" s="364">
        <v>14</v>
      </c>
      <c r="D11" s="18" t="s">
        <v>34</v>
      </c>
      <c r="E11" s="21">
        <v>9311</v>
      </c>
      <c r="F11" s="21">
        <v>9183</v>
      </c>
      <c r="G11" s="36">
        <v>9113</v>
      </c>
      <c r="H11" s="36"/>
      <c r="I11" s="22">
        <v>1357610.106746292</v>
      </c>
      <c r="J11" s="36">
        <v>156590.91069951275</v>
      </c>
      <c r="K11" s="507">
        <f t="shared" ref="K11:K74" si="3">SUM(I11:J11)</f>
        <v>1514201.0174458048</v>
      </c>
      <c r="L11" s="507"/>
      <c r="M11" s="36">
        <v>1109106.1207811574</v>
      </c>
      <c r="N11" s="36">
        <v>4221.0550767005807</v>
      </c>
      <c r="O11" s="36">
        <v>-831713.63594646531</v>
      </c>
      <c r="P11" s="22">
        <v>318623.04740972939</v>
      </c>
      <c r="Q11" s="19">
        <f t="shared" ref="Q11:Q74" si="4">SUM(M11:P11)</f>
        <v>600236.58732112218</v>
      </c>
      <c r="R11" s="22"/>
      <c r="S11" s="22">
        <v>1109106.1207811574</v>
      </c>
      <c r="T11" s="36">
        <v>-18749.159008462138</v>
      </c>
      <c r="U11" s="36">
        <v>-273207.74</v>
      </c>
      <c r="V11" s="36">
        <v>-104617.24</v>
      </c>
      <c r="W11" s="520">
        <f t="shared" ref="W11:W74" si="5">O11</f>
        <v>-831713.63594646531</v>
      </c>
      <c r="X11" s="22">
        <f>G11/$G$10*277000000</f>
        <v>452926.71679845551</v>
      </c>
      <c r="Y11" s="19">
        <f t="shared" ref="Y11:Y74" si="6">SUM(S11:X11)</f>
        <v>333745.06262468541</v>
      </c>
      <c r="Z11" s="577"/>
      <c r="AA11" s="22">
        <f t="shared" ref="AA11:AA74" si="7">I11/E11</f>
        <v>145.80712133458189</v>
      </c>
      <c r="AB11" s="22">
        <f t="shared" ref="AB11:AB74" si="8">J11/E11</f>
        <v>16.8178402641513</v>
      </c>
      <c r="AC11" s="22">
        <f t="shared" ref="AC11:AC74" si="9">K11/E11</f>
        <v>162.62496159873319</v>
      </c>
      <c r="AE11" s="520">
        <f t="shared" ref="AE11:AE74" si="10">M11/F11</f>
        <v>120.77819021900875</v>
      </c>
      <c r="AF11" s="520">
        <f t="shared" ref="AF11:AF74" si="11">N11/F11</f>
        <v>0.45965970561914199</v>
      </c>
      <c r="AG11" s="520">
        <f t="shared" ref="AG11:AG74" si="12">O11/F11</f>
        <v>-90.571015566423313</v>
      </c>
      <c r="AH11" s="520">
        <f t="shared" ref="AH11:AH74" si="13">P11/F11</f>
        <v>34.69705405746808</v>
      </c>
      <c r="AI11" s="520">
        <f t="shared" ref="AI11:AI74" si="14">Q11/F11</f>
        <v>65.363888415672676</v>
      </c>
      <c r="AK11" s="520">
        <f t="shared" ref="AK11:AK74" si="15">S11/$G11</f>
        <v>121.70592788117605</v>
      </c>
      <c r="AL11" s="520">
        <f t="shared" ref="AL11:AL74" si="16">T11/$G11</f>
        <v>-2.0574079895163107</v>
      </c>
      <c r="AM11" s="520">
        <f t="shared" ref="AM11:AM74" si="17">U11/$G11</f>
        <v>-29.98</v>
      </c>
      <c r="AN11" s="520">
        <f t="shared" ref="AN11:AN74" si="18">V11/$G11</f>
        <v>-11.48</v>
      </c>
      <c r="AO11" s="520">
        <f t="shared" ref="AO11:AO74" si="19">W11/$G11</f>
        <v>-91.266721820088364</v>
      </c>
      <c r="AP11" s="520">
        <f t="shared" ref="AP11:AP74" si="20">X11/$G11</f>
        <v>49.701165016839184</v>
      </c>
      <c r="AQ11" s="520">
        <f t="shared" ref="AQ11:AQ74" si="21">Y11/$G11</f>
        <v>36.622963088410557</v>
      </c>
    </row>
    <row r="12" spans="1:43">
      <c r="A12" s="240">
        <v>9</v>
      </c>
      <c r="B12" s="364">
        <v>17</v>
      </c>
      <c r="C12" s="364">
        <v>17</v>
      </c>
      <c r="D12" s="18" t="s">
        <v>35</v>
      </c>
      <c r="E12" s="21">
        <v>2491</v>
      </c>
      <c r="F12" s="21">
        <v>2447</v>
      </c>
      <c r="G12" s="36">
        <v>2437</v>
      </c>
      <c r="H12" s="36"/>
      <c r="I12" s="22">
        <v>413751.29628251819</v>
      </c>
      <c r="J12" s="36">
        <v>30410.714416795221</v>
      </c>
      <c r="K12" s="507">
        <f t="shared" si="3"/>
        <v>444162.01069931342</v>
      </c>
      <c r="L12" s="507"/>
      <c r="M12" s="36">
        <v>507818.30530274403</v>
      </c>
      <c r="N12" s="36">
        <v>46084.804396585911</v>
      </c>
      <c r="O12" s="36">
        <v>-221627.27509103785</v>
      </c>
      <c r="P12" s="22">
        <v>84903.691278624392</v>
      </c>
      <c r="Q12" s="19">
        <f t="shared" si="4"/>
        <v>417179.5258869165</v>
      </c>
      <c r="R12" s="22"/>
      <c r="S12" s="22">
        <v>507818.30530274403</v>
      </c>
      <c r="T12" s="36">
        <v>3258.9164660193023</v>
      </c>
      <c r="U12" s="36">
        <v>-73061.259999999995</v>
      </c>
      <c r="V12" s="36">
        <v>-27976.760000000002</v>
      </c>
      <c r="W12" s="520">
        <f t="shared" si="5"/>
        <v>-221627.27509103785</v>
      </c>
      <c r="X12" s="22">
        <f t="shared" ref="X12:X75" si="22">G12/$G$10*277000000</f>
        <v>121121.73914603709</v>
      </c>
      <c r="Y12" s="19">
        <f t="shared" si="6"/>
        <v>309533.66582376254</v>
      </c>
      <c r="Z12" s="577"/>
      <c r="AA12" s="22">
        <f t="shared" si="7"/>
        <v>166.09847301586439</v>
      </c>
      <c r="AB12" s="22">
        <f t="shared" si="8"/>
        <v>12.208235414209241</v>
      </c>
      <c r="AC12" s="22">
        <f t="shared" si="9"/>
        <v>178.30670843007363</v>
      </c>
      <c r="AE12" s="520">
        <f t="shared" si="10"/>
        <v>207.52689223651166</v>
      </c>
      <c r="AF12" s="520">
        <f t="shared" si="11"/>
        <v>18.833185286712673</v>
      </c>
      <c r="AG12" s="520">
        <f t="shared" si="12"/>
        <v>-90.571015566423313</v>
      </c>
      <c r="AH12" s="520">
        <f t="shared" si="13"/>
        <v>34.69705405746808</v>
      </c>
      <c r="AI12" s="520">
        <f t="shared" si="14"/>
        <v>170.4861160142691</v>
      </c>
      <c r="AK12" s="520">
        <f t="shared" si="15"/>
        <v>208.37845929534018</v>
      </c>
      <c r="AL12" s="520">
        <f t="shared" si="16"/>
        <v>1.3372656815836284</v>
      </c>
      <c r="AM12" s="520">
        <f t="shared" si="17"/>
        <v>-29.979999999999997</v>
      </c>
      <c r="AN12" s="520">
        <f t="shared" si="18"/>
        <v>-11.48</v>
      </c>
      <c r="AO12" s="520">
        <f t="shared" si="19"/>
        <v>-90.942665199441052</v>
      </c>
      <c r="AP12" s="520">
        <f t="shared" si="20"/>
        <v>49.701165016839184</v>
      </c>
      <c r="AQ12" s="520">
        <f t="shared" si="21"/>
        <v>127.01422479432193</v>
      </c>
    </row>
    <row r="13" spans="1:43">
      <c r="A13" s="240">
        <v>10</v>
      </c>
      <c r="B13" s="364">
        <v>14</v>
      </c>
      <c r="C13" s="364">
        <v>14</v>
      </c>
      <c r="D13" s="18" t="s">
        <v>36</v>
      </c>
      <c r="E13" s="21">
        <v>11197</v>
      </c>
      <c r="F13" s="21">
        <v>11102</v>
      </c>
      <c r="G13" s="36">
        <v>10933</v>
      </c>
      <c r="H13" s="36"/>
      <c r="I13" s="22">
        <v>449394.50858596608</v>
      </c>
      <c r="J13" s="36">
        <v>-604146.33963847859</v>
      </c>
      <c r="K13" s="507">
        <f t="shared" si="3"/>
        <v>-154751.83105251251</v>
      </c>
      <c r="L13" s="507"/>
      <c r="M13" s="36">
        <v>-338822.04824569105</v>
      </c>
      <c r="N13" s="36">
        <v>-1009490.774971767</v>
      </c>
      <c r="O13" s="36">
        <v>-1005519.4148184316</v>
      </c>
      <c r="P13" s="22">
        <v>385206.69414601062</v>
      </c>
      <c r="Q13" s="19">
        <f t="shared" si="4"/>
        <v>-1968625.5438898792</v>
      </c>
      <c r="R13" s="22"/>
      <c r="S13" s="22">
        <v>-338822.04824569105</v>
      </c>
      <c r="T13" s="36">
        <v>-870731.14595875132</v>
      </c>
      <c r="U13" s="36">
        <v>-327771.34000000003</v>
      </c>
      <c r="V13" s="36">
        <v>-125510.84000000001</v>
      </c>
      <c r="W13" s="520">
        <f t="shared" si="5"/>
        <v>-1005519.4148184316</v>
      </c>
      <c r="X13" s="22">
        <f t="shared" si="22"/>
        <v>543382.8371291029</v>
      </c>
      <c r="Y13" s="19">
        <f t="shared" si="6"/>
        <v>-2124971.9518937711</v>
      </c>
      <c r="Z13" s="577"/>
      <c r="AA13" s="22">
        <f t="shared" si="7"/>
        <v>40.135260211303567</v>
      </c>
      <c r="AB13" s="22">
        <f t="shared" si="8"/>
        <v>-53.956089991826254</v>
      </c>
      <c r="AC13" s="22">
        <f t="shared" si="9"/>
        <v>-13.820829780522686</v>
      </c>
      <c r="AE13" s="520">
        <f t="shared" si="10"/>
        <v>-30.519009930255002</v>
      </c>
      <c r="AF13" s="520">
        <f t="shared" si="11"/>
        <v>-90.928731307130874</v>
      </c>
      <c r="AG13" s="520">
        <f t="shared" si="12"/>
        <v>-90.571015566423313</v>
      </c>
      <c r="AH13" s="520">
        <f t="shared" si="13"/>
        <v>34.69705405746808</v>
      </c>
      <c r="AI13" s="520">
        <f t="shared" si="14"/>
        <v>-177.32170274634115</v>
      </c>
      <c r="AK13" s="520">
        <f t="shared" si="15"/>
        <v>-30.990766326323154</v>
      </c>
      <c r="AL13" s="520">
        <f t="shared" si="16"/>
        <v>-79.642471961835852</v>
      </c>
      <c r="AM13" s="520">
        <f t="shared" si="17"/>
        <v>-29.980000000000004</v>
      </c>
      <c r="AN13" s="520">
        <f t="shared" si="18"/>
        <v>-11.48</v>
      </c>
      <c r="AO13" s="520">
        <f t="shared" si="19"/>
        <v>-91.971043155440555</v>
      </c>
      <c r="AP13" s="520">
        <f t="shared" si="20"/>
        <v>49.701165016839191</v>
      </c>
      <c r="AQ13" s="520">
        <f t="shared" si="21"/>
        <v>-194.36311642676037</v>
      </c>
    </row>
    <row r="14" spans="1:43">
      <c r="A14" s="240">
        <v>16</v>
      </c>
      <c r="B14" s="364">
        <v>7</v>
      </c>
      <c r="C14" s="364">
        <v>7</v>
      </c>
      <c r="D14" s="18" t="s">
        <v>37</v>
      </c>
      <c r="E14" s="21">
        <v>8033</v>
      </c>
      <c r="F14" s="21">
        <v>8014</v>
      </c>
      <c r="G14" s="36">
        <v>7968</v>
      </c>
      <c r="H14" s="36"/>
      <c r="I14" s="22">
        <v>3305207.0963274743</v>
      </c>
      <c r="J14" s="36">
        <v>2894068.920832519</v>
      </c>
      <c r="K14" s="507">
        <f t="shared" si="3"/>
        <v>6199276.0171599928</v>
      </c>
      <c r="L14" s="507"/>
      <c r="M14" s="36">
        <v>2193579.711165017</v>
      </c>
      <c r="N14" s="36">
        <v>1999510.3462257241</v>
      </c>
      <c r="O14" s="36">
        <v>-725836.11874931643</v>
      </c>
      <c r="P14" s="22">
        <v>278062.1912165492</v>
      </c>
      <c r="Q14" s="19">
        <f t="shared" si="4"/>
        <v>3745316.1298579741</v>
      </c>
      <c r="R14" s="22"/>
      <c r="S14" s="22">
        <v>2193579.711165017</v>
      </c>
      <c r="T14" s="36">
        <v>1859254.250649279</v>
      </c>
      <c r="U14" s="36">
        <v>-238880.64000000001</v>
      </c>
      <c r="V14" s="36">
        <v>-91472.639999999999</v>
      </c>
      <c r="W14" s="520">
        <f t="shared" si="5"/>
        <v>-725836.11874931643</v>
      </c>
      <c r="X14" s="22">
        <f t="shared" si="22"/>
        <v>396018.88285417465</v>
      </c>
      <c r="Y14" s="19">
        <f t="shared" si="6"/>
        <v>3392663.4459191542</v>
      </c>
      <c r="Z14" s="577"/>
      <c r="AA14" s="22">
        <f t="shared" si="7"/>
        <v>411.45364077274672</v>
      </c>
      <c r="AB14" s="22">
        <f t="shared" si="8"/>
        <v>360.27249107836661</v>
      </c>
      <c r="AC14" s="22">
        <f t="shared" si="9"/>
        <v>771.72613185111322</v>
      </c>
      <c r="AE14" s="520">
        <f t="shared" si="10"/>
        <v>273.71845659658311</v>
      </c>
      <c r="AF14" s="520">
        <f t="shared" si="11"/>
        <v>249.50216449035739</v>
      </c>
      <c r="AG14" s="520">
        <f t="shared" si="12"/>
        <v>-90.571015566423313</v>
      </c>
      <c r="AH14" s="520">
        <f t="shared" si="13"/>
        <v>34.69705405746808</v>
      </c>
      <c r="AI14" s="520">
        <f t="shared" si="14"/>
        <v>467.34665957798529</v>
      </c>
      <c r="AK14" s="520">
        <f t="shared" si="15"/>
        <v>275.29865852974609</v>
      </c>
      <c r="AL14" s="520">
        <f t="shared" si="16"/>
        <v>233.34014189875489</v>
      </c>
      <c r="AM14" s="520">
        <f t="shared" si="17"/>
        <v>-29.98</v>
      </c>
      <c r="AN14" s="520">
        <f t="shared" si="18"/>
        <v>-11.48</v>
      </c>
      <c r="AO14" s="520">
        <f t="shared" si="19"/>
        <v>-91.093890405285691</v>
      </c>
      <c r="AP14" s="520">
        <f t="shared" si="20"/>
        <v>49.701165016839191</v>
      </c>
      <c r="AQ14" s="520">
        <f t="shared" si="21"/>
        <v>425.78607504005447</v>
      </c>
    </row>
    <row r="15" spans="1:43">
      <c r="A15" s="240">
        <v>18</v>
      </c>
      <c r="B15" s="364">
        <v>1</v>
      </c>
      <c r="C15" s="513">
        <v>32</v>
      </c>
      <c r="D15" s="18" t="s">
        <v>38</v>
      </c>
      <c r="E15" s="21">
        <v>4847</v>
      </c>
      <c r="F15" s="21">
        <v>4763</v>
      </c>
      <c r="G15" s="36">
        <v>4700</v>
      </c>
      <c r="H15" s="36"/>
      <c r="I15" s="22">
        <v>-455199.6460995652</v>
      </c>
      <c r="J15" s="36">
        <v>-328307.6518825799</v>
      </c>
      <c r="K15" s="507">
        <f t="shared" si="3"/>
        <v>-783507.2979821451</v>
      </c>
      <c r="L15" s="507"/>
      <c r="M15" s="36">
        <v>-455651.56277451664</v>
      </c>
      <c r="N15" s="36">
        <v>-277267.71167041099</v>
      </c>
      <c r="O15" s="36">
        <v>-431389.74714287423</v>
      </c>
      <c r="P15" s="22">
        <v>165262.06847572047</v>
      </c>
      <c r="Q15" s="19">
        <f t="shared" si="4"/>
        <v>-999046.95311208139</v>
      </c>
      <c r="R15" s="22"/>
      <c r="S15" s="22">
        <v>-455651.56277451664</v>
      </c>
      <c r="T15" s="36">
        <v>-217736.80615888207</v>
      </c>
      <c r="U15" s="36">
        <v>-140906</v>
      </c>
      <c r="V15" s="36">
        <v>-53956</v>
      </c>
      <c r="W15" s="520">
        <f t="shared" si="5"/>
        <v>-431389.74714287423</v>
      </c>
      <c r="X15" s="22">
        <f t="shared" si="22"/>
        <v>233595.47557914417</v>
      </c>
      <c r="Y15" s="19">
        <f t="shared" si="6"/>
        <v>-1066044.6404971287</v>
      </c>
      <c r="Z15" s="577"/>
      <c r="AA15" s="22">
        <f t="shared" si="7"/>
        <v>-93.913688075008295</v>
      </c>
      <c r="AB15" s="22">
        <f t="shared" si="8"/>
        <v>-67.734196798551665</v>
      </c>
      <c r="AC15" s="22">
        <f t="shared" si="9"/>
        <v>-161.64788487355995</v>
      </c>
      <c r="AE15" s="520">
        <f t="shared" si="10"/>
        <v>-95.664825272835742</v>
      </c>
      <c r="AF15" s="520">
        <f t="shared" si="11"/>
        <v>-58.212830499771364</v>
      </c>
      <c r="AG15" s="520">
        <f t="shared" si="12"/>
        <v>-90.571015566423313</v>
      </c>
      <c r="AH15" s="520">
        <f t="shared" si="13"/>
        <v>34.69705405746808</v>
      </c>
      <c r="AI15" s="520">
        <f t="shared" si="14"/>
        <v>-209.75161728156235</v>
      </c>
      <c r="AK15" s="520">
        <f t="shared" si="15"/>
        <v>-96.947141015854598</v>
      </c>
      <c r="AL15" s="520">
        <f t="shared" si="16"/>
        <v>-46.326980033804695</v>
      </c>
      <c r="AM15" s="520">
        <f t="shared" si="17"/>
        <v>-29.98</v>
      </c>
      <c r="AN15" s="520">
        <f t="shared" si="18"/>
        <v>-11.48</v>
      </c>
      <c r="AO15" s="520">
        <f t="shared" si="19"/>
        <v>-91.785052583590257</v>
      </c>
      <c r="AP15" s="520">
        <f t="shared" si="20"/>
        <v>49.701165016839184</v>
      </c>
      <c r="AQ15" s="520">
        <f t="shared" si="21"/>
        <v>-226.81800861641037</v>
      </c>
    </row>
    <row r="16" spans="1:43">
      <c r="A16" s="240">
        <v>19</v>
      </c>
      <c r="B16" s="364">
        <v>2</v>
      </c>
      <c r="C16" s="364">
        <v>2</v>
      </c>
      <c r="D16" s="18" t="s">
        <v>39</v>
      </c>
      <c r="E16" s="21">
        <v>3955</v>
      </c>
      <c r="F16" s="21">
        <v>3965</v>
      </c>
      <c r="G16" s="36">
        <v>3961</v>
      </c>
      <c r="H16" s="36"/>
      <c r="I16" s="22">
        <v>-90275.155369053187</v>
      </c>
      <c r="J16" s="36">
        <v>-365058.11083873111</v>
      </c>
      <c r="K16" s="507">
        <f t="shared" si="3"/>
        <v>-455333.2662077843</v>
      </c>
      <c r="L16" s="507"/>
      <c r="M16" s="36">
        <v>-363181.43061748438</v>
      </c>
      <c r="N16" s="36">
        <v>-503888.6657739862</v>
      </c>
      <c r="O16" s="36">
        <v>-359114.07672086841</v>
      </c>
      <c r="P16" s="22">
        <v>137573.81933786094</v>
      </c>
      <c r="Q16" s="19">
        <f t="shared" si="4"/>
        <v>-1088610.3537744782</v>
      </c>
      <c r="R16" s="22"/>
      <c r="S16" s="22">
        <v>-363181.43061748438</v>
      </c>
      <c r="T16" s="36">
        <v>-454331.6554121949</v>
      </c>
      <c r="U16" s="36">
        <v>-118750.78</v>
      </c>
      <c r="V16" s="36">
        <v>-45472.28</v>
      </c>
      <c r="W16" s="520">
        <f t="shared" si="5"/>
        <v>-359114.07672086841</v>
      </c>
      <c r="X16" s="22">
        <f t="shared" si="22"/>
        <v>196866.31463170002</v>
      </c>
      <c r="Y16" s="19">
        <f t="shared" si="6"/>
        <v>-1143983.9081188478</v>
      </c>
      <c r="Z16" s="577"/>
      <c r="AA16" s="22">
        <f t="shared" si="7"/>
        <v>-22.825576578774509</v>
      </c>
      <c r="AB16" s="22">
        <f t="shared" si="8"/>
        <v>-92.302935736720883</v>
      </c>
      <c r="AC16" s="22">
        <f t="shared" si="9"/>
        <v>-115.1285123154954</v>
      </c>
      <c r="AE16" s="520">
        <f t="shared" si="10"/>
        <v>-91.596829916137295</v>
      </c>
      <c r="AF16" s="520">
        <f t="shared" si="11"/>
        <v>-127.08415278032439</v>
      </c>
      <c r="AG16" s="520">
        <f t="shared" si="12"/>
        <v>-90.571015566423313</v>
      </c>
      <c r="AH16" s="520">
        <f t="shared" si="13"/>
        <v>34.69705405746808</v>
      </c>
      <c r="AI16" s="520">
        <f t="shared" si="14"/>
        <v>-274.55494420541697</v>
      </c>
      <c r="AK16" s="520">
        <f t="shared" si="15"/>
        <v>-91.689328608302034</v>
      </c>
      <c r="AL16" s="520">
        <f t="shared" si="16"/>
        <v>-114.70125105079397</v>
      </c>
      <c r="AM16" s="520">
        <f t="shared" si="17"/>
        <v>-29.98</v>
      </c>
      <c r="AN16" s="520">
        <f t="shared" si="18"/>
        <v>-11.48</v>
      </c>
      <c r="AO16" s="520">
        <f t="shared" si="19"/>
        <v>-90.662478344071801</v>
      </c>
      <c r="AP16" s="520">
        <f t="shared" si="20"/>
        <v>49.701165016839184</v>
      </c>
      <c r="AQ16" s="520">
        <f t="shared" si="21"/>
        <v>-288.81189298632864</v>
      </c>
    </row>
    <row r="17" spans="1:43">
      <c r="A17" s="240">
        <v>20</v>
      </c>
      <c r="B17" s="364">
        <v>6</v>
      </c>
      <c r="C17" s="364">
        <v>6</v>
      </c>
      <c r="D17" s="18" t="s">
        <v>40</v>
      </c>
      <c r="E17" s="21">
        <v>16467</v>
      </c>
      <c r="F17" s="21">
        <v>16473</v>
      </c>
      <c r="G17" s="36">
        <v>16405</v>
      </c>
      <c r="H17" s="36"/>
      <c r="I17" s="22">
        <v>-1559634.2949535965</v>
      </c>
      <c r="J17" s="36">
        <v>-1707264.5085644324</v>
      </c>
      <c r="K17" s="507">
        <f t="shared" si="3"/>
        <v>-3266898.8035180289</v>
      </c>
      <c r="L17" s="507"/>
      <c r="M17" s="36">
        <v>-2785117.3322464745</v>
      </c>
      <c r="N17" s="36">
        <v>-2345324.6050697188</v>
      </c>
      <c r="O17" s="36">
        <v>-1491976.3394256912</v>
      </c>
      <c r="P17" s="22">
        <v>571564.5714886717</v>
      </c>
      <c r="Q17" s="19">
        <f t="shared" si="4"/>
        <v>-6050853.7052532127</v>
      </c>
      <c r="R17" s="22"/>
      <c r="S17" s="22">
        <v>-2785117.3322464745</v>
      </c>
      <c r="T17" s="36">
        <v>-2139434.9123358503</v>
      </c>
      <c r="U17" s="36">
        <v>-491821.9</v>
      </c>
      <c r="V17" s="36">
        <v>-188329.4</v>
      </c>
      <c r="W17" s="520">
        <f t="shared" si="5"/>
        <v>-1491976.3394256912</v>
      </c>
      <c r="X17" s="22">
        <f t="shared" si="22"/>
        <v>815347.61210124684</v>
      </c>
      <c r="Y17" s="19">
        <f t="shared" si="6"/>
        <v>-6281332.2719067708</v>
      </c>
      <c r="Z17" s="577"/>
      <c r="AA17" s="22">
        <f t="shared" si="7"/>
        <v>-94.71271603531892</v>
      </c>
      <c r="AB17" s="22">
        <f t="shared" si="8"/>
        <v>-103.67793214091409</v>
      </c>
      <c r="AC17" s="22">
        <f t="shared" si="9"/>
        <v>-198.39064817623301</v>
      </c>
      <c r="AE17" s="520">
        <f t="shared" si="10"/>
        <v>-169.07165253727158</v>
      </c>
      <c r="AF17" s="520">
        <f t="shared" si="11"/>
        <v>-142.37386056393606</v>
      </c>
      <c r="AG17" s="520">
        <f t="shared" si="12"/>
        <v>-90.571015566423313</v>
      </c>
      <c r="AH17" s="520">
        <f t="shared" si="13"/>
        <v>34.69705405746808</v>
      </c>
      <c r="AI17" s="520">
        <f t="shared" si="14"/>
        <v>-367.31947461016284</v>
      </c>
      <c r="AK17" s="520">
        <f t="shared" si="15"/>
        <v>-169.77246767732242</v>
      </c>
      <c r="AL17" s="520">
        <f t="shared" si="16"/>
        <v>-130.41358807289546</v>
      </c>
      <c r="AM17" s="520">
        <f t="shared" si="17"/>
        <v>-29.98</v>
      </c>
      <c r="AN17" s="520">
        <f t="shared" si="18"/>
        <v>-11.48</v>
      </c>
      <c r="AO17" s="520">
        <f t="shared" si="19"/>
        <v>-90.946439465144238</v>
      </c>
      <c r="AP17" s="520">
        <f t="shared" si="20"/>
        <v>49.701165016839184</v>
      </c>
      <c r="AQ17" s="520">
        <f t="shared" si="21"/>
        <v>-382.89133019852306</v>
      </c>
    </row>
    <row r="18" spans="1:43">
      <c r="A18" s="240">
        <v>46</v>
      </c>
      <c r="B18" s="364">
        <v>10</v>
      </c>
      <c r="C18" s="364">
        <v>10</v>
      </c>
      <c r="D18" s="18" t="s">
        <v>41</v>
      </c>
      <c r="E18" s="21">
        <v>1362</v>
      </c>
      <c r="F18" s="21">
        <v>1341</v>
      </c>
      <c r="G18" s="36">
        <v>1320</v>
      </c>
      <c r="H18" s="36"/>
      <c r="I18" s="22">
        <v>423169.38777901919</v>
      </c>
      <c r="J18" s="36">
        <v>341345.80526720308</v>
      </c>
      <c r="K18" s="507">
        <f t="shared" si="3"/>
        <v>764515.19304622221</v>
      </c>
      <c r="L18" s="507"/>
      <c r="M18" s="36">
        <v>386486.75930091698</v>
      </c>
      <c r="N18" s="36">
        <v>291127.66319946013</v>
      </c>
      <c r="O18" s="36">
        <v>-121455.73187457366</v>
      </c>
      <c r="P18" s="22">
        <v>46528.749491064693</v>
      </c>
      <c r="Q18" s="19">
        <f t="shared" si="4"/>
        <v>602687.44011686812</v>
      </c>
      <c r="R18" s="22"/>
      <c r="S18" s="22">
        <v>386486.75930091698</v>
      </c>
      <c r="T18" s="36">
        <v>267658.30655259057</v>
      </c>
      <c r="U18" s="36">
        <v>-39573.599999999999</v>
      </c>
      <c r="V18" s="36">
        <v>-15153.6</v>
      </c>
      <c r="W18" s="520">
        <f t="shared" si="5"/>
        <v>-121455.73187457366</v>
      </c>
      <c r="X18" s="22">
        <f t="shared" si="22"/>
        <v>65605.537822227721</v>
      </c>
      <c r="Y18" s="19">
        <f t="shared" si="6"/>
        <v>543567.6718011616</v>
      </c>
      <c r="Z18" s="577"/>
      <c r="AA18" s="22">
        <f t="shared" si="7"/>
        <v>310.69705416961762</v>
      </c>
      <c r="AB18" s="22">
        <f t="shared" si="8"/>
        <v>250.62100239882753</v>
      </c>
      <c r="AC18" s="22">
        <f t="shared" si="9"/>
        <v>561.31805656844506</v>
      </c>
      <c r="AE18" s="520">
        <f t="shared" si="10"/>
        <v>288.20787419904326</v>
      </c>
      <c r="AF18" s="520">
        <f t="shared" si="11"/>
        <v>217.09743713606275</v>
      </c>
      <c r="AG18" s="520">
        <f t="shared" si="12"/>
        <v>-90.571015566423313</v>
      </c>
      <c r="AH18" s="520">
        <f t="shared" si="13"/>
        <v>34.69705405746808</v>
      </c>
      <c r="AI18" s="520">
        <f t="shared" si="14"/>
        <v>449.43134982615072</v>
      </c>
      <c r="AK18" s="520">
        <f t="shared" si="15"/>
        <v>292.79299947039163</v>
      </c>
      <c r="AL18" s="520">
        <f t="shared" si="16"/>
        <v>202.77144435802316</v>
      </c>
      <c r="AM18" s="520">
        <f t="shared" si="17"/>
        <v>-29.98</v>
      </c>
      <c r="AN18" s="520">
        <f t="shared" si="18"/>
        <v>-11.48</v>
      </c>
      <c r="AO18" s="520">
        <f t="shared" si="19"/>
        <v>-92.011918086798218</v>
      </c>
      <c r="AP18" s="520">
        <f t="shared" si="20"/>
        <v>49.701165016839184</v>
      </c>
      <c r="AQ18" s="520">
        <f t="shared" si="21"/>
        <v>411.79369075845574</v>
      </c>
    </row>
    <row r="19" spans="1:43">
      <c r="A19" s="240">
        <v>47</v>
      </c>
      <c r="B19" s="364">
        <v>19</v>
      </c>
      <c r="C19" s="364">
        <v>19</v>
      </c>
      <c r="D19" s="18" t="s">
        <v>42</v>
      </c>
      <c r="E19" s="21">
        <v>1789</v>
      </c>
      <c r="F19" s="21">
        <v>1811</v>
      </c>
      <c r="G19" s="36">
        <v>1771</v>
      </c>
      <c r="H19" s="36"/>
      <c r="I19" s="22">
        <v>-40129.627860742439</v>
      </c>
      <c r="J19" s="36">
        <v>668980.33645591384</v>
      </c>
      <c r="K19" s="507">
        <f t="shared" si="3"/>
        <v>628850.70859517145</v>
      </c>
      <c r="L19" s="507"/>
      <c r="M19" s="36">
        <v>-127873.58371498143</v>
      </c>
      <c r="N19" s="36">
        <v>575923.39356324403</v>
      </c>
      <c r="O19" s="36">
        <v>-164024.10919079263</v>
      </c>
      <c r="P19" s="22">
        <v>62836.364898074695</v>
      </c>
      <c r="Q19" s="19">
        <f t="shared" si="4"/>
        <v>346862.06555554463</v>
      </c>
      <c r="R19" s="22"/>
      <c r="S19" s="22">
        <v>-127873.58371498143</v>
      </c>
      <c r="T19" s="36">
        <v>544228.38619002944</v>
      </c>
      <c r="U19" s="36">
        <v>-53094.58</v>
      </c>
      <c r="V19" s="36">
        <v>-20331.080000000002</v>
      </c>
      <c r="W19" s="520">
        <f t="shared" si="5"/>
        <v>-164024.10919079263</v>
      </c>
      <c r="X19" s="22">
        <f t="shared" si="22"/>
        <v>88020.763244822199</v>
      </c>
      <c r="Y19" s="19">
        <f t="shared" si="6"/>
        <v>266925.79652907752</v>
      </c>
      <c r="Z19" s="577"/>
      <c r="AA19" s="22">
        <f t="shared" si="7"/>
        <v>-22.4313179769382</v>
      </c>
      <c r="AB19" s="22">
        <f t="shared" si="8"/>
        <v>373.9409370910642</v>
      </c>
      <c r="AC19" s="22">
        <f t="shared" si="9"/>
        <v>351.509619114126</v>
      </c>
      <c r="AE19" s="520">
        <f t="shared" si="10"/>
        <v>-70.609378086682185</v>
      </c>
      <c r="AF19" s="520">
        <f t="shared" si="11"/>
        <v>318.01402184607622</v>
      </c>
      <c r="AG19" s="520">
        <f t="shared" si="12"/>
        <v>-90.571015566423313</v>
      </c>
      <c r="AH19" s="520">
        <f t="shared" si="13"/>
        <v>34.69705405746808</v>
      </c>
      <c r="AI19" s="520">
        <f t="shared" si="14"/>
        <v>191.53068225043879</v>
      </c>
      <c r="AK19" s="520">
        <f t="shared" si="15"/>
        <v>-72.204169234885057</v>
      </c>
      <c r="AL19" s="520">
        <f t="shared" si="16"/>
        <v>307.30004866743616</v>
      </c>
      <c r="AM19" s="520">
        <f t="shared" si="17"/>
        <v>-29.98</v>
      </c>
      <c r="AN19" s="520">
        <f t="shared" si="18"/>
        <v>-11.48</v>
      </c>
      <c r="AO19" s="520">
        <f t="shared" si="19"/>
        <v>-92.616662445393914</v>
      </c>
      <c r="AP19" s="520">
        <f t="shared" si="20"/>
        <v>49.701165016839184</v>
      </c>
      <c r="AQ19" s="520">
        <f t="shared" si="21"/>
        <v>150.72038200399635</v>
      </c>
    </row>
    <row r="20" spans="1:43">
      <c r="A20" s="240">
        <v>49</v>
      </c>
      <c r="B20" s="364">
        <v>1</v>
      </c>
      <c r="C20" s="513">
        <v>34</v>
      </c>
      <c r="D20" s="18" t="s">
        <v>43</v>
      </c>
      <c r="E20" s="21">
        <v>297132</v>
      </c>
      <c r="F20" s="21">
        <v>305274</v>
      </c>
      <c r="G20" s="36">
        <v>314024</v>
      </c>
      <c r="H20" s="36"/>
      <c r="I20" s="22">
        <v>85654835.328998104</v>
      </c>
      <c r="J20" s="36">
        <v>30661654.44133902</v>
      </c>
      <c r="K20" s="507">
        <f t="shared" si="3"/>
        <v>116316489.77033712</v>
      </c>
      <c r="L20" s="507"/>
      <c r="M20" s="36">
        <v>116403180.46761133</v>
      </c>
      <c r="N20" s="36">
        <v>45355131.461668067</v>
      </c>
      <c r="O20" s="36">
        <v>-27648976.206024311</v>
      </c>
      <c r="P20" s="22">
        <v>10592108.48033951</v>
      </c>
      <c r="Q20" s="19">
        <f t="shared" si="4"/>
        <v>144701444.20359457</v>
      </c>
      <c r="R20" s="22"/>
      <c r="S20" s="22">
        <v>116403180.46761133</v>
      </c>
      <c r="T20" s="36">
        <v>40012413.802446246</v>
      </c>
      <c r="U20" s="36">
        <v>-9414439.5199999996</v>
      </c>
      <c r="V20" s="36">
        <v>-3604995.52</v>
      </c>
      <c r="W20" s="520">
        <f t="shared" si="5"/>
        <v>-27648976.206024311</v>
      </c>
      <c r="X20" s="22">
        <f t="shared" si="22"/>
        <v>15607358.643247908</v>
      </c>
      <c r="Y20" s="19">
        <f t="shared" si="6"/>
        <v>131354541.66728112</v>
      </c>
      <c r="Z20" s="577"/>
      <c r="AA20" s="22">
        <f t="shared" si="7"/>
        <v>288.27199806482673</v>
      </c>
      <c r="AB20" s="22">
        <f t="shared" si="8"/>
        <v>103.19203061716348</v>
      </c>
      <c r="AC20" s="22">
        <f t="shared" si="9"/>
        <v>391.46402868199021</v>
      </c>
      <c r="AE20" s="520">
        <f t="shared" si="10"/>
        <v>381.30722062020129</v>
      </c>
      <c r="AF20" s="520">
        <f t="shared" si="11"/>
        <v>148.57187792497254</v>
      </c>
      <c r="AG20" s="520">
        <f t="shared" si="12"/>
        <v>-90.571015566423313</v>
      </c>
      <c r="AH20" s="520">
        <f t="shared" si="13"/>
        <v>34.69705405746808</v>
      </c>
      <c r="AI20" s="520">
        <f t="shared" si="14"/>
        <v>474.00513703621851</v>
      </c>
      <c r="AK20" s="520">
        <f t="shared" si="15"/>
        <v>370.68243340512612</v>
      </c>
      <c r="AL20" s="520">
        <f t="shared" si="16"/>
        <v>127.41833045387055</v>
      </c>
      <c r="AM20" s="520">
        <f t="shared" si="17"/>
        <v>-29.979999999999997</v>
      </c>
      <c r="AN20" s="520">
        <f t="shared" si="18"/>
        <v>-11.48</v>
      </c>
      <c r="AO20" s="520">
        <f t="shared" si="19"/>
        <v>-88.047334617813647</v>
      </c>
      <c r="AP20" s="520">
        <f t="shared" si="20"/>
        <v>49.701165016839184</v>
      </c>
      <c r="AQ20" s="520">
        <f t="shared" si="21"/>
        <v>418.29459425802207</v>
      </c>
    </row>
    <row r="21" spans="1:43">
      <c r="A21" s="240">
        <v>50</v>
      </c>
      <c r="B21" s="364">
        <v>4</v>
      </c>
      <c r="C21" s="364">
        <v>4</v>
      </c>
      <c r="D21" s="18" t="s">
        <v>44</v>
      </c>
      <c r="E21" s="21">
        <v>11417</v>
      </c>
      <c r="F21" s="21">
        <v>11276</v>
      </c>
      <c r="G21" s="36">
        <v>11184</v>
      </c>
      <c r="H21" s="36"/>
      <c r="I21" s="22">
        <v>92375.646514763721</v>
      </c>
      <c r="J21" s="36">
        <v>60286.297986327292</v>
      </c>
      <c r="K21" s="507">
        <f t="shared" si="3"/>
        <v>152661.94450109103</v>
      </c>
      <c r="L21" s="507"/>
      <c r="M21" s="36">
        <v>-901823.83140918578</v>
      </c>
      <c r="N21" s="36">
        <v>-480701.99319359229</v>
      </c>
      <c r="O21" s="36">
        <v>-1021278.7715269893</v>
      </c>
      <c r="P21" s="22">
        <v>391243.98155201005</v>
      </c>
      <c r="Q21" s="19">
        <f t="shared" si="4"/>
        <v>-2012560.6145777577</v>
      </c>
      <c r="R21" s="22"/>
      <c r="S21" s="22">
        <v>-901823.83140918578</v>
      </c>
      <c r="T21" s="36">
        <v>-339767.60508777661</v>
      </c>
      <c r="U21" s="36">
        <v>-335296.32</v>
      </c>
      <c r="V21" s="36">
        <v>-128392.32000000001</v>
      </c>
      <c r="W21" s="520">
        <f t="shared" si="5"/>
        <v>-1021278.7715269893</v>
      </c>
      <c r="X21" s="22">
        <f t="shared" si="22"/>
        <v>555857.82954832946</v>
      </c>
      <c r="Y21" s="19">
        <f t="shared" si="6"/>
        <v>-2170701.0184756224</v>
      </c>
      <c r="Z21" s="577"/>
      <c r="AA21" s="22">
        <f t="shared" si="7"/>
        <v>8.0910612695772723</v>
      </c>
      <c r="AB21" s="22">
        <f t="shared" si="8"/>
        <v>5.2803974762483392</v>
      </c>
      <c r="AC21" s="22">
        <f t="shared" si="9"/>
        <v>13.371458745825613</v>
      </c>
      <c r="AE21" s="520">
        <f t="shared" si="10"/>
        <v>-79.97728196250317</v>
      </c>
      <c r="AF21" s="520">
        <f t="shared" si="11"/>
        <v>-42.630542142035502</v>
      </c>
      <c r="AG21" s="520">
        <f t="shared" si="12"/>
        <v>-90.571015566423313</v>
      </c>
      <c r="AH21" s="520">
        <f t="shared" si="13"/>
        <v>34.69705405746808</v>
      </c>
      <c r="AI21" s="520">
        <f t="shared" si="14"/>
        <v>-178.48178561349394</v>
      </c>
      <c r="AK21" s="520">
        <f t="shared" si="15"/>
        <v>-80.635178058761241</v>
      </c>
      <c r="AL21" s="520">
        <f t="shared" si="16"/>
        <v>-30.379793015716793</v>
      </c>
      <c r="AM21" s="520">
        <f t="shared" si="17"/>
        <v>-29.98</v>
      </c>
      <c r="AN21" s="520">
        <f t="shared" si="18"/>
        <v>-11.48</v>
      </c>
      <c r="AO21" s="520">
        <f t="shared" si="19"/>
        <v>-91.316056109351692</v>
      </c>
      <c r="AP21" s="520">
        <f t="shared" si="20"/>
        <v>49.701165016839184</v>
      </c>
      <c r="AQ21" s="520">
        <f t="shared" si="21"/>
        <v>-194.08986216699057</v>
      </c>
    </row>
    <row r="22" spans="1:43">
      <c r="A22" s="240">
        <v>51</v>
      </c>
      <c r="B22" s="364">
        <v>4</v>
      </c>
      <c r="C22" s="364">
        <v>4</v>
      </c>
      <c r="D22" s="18" t="s">
        <v>45</v>
      </c>
      <c r="E22" s="21">
        <v>9334</v>
      </c>
      <c r="F22" s="21">
        <v>9211</v>
      </c>
      <c r="G22" s="36">
        <v>9143</v>
      </c>
      <c r="H22" s="36"/>
      <c r="I22" s="22">
        <v>-3965481.1848943904</v>
      </c>
      <c r="J22" s="22">
        <v>-4472680.0518201273</v>
      </c>
      <c r="K22" s="507">
        <f t="shared" si="3"/>
        <v>-8438161.2367145177</v>
      </c>
      <c r="L22" s="507"/>
      <c r="M22" s="36">
        <v>-4094168.4345235913</v>
      </c>
      <c r="N22" s="22">
        <v>-4459003.5600646278</v>
      </c>
      <c r="O22" s="22">
        <v>-834249.6243823251</v>
      </c>
      <c r="P22" s="22">
        <v>319594.56492333848</v>
      </c>
      <c r="Q22" s="19">
        <f t="shared" si="4"/>
        <v>-9067827.0540472046</v>
      </c>
      <c r="R22" s="22"/>
      <c r="S22" s="22">
        <v>-4094168.4345235913</v>
      </c>
      <c r="T22" s="22">
        <v>-4343878.812916466</v>
      </c>
      <c r="U22" s="22">
        <v>-274107.14</v>
      </c>
      <c r="V22" s="22">
        <v>-104961.64</v>
      </c>
      <c r="W22" s="520">
        <f t="shared" si="5"/>
        <v>-834249.6243823251</v>
      </c>
      <c r="X22" s="22">
        <f t="shared" si="22"/>
        <v>454417.7517489607</v>
      </c>
      <c r="Y22" s="19">
        <f t="shared" si="6"/>
        <v>-9196947.9000734221</v>
      </c>
      <c r="Z22" s="577"/>
      <c r="AA22" s="22">
        <f t="shared" si="7"/>
        <v>-424.84263819309945</v>
      </c>
      <c r="AB22" s="22">
        <f t="shared" si="8"/>
        <v>-479.1814925884002</v>
      </c>
      <c r="AC22" s="22">
        <f t="shared" si="9"/>
        <v>-904.02413078149959</v>
      </c>
      <c r="AE22" s="520">
        <f t="shared" si="10"/>
        <v>-444.48685642423095</v>
      </c>
      <c r="AF22" s="520">
        <f t="shared" si="11"/>
        <v>-484.09549018180741</v>
      </c>
      <c r="AG22" s="520">
        <f t="shared" si="12"/>
        <v>-90.571015566423313</v>
      </c>
      <c r="AH22" s="520">
        <f t="shared" si="13"/>
        <v>34.69705405746808</v>
      </c>
      <c r="AI22" s="520">
        <f t="shared" si="14"/>
        <v>-984.45630811499348</v>
      </c>
      <c r="AK22" s="520">
        <f t="shared" si="15"/>
        <v>-447.79267576545897</v>
      </c>
      <c r="AL22" s="520">
        <f t="shared" si="16"/>
        <v>-475.10432165771255</v>
      </c>
      <c r="AM22" s="520">
        <f t="shared" si="17"/>
        <v>-29.98</v>
      </c>
      <c r="AN22" s="520">
        <f t="shared" si="18"/>
        <v>-11.48</v>
      </c>
      <c r="AO22" s="520">
        <f t="shared" si="19"/>
        <v>-91.244626969520411</v>
      </c>
      <c r="AP22" s="520">
        <f t="shared" si="20"/>
        <v>49.701165016839191</v>
      </c>
      <c r="AQ22" s="520">
        <f t="shared" si="21"/>
        <v>-1005.9004593758528</v>
      </c>
    </row>
    <row r="23" spans="1:43">
      <c r="A23" s="240">
        <v>52</v>
      </c>
      <c r="B23" s="364">
        <v>14</v>
      </c>
      <c r="C23" s="364">
        <v>14</v>
      </c>
      <c r="D23" s="18" t="s">
        <v>46</v>
      </c>
      <c r="E23" s="21">
        <v>2404</v>
      </c>
      <c r="F23" s="21">
        <v>2346</v>
      </c>
      <c r="G23" s="36">
        <v>2292</v>
      </c>
      <c r="H23" s="36"/>
      <c r="I23" s="22">
        <v>586767.76662889076</v>
      </c>
      <c r="J23" s="36">
        <v>293419.35851192137</v>
      </c>
      <c r="K23" s="507">
        <f t="shared" si="3"/>
        <v>880187.12514081213</v>
      </c>
      <c r="L23" s="507"/>
      <c r="M23" s="36">
        <v>435938.46574912104</v>
      </c>
      <c r="N23" s="36">
        <v>147697.88432769055</v>
      </c>
      <c r="O23" s="36">
        <v>-212479.60251882908</v>
      </c>
      <c r="P23" s="22">
        <v>81399.288818820118</v>
      </c>
      <c r="Q23" s="19">
        <f t="shared" si="4"/>
        <v>452556.03637680272</v>
      </c>
      <c r="R23" s="22"/>
      <c r="S23" s="22">
        <v>435938.46574912104</v>
      </c>
      <c r="T23" s="36">
        <v>106639.63623406192</v>
      </c>
      <c r="U23" s="36">
        <v>-68714.16</v>
      </c>
      <c r="V23" s="36">
        <v>-26312.16</v>
      </c>
      <c r="W23" s="520">
        <f t="shared" si="5"/>
        <v>-212479.60251882908</v>
      </c>
      <c r="X23" s="22">
        <f t="shared" si="22"/>
        <v>113915.07021859541</v>
      </c>
      <c r="Y23" s="19">
        <f t="shared" si="6"/>
        <v>348987.24968294927</v>
      </c>
      <c r="Z23" s="577"/>
      <c r="AA23" s="22">
        <f t="shared" si="7"/>
        <v>244.07976981235058</v>
      </c>
      <c r="AB23" s="22">
        <f t="shared" si="8"/>
        <v>122.05464164389409</v>
      </c>
      <c r="AC23" s="22">
        <f t="shared" si="9"/>
        <v>366.13441145624466</v>
      </c>
      <c r="AE23" s="520">
        <f t="shared" si="10"/>
        <v>185.8220229109638</v>
      </c>
      <c r="AF23" s="520">
        <f t="shared" si="11"/>
        <v>62.957324947864684</v>
      </c>
      <c r="AG23" s="520">
        <f t="shared" si="12"/>
        <v>-90.571015566423313</v>
      </c>
      <c r="AH23" s="520">
        <f t="shared" si="13"/>
        <v>34.69705405746808</v>
      </c>
      <c r="AI23" s="520">
        <f t="shared" si="14"/>
        <v>192.90538634987328</v>
      </c>
      <c r="AK23" s="520">
        <f t="shared" si="15"/>
        <v>190.20002868635299</v>
      </c>
      <c r="AL23" s="520">
        <f t="shared" si="16"/>
        <v>46.526891899677977</v>
      </c>
      <c r="AM23" s="520">
        <f t="shared" si="17"/>
        <v>-29.98</v>
      </c>
      <c r="AN23" s="520">
        <f t="shared" si="18"/>
        <v>-11.48</v>
      </c>
      <c r="AO23" s="520">
        <f t="shared" si="19"/>
        <v>-92.704887660920193</v>
      </c>
      <c r="AP23" s="520">
        <f t="shared" si="20"/>
        <v>49.701165016839184</v>
      </c>
      <c r="AQ23" s="520">
        <f t="shared" si="21"/>
        <v>152.26319794194995</v>
      </c>
    </row>
    <row r="24" spans="1:43">
      <c r="A24" s="240">
        <v>61</v>
      </c>
      <c r="B24" s="364">
        <v>5</v>
      </c>
      <c r="C24" s="364">
        <v>5</v>
      </c>
      <c r="D24" s="18" t="s">
        <v>47</v>
      </c>
      <c r="E24" s="21">
        <v>16573</v>
      </c>
      <c r="F24" s="21">
        <v>16459</v>
      </c>
      <c r="G24" s="36">
        <v>16469</v>
      </c>
      <c r="H24" s="36"/>
      <c r="I24" s="22">
        <v>1336798.4277311836</v>
      </c>
      <c r="J24" s="36">
        <v>1992799.1365088173</v>
      </c>
      <c r="K24" s="507">
        <f t="shared" si="3"/>
        <v>3329597.5642400011</v>
      </c>
      <c r="L24" s="507"/>
      <c r="M24" s="36">
        <v>680225.8650918114</v>
      </c>
      <c r="N24" s="36">
        <v>1239537.1438395104</v>
      </c>
      <c r="O24" s="36">
        <v>-1490708.3452077613</v>
      </c>
      <c r="P24" s="22">
        <v>571078.81273186707</v>
      </c>
      <c r="Q24" s="19">
        <f t="shared" si="4"/>
        <v>1000133.4764554276</v>
      </c>
      <c r="R24" s="22"/>
      <c r="S24" s="22">
        <v>680225.8650918114</v>
      </c>
      <c r="T24" s="36">
        <v>951481.85595671693</v>
      </c>
      <c r="U24" s="36">
        <v>-493740.62</v>
      </c>
      <c r="V24" s="36">
        <v>-189064.12</v>
      </c>
      <c r="W24" s="520">
        <f t="shared" si="5"/>
        <v>-1490708.3452077613</v>
      </c>
      <c r="X24" s="22">
        <f t="shared" si="22"/>
        <v>818528.48666232452</v>
      </c>
      <c r="Y24" s="19">
        <f t="shared" si="6"/>
        <v>276723.12250309146</v>
      </c>
      <c r="Z24" s="577"/>
      <c r="AA24" s="22">
        <f t="shared" si="7"/>
        <v>80.661221729993585</v>
      </c>
      <c r="AB24" s="22">
        <f t="shared" si="8"/>
        <v>120.24371788504298</v>
      </c>
      <c r="AC24" s="22">
        <f t="shared" si="9"/>
        <v>200.90493961503657</v>
      </c>
      <c r="AE24" s="520">
        <f t="shared" si="10"/>
        <v>41.328505078790414</v>
      </c>
      <c r="AF24" s="520">
        <f t="shared" si="11"/>
        <v>75.310598690048636</v>
      </c>
      <c r="AG24" s="520">
        <f t="shared" si="12"/>
        <v>-90.571015566423313</v>
      </c>
      <c r="AH24" s="520">
        <f t="shared" si="13"/>
        <v>34.69705405746808</v>
      </c>
      <c r="AI24" s="520">
        <f t="shared" si="14"/>
        <v>60.76514225988381</v>
      </c>
      <c r="AK24" s="520">
        <f t="shared" si="15"/>
        <v>41.303410352286804</v>
      </c>
      <c r="AL24" s="520">
        <f t="shared" si="16"/>
        <v>57.774112329632459</v>
      </c>
      <c r="AM24" s="520">
        <f t="shared" si="17"/>
        <v>-29.98</v>
      </c>
      <c r="AN24" s="520">
        <f t="shared" si="18"/>
        <v>-11.48</v>
      </c>
      <c r="AO24" s="520">
        <f t="shared" si="19"/>
        <v>-90.516020718183327</v>
      </c>
      <c r="AP24" s="520">
        <f t="shared" si="20"/>
        <v>49.701165016839184</v>
      </c>
      <c r="AQ24" s="520">
        <f t="shared" si="21"/>
        <v>16.802666980575108</v>
      </c>
    </row>
    <row r="25" spans="1:43">
      <c r="A25" s="240">
        <v>69</v>
      </c>
      <c r="B25" s="364">
        <v>17</v>
      </c>
      <c r="C25" s="364">
        <v>17</v>
      </c>
      <c r="D25" s="18" t="s">
        <v>48</v>
      </c>
      <c r="E25" s="21">
        <v>6802</v>
      </c>
      <c r="F25" s="21">
        <v>6687</v>
      </c>
      <c r="G25" s="36">
        <v>6558</v>
      </c>
      <c r="H25" s="36"/>
      <c r="I25" s="22">
        <v>-1346132.7263176125</v>
      </c>
      <c r="J25" s="36">
        <v>-1618806.7812533176</v>
      </c>
      <c r="K25" s="507">
        <f t="shared" si="3"/>
        <v>-2964939.5075709298</v>
      </c>
      <c r="L25" s="507"/>
      <c r="M25" s="36">
        <v>-1819379.0551378445</v>
      </c>
      <c r="N25" s="36">
        <v>-1862210.8431428815</v>
      </c>
      <c r="O25" s="36">
        <v>-605648.3810926727</v>
      </c>
      <c r="P25" s="22">
        <v>232019.20048228904</v>
      </c>
      <c r="Q25" s="19">
        <f t="shared" si="4"/>
        <v>-4055219.0788911092</v>
      </c>
      <c r="R25" s="22"/>
      <c r="S25" s="22">
        <v>-1819379.0551378445</v>
      </c>
      <c r="T25" s="36">
        <v>-1778632.6014557946</v>
      </c>
      <c r="U25" s="36">
        <v>-196608.84</v>
      </c>
      <c r="V25" s="36">
        <v>-75285.84</v>
      </c>
      <c r="W25" s="520">
        <f t="shared" si="5"/>
        <v>-605648.3810926727</v>
      </c>
      <c r="X25" s="22">
        <f t="shared" si="22"/>
        <v>325940.2401804314</v>
      </c>
      <c r="Y25" s="19">
        <f t="shared" si="6"/>
        <v>-4149614.4775058809</v>
      </c>
      <c r="Z25" s="577"/>
      <c r="AA25" s="22">
        <f t="shared" si="7"/>
        <v>-197.90248843246286</v>
      </c>
      <c r="AB25" s="22">
        <f t="shared" si="8"/>
        <v>-237.98982376555685</v>
      </c>
      <c r="AC25" s="22">
        <f t="shared" si="9"/>
        <v>-435.89231219801968</v>
      </c>
      <c r="AE25" s="520">
        <f t="shared" si="10"/>
        <v>-272.07702334946083</v>
      </c>
      <c r="AF25" s="520">
        <f t="shared" si="11"/>
        <v>-278.48225559187699</v>
      </c>
      <c r="AG25" s="520">
        <f t="shared" si="12"/>
        <v>-90.571015566423313</v>
      </c>
      <c r="AH25" s="520">
        <f t="shared" si="13"/>
        <v>34.69705405746808</v>
      </c>
      <c r="AI25" s="520">
        <f t="shared" si="14"/>
        <v>-606.43324045029294</v>
      </c>
      <c r="AK25" s="520">
        <f t="shared" si="15"/>
        <v>-277.42895015825627</v>
      </c>
      <c r="AL25" s="520">
        <f t="shared" si="16"/>
        <v>-271.21570622991686</v>
      </c>
      <c r="AM25" s="520">
        <f t="shared" si="17"/>
        <v>-29.98</v>
      </c>
      <c r="AN25" s="520">
        <f t="shared" si="18"/>
        <v>-11.479999999999999</v>
      </c>
      <c r="AO25" s="520">
        <f t="shared" si="19"/>
        <v>-92.35260461919377</v>
      </c>
      <c r="AP25" s="520">
        <f t="shared" si="20"/>
        <v>49.701165016839191</v>
      </c>
      <c r="AQ25" s="520">
        <f t="shared" si="21"/>
        <v>-632.75609599052768</v>
      </c>
    </row>
    <row r="26" spans="1:43">
      <c r="A26" s="240">
        <v>71</v>
      </c>
      <c r="B26" s="364">
        <v>17</v>
      </c>
      <c r="C26" s="364">
        <v>17</v>
      </c>
      <c r="D26" s="18" t="s">
        <v>49</v>
      </c>
      <c r="E26" s="21">
        <v>6613</v>
      </c>
      <c r="F26" s="21">
        <v>6591</v>
      </c>
      <c r="G26" s="36">
        <v>6473</v>
      </c>
      <c r="H26" s="36"/>
      <c r="I26" s="22">
        <v>116196.85905073934</v>
      </c>
      <c r="J26" s="36">
        <v>-570776.7071980047</v>
      </c>
      <c r="K26" s="507">
        <f t="shared" si="3"/>
        <v>-454579.84814726538</v>
      </c>
      <c r="L26" s="507"/>
      <c r="M26" s="36">
        <v>-306682.04770555964</v>
      </c>
      <c r="N26" s="36">
        <v>-781217.16302816314</v>
      </c>
      <c r="O26" s="36">
        <v>-596953.56359829602</v>
      </c>
      <c r="P26" s="22">
        <v>228688.2832927721</v>
      </c>
      <c r="Q26" s="19">
        <f t="shared" si="4"/>
        <v>-1456164.491039247</v>
      </c>
      <c r="R26" s="22"/>
      <c r="S26" s="22">
        <v>-306682.04770555964</v>
      </c>
      <c r="T26" s="36">
        <v>-698838.7884267593</v>
      </c>
      <c r="U26" s="36">
        <v>-194060.54</v>
      </c>
      <c r="V26" s="36">
        <v>-74310.040000000008</v>
      </c>
      <c r="W26" s="520">
        <f t="shared" si="5"/>
        <v>-596953.56359829602</v>
      </c>
      <c r="X26" s="22">
        <f t="shared" si="22"/>
        <v>321715.64115400007</v>
      </c>
      <c r="Y26" s="19">
        <f t="shared" si="6"/>
        <v>-1549129.3385766149</v>
      </c>
      <c r="Z26" s="577"/>
      <c r="AA26" s="22">
        <f t="shared" si="7"/>
        <v>17.570975208035588</v>
      </c>
      <c r="AB26" s="22">
        <f t="shared" si="8"/>
        <v>-86.311312142447406</v>
      </c>
      <c r="AC26" s="22">
        <f t="shared" si="9"/>
        <v>-68.740336934411829</v>
      </c>
      <c r="AE26" s="520">
        <f t="shared" si="10"/>
        <v>-46.530427508050316</v>
      </c>
      <c r="AF26" s="520">
        <f t="shared" si="11"/>
        <v>-118.52786573026296</v>
      </c>
      <c r="AG26" s="520">
        <f t="shared" si="12"/>
        <v>-90.571015566423313</v>
      </c>
      <c r="AH26" s="520">
        <f t="shared" si="13"/>
        <v>34.69705405746808</v>
      </c>
      <c r="AI26" s="520">
        <f t="shared" si="14"/>
        <v>-220.93225474726856</v>
      </c>
      <c r="AK26" s="520">
        <f t="shared" si="15"/>
        <v>-47.378657145923007</v>
      </c>
      <c r="AL26" s="520">
        <f t="shared" si="16"/>
        <v>-107.96211778568814</v>
      </c>
      <c r="AM26" s="520">
        <f t="shared" si="17"/>
        <v>-29.98</v>
      </c>
      <c r="AN26" s="520">
        <f t="shared" si="18"/>
        <v>-11.48</v>
      </c>
      <c r="AO26" s="520">
        <f t="shared" si="19"/>
        <v>-92.222086142174575</v>
      </c>
      <c r="AP26" s="520">
        <f t="shared" si="20"/>
        <v>49.701165016839191</v>
      </c>
      <c r="AQ26" s="520">
        <f t="shared" si="21"/>
        <v>-239.32169605694654</v>
      </c>
    </row>
    <row r="27" spans="1:43">
      <c r="A27" s="240">
        <v>72</v>
      </c>
      <c r="B27" s="364">
        <v>17</v>
      </c>
      <c r="C27" s="364">
        <v>17</v>
      </c>
      <c r="D27" s="18" t="s">
        <v>50</v>
      </c>
      <c r="E27" s="21">
        <v>950</v>
      </c>
      <c r="F27" s="21">
        <v>960</v>
      </c>
      <c r="G27" s="36">
        <v>948</v>
      </c>
      <c r="H27" s="36"/>
      <c r="I27" s="22">
        <v>-18543.602143970566</v>
      </c>
      <c r="J27" s="36">
        <v>20153.898237397832</v>
      </c>
      <c r="K27" s="507">
        <f t="shared" si="3"/>
        <v>1610.2960934272669</v>
      </c>
      <c r="L27" s="507"/>
      <c r="M27" s="36">
        <v>-171618.28273126914</v>
      </c>
      <c r="N27" s="36">
        <v>-71424.096609672939</v>
      </c>
      <c r="O27" s="36">
        <v>-86948.174943766382</v>
      </c>
      <c r="P27" s="22">
        <v>33309.171895169355</v>
      </c>
      <c r="Q27" s="19">
        <f t="shared" si="4"/>
        <v>-296681.3823895391</v>
      </c>
      <c r="R27" s="22"/>
      <c r="S27" s="22">
        <v>-171618.28273126914</v>
      </c>
      <c r="T27" s="36">
        <v>-59425.425752845782</v>
      </c>
      <c r="U27" s="36">
        <v>-28421.040000000001</v>
      </c>
      <c r="V27" s="36">
        <v>-10883.04</v>
      </c>
      <c r="W27" s="520">
        <f t="shared" si="5"/>
        <v>-86948.174943766382</v>
      </c>
      <c r="X27" s="22">
        <f t="shared" si="22"/>
        <v>47116.704435963547</v>
      </c>
      <c r="Y27" s="19">
        <f t="shared" si="6"/>
        <v>-310179.25899191777</v>
      </c>
      <c r="Z27" s="577"/>
      <c r="AA27" s="22">
        <f t="shared" si="7"/>
        <v>-19.519581204179541</v>
      </c>
      <c r="AB27" s="22">
        <f t="shared" si="8"/>
        <v>21.214629723576667</v>
      </c>
      <c r="AC27" s="22">
        <f t="shared" si="9"/>
        <v>1.695048519397123</v>
      </c>
      <c r="AE27" s="520">
        <f t="shared" si="10"/>
        <v>-178.76904451173868</v>
      </c>
      <c r="AF27" s="520">
        <f t="shared" si="11"/>
        <v>-74.400100635075972</v>
      </c>
      <c r="AG27" s="520">
        <f t="shared" si="12"/>
        <v>-90.571015566423313</v>
      </c>
      <c r="AH27" s="520">
        <f t="shared" si="13"/>
        <v>34.69705405746808</v>
      </c>
      <c r="AI27" s="520">
        <f t="shared" si="14"/>
        <v>-309.04310665576992</v>
      </c>
      <c r="AK27" s="520">
        <f t="shared" si="15"/>
        <v>-181.03194380935562</v>
      </c>
      <c r="AL27" s="520">
        <f t="shared" si="16"/>
        <v>-62.685048262495549</v>
      </c>
      <c r="AM27" s="520">
        <f t="shared" si="17"/>
        <v>-29.98</v>
      </c>
      <c r="AN27" s="520">
        <f t="shared" si="18"/>
        <v>-11.48</v>
      </c>
      <c r="AO27" s="520">
        <f t="shared" si="19"/>
        <v>-91.71748411789703</v>
      </c>
      <c r="AP27" s="520">
        <f t="shared" si="20"/>
        <v>49.701165016839184</v>
      </c>
      <c r="AQ27" s="520">
        <f t="shared" si="21"/>
        <v>-327.19331117290903</v>
      </c>
    </row>
    <row r="28" spans="1:43">
      <c r="A28" s="240">
        <v>74</v>
      </c>
      <c r="B28" s="364">
        <v>16</v>
      </c>
      <c r="C28" s="364">
        <v>16</v>
      </c>
      <c r="D28" s="18" t="s">
        <v>51</v>
      </c>
      <c r="E28" s="21">
        <v>1083</v>
      </c>
      <c r="F28" s="21">
        <v>1052</v>
      </c>
      <c r="G28" s="36">
        <v>1013</v>
      </c>
      <c r="H28" s="36"/>
      <c r="I28" s="22">
        <v>124876.83825200844</v>
      </c>
      <c r="J28" s="36">
        <v>28154.534898044585</v>
      </c>
      <c r="K28" s="507">
        <f t="shared" si="3"/>
        <v>153031.37315005303</v>
      </c>
      <c r="L28" s="507"/>
      <c r="M28" s="36">
        <v>202287.86616323752</v>
      </c>
      <c r="N28" s="36">
        <v>59484.223678137496</v>
      </c>
      <c r="O28" s="36">
        <v>-95280.708375877322</v>
      </c>
      <c r="P28" s="22">
        <v>36501.300868456419</v>
      </c>
      <c r="Q28" s="19">
        <f t="shared" si="4"/>
        <v>202992.68233395412</v>
      </c>
      <c r="R28" s="22"/>
      <c r="S28" s="22">
        <v>202287.86616323752</v>
      </c>
      <c r="T28" s="36">
        <v>41072.767158743933</v>
      </c>
      <c r="U28" s="36">
        <v>-30369.74</v>
      </c>
      <c r="V28" s="36">
        <v>-11629.24</v>
      </c>
      <c r="W28" s="520">
        <f t="shared" si="5"/>
        <v>-95280.708375877322</v>
      </c>
      <c r="X28" s="22">
        <f t="shared" si="22"/>
        <v>50347.280162058101</v>
      </c>
      <c r="Y28" s="19">
        <f t="shared" si="6"/>
        <v>156428.22510816224</v>
      </c>
      <c r="Z28" s="577"/>
      <c r="AA28" s="22">
        <f t="shared" si="7"/>
        <v>115.30640651154981</v>
      </c>
      <c r="AB28" s="22">
        <f t="shared" si="8"/>
        <v>25.996800459874962</v>
      </c>
      <c r="AC28" s="22">
        <f t="shared" si="9"/>
        <v>141.30320697142477</v>
      </c>
      <c r="AE28" s="520">
        <f t="shared" si="10"/>
        <v>192.2888461627733</v>
      </c>
      <c r="AF28" s="520">
        <f t="shared" si="11"/>
        <v>56.54393885754515</v>
      </c>
      <c r="AG28" s="520">
        <f t="shared" si="12"/>
        <v>-90.571015566423313</v>
      </c>
      <c r="AH28" s="520">
        <f t="shared" si="13"/>
        <v>34.69705405746808</v>
      </c>
      <c r="AI28" s="520">
        <f t="shared" si="14"/>
        <v>192.95882351136322</v>
      </c>
      <c r="AK28" s="520">
        <f t="shared" si="15"/>
        <v>199.69187182945461</v>
      </c>
      <c r="AL28" s="520">
        <f t="shared" si="16"/>
        <v>40.545673404485619</v>
      </c>
      <c r="AM28" s="520">
        <f t="shared" si="17"/>
        <v>-29.98</v>
      </c>
      <c r="AN28" s="520">
        <f t="shared" si="18"/>
        <v>-11.48</v>
      </c>
      <c r="AO28" s="520">
        <f t="shared" si="19"/>
        <v>-94.057954961379394</v>
      </c>
      <c r="AP28" s="520">
        <f t="shared" si="20"/>
        <v>49.701165016839191</v>
      </c>
      <c r="AQ28" s="520">
        <f t="shared" si="21"/>
        <v>154.42075528940003</v>
      </c>
    </row>
    <row r="29" spans="1:43">
      <c r="A29" s="240">
        <v>75</v>
      </c>
      <c r="B29" s="364">
        <v>8</v>
      </c>
      <c r="C29" s="364">
        <v>8</v>
      </c>
      <c r="D29" s="18" t="s">
        <v>52</v>
      </c>
      <c r="E29" s="21">
        <v>19702</v>
      </c>
      <c r="F29" s="21">
        <v>19549</v>
      </c>
      <c r="G29" s="36">
        <v>19534</v>
      </c>
      <c r="H29" s="36"/>
      <c r="I29" s="22">
        <v>-1014078.494076492</v>
      </c>
      <c r="J29" s="36">
        <v>986290.50451448536</v>
      </c>
      <c r="K29" s="507">
        <f t="shared" si="3"/>
        <v>-27787.989562006667</v>
      </c>
      <c r="L29" s="507"/>
      <c r="M29" s="36">
        <v>-4035140.9718102282</v>
      </c>
      <c r="N29" s="36">
        <v>-816148.77348764963</v>
      </c>
      <c r="O29" s="36">
        <v>-1770572.7833080094</v>
      </c>
      <c r="P29" s="22">
        <v>678292.70976944349</v>
      </c>
      <c r="Q29" s="19">
        <f t="shared" si="4"/>
        <v>-5943569.8188364441</v>
      </c>
      <c r="R29" s="22"/>
      <c r="S29" s="22">
        <v>-4035140.9718102282</v>
      </c>
      <c r="T29" s="36">
        <v>-571813.33955003065</v>
      </c>
      <c r="U29" s="36">
        <v>-585629.32000000007</v>
      </c>
      <c r="V29" s="36">
        <v>-224250.32</v>
      </c>
      <c r="W29" s="520">
        <f t="shared" si="5"/>
        <v>-1770572.7833080094</v>
      </c>
      <c r="X29" s="22">
        <f t="shared" si="22"/>
        <v>970862.55743893667</v>
      </c>
      <c r="Y29" s="19">
        <f t="shared" si="6"/>
        <v>-6216544.1772293318</v>
      </c>
      <c r="Z29" s="577"/>
      <c r="AA29" s="22">
        <f t="shared" si="7"/>
        <v>-51.47084022314953</v>
      </c>
      <c r="AB29" s="22">
        <f t="shared" si="8"/>
        <v>50.060425566667618</v>
      </c>
      <c r="AC29" s="22">
        <f t="shared" si="9"/>
        <v>-1.4104146564819138</v>
      </c>
      <c r="AE29" s="520">
        <f t="shared" si="10"/>
        <v>-206.41163086655217</v>
      </c>
      <c r="AF29" s="520">
        <f t="shared" si="11"/>
        <v>-41.748875824218608</v>
      </c>
      <c r="AG29" s="520">
        <f t="shared" si="12"/>
        <v>-90.571015566423313</v>
      </c>
      <c r="AH29" s="520">
        <f t="shared" si="13"/>
        <v>34.69705405746808</v>
      </c>
      <c r="AI29" s="520">
        <f t="shared" si="14"/>
        <v>-304.03446819972601</v>
      </c>
      <c r="AK29" s="520">
        <f t="shared" si="15"/>
        <v>-206.57013268200205</v>
      </c>
      <c r="AL29" s="520">
        <f t="shared" si="16"/>
        <v>-29.272721385790451</v>
      </c>
      <c r="AM29" s="520">
        <f t="shared" si="17"/>
        <v>-29.980000000000004</v>
      </c>
      <c r="AN29" s="520">
        <f t="shared" si="18"/>
        <v>-11.48</v>
      </c>
      <c r="AO29" s="520">
        <f t="shared" si="19"/>
        <v>-90.64056431391468</v>
      </c>
      <c r="AP29" s="520">
        <f t="shared" si="20"/>
        <v>49.701165016839184</v>
      </c>
      <c r="AQ29" s="520">
        <f t="shared" si="21"/>
        <v>-318.24225336486802</v>
      </c>
    </row>
    <row r="30" spans="1:43">
      <c r="A30" s="240">
        <v>77</v>
      </c>
      <c r="B30" s="364">
        <v>13</v>
      </c>
      <c r="C30" s="364">
        <v>13</v>
      </c>
      <c r="D30" s="18" t="s">
        <v>53</v>
      </c>
      <c r="E30" s="21">
        <v>4683</v>
      </c>
      <c r="F30" s="21">
        <v>4601</v>
      </c>
      <c r="G30" s="36">
        <v>4549</v>
      </c>
      <c r="H30" s="36"/>
      <c r="I30" s="22">
        <v>62638.926461373107</v>
      </c>
      <c r="J30" s="36">
        <v>44096.0499229294</v>
      </c>
      <c r="K30" s="507">
        <f t="shared" si="3"/>
        <v>106734.97638430251</v>
      </c>
      <c r="L30" s="507"/>
      <c r="M30" s="36">
        <v>-411774.1259344237</v>
      </c>
      <c r="N30" s="36">
        <v>-222588.5103502307</v>
      </c>
      <c r="O30" s="36">
        <v>-416717.24262111366</v>
      </c>
      <c r="P30" s="22">
        <v>159641.14571841064</v>
      </c>
      <c r="Q30" s="19">
        <f t="shared" si="4"/>
        <v>-891438.73318735743</v>
      </c>
      <c r="R30" s="22"/>
      <c r="S30" s="22">
        <v>-411774.1259344237</v>
      </c>
      <c r="T30" s="36">
        <v>-165082.38054579135</v>
      </c>
      <c r="U30" s="36">
        <v>-136379.01999999999</v>
      </c>
      <c r="V30" s="36">
        <v>-52222.520000000004</v>
      </c>
      <c r="W30" s="520">
        <f t="shared" si="5"/>
        <v>-416717.24262111366</v>
      </c>
      <c r="X30" s="22">
        <f t="shared" si="22"/>
        <v>226090.59966160145</v>
      </c>
      <c r="Y30" s="19">
        <f t="shared" si="6"/>
        <v>-956084.68943972723</v>
      </c>
      <c r="Z30" s="577"/>
      <c r="AA30" s="22">
        <f t="shared" si="7"/>
        <v>13.375811757713668</v>
      </c>
      <c r="AB30" s="22">
        <f t="shared" si="8"/>
        <v>9.4161968658828528</v>
      </c>
      <c r="AC30" s="22">
        <f t="shared" si="9"/>
        <v>22.792008623596523</v>
      </c>
      <c r="AE30" s="520">
        <f t="shared" si="10"/>
        <v>-89.496658538235977</v>
      </c>
      <c r="AF30" s="520">
        <f t="shared" si="11"/>
        <v>-48.378289578402672</v>
      </c>
      <c r="AG30" s="520">
        <f t="shared" si="12"/>
        <v>-90.571015566423313</v>
      </c>
      <c r="AH30" s="520">
        <f t="shared" si="13"/>
        <v>34.69705405746808</v>
      </c>
      <c r="AI30" s="520">
        <f t="shared" si="14"/>
        <v>-193.74890962559388</v>
      </c>
      <c r="AK30" s="520">
        <f t="shared" si="15"/>
        <v>-90.519702337749777</v>
      </c>
      <c r="AL30" s="520">
        <f t="shared" si="16"/>
        <v>-36.289817662297509</v>
      </c>
      <c r="AM30" s="520">
        <f t="shared" si="17"/>
        <v>-29.979999999999997</v>
      </c>
      <c r="AN30" s="520">
        <f t="shared" si="18"/>
        <v>-11.48</v>
      </c>
      <c r="AO30" s="520">
        <f t="shared" si="19"/>
        <v>-91.606340431108734</v>
      </c>
      <c r="AP30" s="520">
        <f t="shared" si="20"/>
        <v>49.701165016839184</v>
      </c>
      <c r="AQ30" s="520">
        <f t="shared" si="21"/>
        <v>-210.17469541431683</v>
      </c>
    </row>
    <row r="31" spans="1:43">
      <c r="A31" s="240">
        <v>78</v>
      </c>
      <c r="B31" s="364">
        <v>1</v>
      </c>
      <c r="C31" s="513">
        <v>34</v>
      </c>
      <c r="D31" s="18" t="s">
        <v>54</v>
      </c>
      <c r="E31" s="21">
        <v>7979</v>
      </c>
      <c r="F31" s="21">
        <v>7832</v>
      </c>
      <c r="G31" s="36">
        <v>7721</v>
      </c>
      <c r="H31" s="36"/>
      <c r="I31" s="22">
        <v>-1543134.5041248978</v>
      </c>
      <c r="J31" s="36">
        <v>-347526.20240419992</v>
      </c>
      <c r="K31" s="507">
        <f t="shared" si="3"/>
        <v>-1890660.7065290976</v>
      </c>
      <c r="L31" s="507"/>
      <c r="M31" s="36">
        <v>-2245375.2181295166</v>
      </c>
      <c r="N31" s="36">
        <v>-731305.84070142033</v>
      </c>
      <c r="O31" s="36">
        <v>-709352.19391622744</v>
      </c>
      <c r="P31" s="22">
        <v>271747.32737809001</v>
      </c>
      <c r="Q31" s="19">
        <f t="shared" si="4"/>
        <v>-3414285.9253690741</v>
      </c>
      <c r="R31" s="22"/>
      <c r="S31" s="22">
        <v>-2245375.2181295166</v>
      </c>
      <c r="T31" s="36">
        <v>-633416.68429447222</v>
      </c>
      <c r="U31" s="36">
        <v>-231475.58000000002</v>
      </c>
      <c r="V31" s="36">
        <v>-88637.08</v>
      </c>
      <c r="W31" s="520">
        <f t="shared" si="5"/>
        <v>-709352.19391622744</v>
      </c>
      <c r="X31" s="22">
        <f t="shared" si="22"/>
        <v>383742.69509501534</v>
      </c>
      <c r="Y31" s="19">
        <f t="shared" si="6"/>
        <v>-3524514.0612452016</v>
      </c>
      <c r="Z31" s="577"/>
      <c r="AA31" s="22">
        <f t="shared" si="7"/>
        <v>-193.39948666811603</v>
      </c>
      <c r="AB31" s="22">
        <f t="shared" si="8"/>
        <v>-43.555107457601196</v>
      </c>
      <c r="AC31" s="22">
        <f t="shared" si="9"/>
        <v>-236.95459412571722</v>
      </c>
      <c r="AE31" s="520">
        <f t="shared" si="10"/>
        <v>-286.69244358139895</v>
      </c>
      <c r="AF31" s="520">
        <f t="shared" si="11"/>
        <v>-93.374085891396874</v>
      </c>
      <c r="AG31" s="520">
        <f t="shared" si="12"/>
        <v>-90.571015566423313</v>
      </c>
      <c r="AH31" s="520">
        <f t="shared" si="13"/>
        <v>34.69705405746808</v>
      </c>
      <c r="AI31" s="520">
        <f t="shared" si="14"/>
        <v>-435.94049098175105</v>
      </c>
      <c r="AK31" s="520">
        <f t="shared" si="15"/>
        <v>-290.81404198025081</v>
      </c>
      <c r="AL31" s="520">
        <f t="shared" si="16"/>
        <v>-82.038166596875044</v>
      </c>
      <c r="AM31" s="520">
        <f t="shared" si="17"/>
        <v>-29.98</v>
      </c>
      <c r="AN31" s="520">
        <f t="shared" si="18"/>
        <v>-11.48</v>
      </c>
      <c r="AO31" s="520">
        <f t="shared" si="19"/>
        <v>-91.873098551512427</v>
      </c>
      <c r="AP31" s="520">
        <f t="shared" si="20"/>
        <v>49.701165016839184</v>
      </c>
      <c r="AQ31" s="520">
        <f t="shared" si="21"/>
        <v>-456.4841421117992</v>
      </c>
    </row>
    <row r="32" spans="1:43">
      <c r="A32" s="240">
        <v>79</v>
      </c>
      <c r="B32" s="364">
        <v>4</v>
      </c>
      <c r="C32" s="364">
        <v>4</v>
      </c>
      <c r="D32" s="18" t="s">
        <v>55</v>
      </c>
      <c r="E32" s="21">
        <v>6785</v>
      </c>
      <c r="F32" s="21">
        <v>6753</v>
      </c>
      <c r="G32" s="36">
        <v>6703</v>
      </c>
      <c r="H32" s="36"/>
      <c r="I32" s="22">
        <v>-870011.97962409223</v>
      </c>
      <c r="J32" s="36">
        <v>-833475.17045262607</v>
      </c>
      <c r="K32" s="507">
        <f t="shared" si="3"/>
        <v>-1703487.1500767183</v>
      </c>
      <c r="L32" s="507"/>
      <c r="M32" s="36">
        <v>-1053593.8958628413</v>
      </c>
      <c r="N32" s="36">
        <v>-882671.57430666231</v>
      </c>
      <c r="O32" s="36">
        <v>-611626.06812005665</v>
      </c>
      <c r="P32" s="22">
        <v>234309.20605008194</v>
      </c>
      <c r="Q32" s="19">
        <f t="shared" si="4"/>
        <v>-2313582.3322394784</v>
      </c>
      <c r="R32" s="22"/>
      <c r="S32" s="22">
        <v>-1053593.8958628413</v>
      </c>
      <c r="T32" s="36">
        <v>-798268.42399816879</v>
      </c>
      <c r="U32" s="36">
        <v>-200955.94</v>
      </c>
      <c r="V32" s="36">
        <v>-76950.44</v>
      </c>
      <c r="W32" s="520">
        <f t="shared" si="5"/>
        <v>-611626.06812005665</v>
      </c>
      <c r="X32" s="22">
        <f t="shared" si="22"/>
        <v>333146.90910787304</v>
      </c>
      <c r="Y32" s="19">
        <f t="shared" si="6"/>
        <v>-2408247.8588731936</v>
      </c>
      <c r="Z32" s="577"/>
      <c r="AA32" s="22">
        <f t="shared" si="7"/>
        <v>-128.22578918556997</v>
      </c>
      <c r="AB32" s="22">
        <f t="shared" si="8"/>
        <v>-122.84085047201563</v>
      </c>
      <c r="AC32" s="22">
        <f t="shared" si="9"/>
        <v>-251.0666396575856</v>
      </c>
      <c r="AE32" s="520">
        <f t="shared" si="10"/>
        <v>-156.01864295318248</v>
      </c>
      <c r="AF32" s="520">
        <f t="shared" si="11"/>
        <v>-130.70806668246146</v>
      </c>
      <c r="AG32" s="520">
        <f t="shared" si="12"/>
        <v>-90.571015566423313</v>
      </c>
      <c r="AH32" s="520">
        <f t="shared" si="13"/>
        <v>34.69705405746808</v>
      </c>
      <c r="AI32" s="520">
        <f t="shared" si="14"/>
        <v>-342.60067114459918</v>
      </c>
      <c r="AK32" s="520">
        <f t="shared" si="15"/>
        <v>-157.18244008098483</v>
      </c>
      <c r="AL32" s="520">
        <f t="shared" si="16"/>
        <v>-119.09121646996401</v>
      </c>
      <c r="AM32" s="520">
        <f t="shared" si="17"/>
        <v>-29.98</v>
      </c>
      <c r="AN32" s="520">
        <f t="shared" si="18"/>
        <v>-11.48</v>
      </c>
      <c r="AO32" s="520">
        <f t="shared" si="19"/>
        <v>-91.246616159936835</v>
      </c>
      <c r="AP32" s="520">
        <f t="shared" si="20"/>
        <v>49.701165016839184</v>
      </c>
      <c r="AQ32" s="520">
        <f t="shared" si="21"/>
        <v>-359.2791076940465</v>
      </c>
    </row>
    <row r="33" spans="1:43">
      <c r="A33" s="240">
        <v>81</v>
      </c>
      <c r="B33" s="364">
        <v>7</v>
      </c>
      <c r="C33" s="364">
        <v>7</v>
      </c>
      <c r="D33" s="18" t="s">
        <v>56</v>
      </c>
      <c r="E33" s="21">
        <v>2621</v>
      </c>
      <c r="F33" s="21">
        <v>2574</v>
      </c>
      <c r="G33" s="36">
        <v>2531</v>
      </c>
      <c r="H33" s="36"/>
      <c r="I33" s="22">
        <v>290115.99736029241</v>
      </c>
      <c r="J33" s="36">
        <v>412654.12146636535</v>
      </c>
      <c r="K33" s="507">
        <f t="shared" si="3"/>
        <v>702770.11882665777</v>
      </c>
      <c r="L33" s="507"/>
      <c r="M33" s="36">
        <v>-140682.24961389371</v>
      </c>
      <c r="N33" s="36">
        <v>75973.076748560328</v>
      </c>
      <c r="O33" s="36">
        <v>-233129.79406797362</v>
      </c>
      <c r="P33" s="22">
        <v>89310.21714392284</v>
      </c>
      <c r="Q33" s="19">
        <f t="shared" si="4"/>
        <v>-208528.74978938416</v>
      </c>
      <c r="R33" s="22"/>
      <c r="S33" s="22">
        <v>-140682.24961389371</v>
      </c>
      <c r="T33" s="36">
        <v>30924.512983428147</v>
      </c>
      <c r="U33" s="36">
        <v>-75879.38</v>
      </c>
      <c r="V33" s="36">
        <v>-29055.88</v>
      </c>
      <c r="W33" s="520">
        <f t="shared" si="5"/>
        <v>-233129.79406797362</v>
      </c>
      <c r="X33" s="22">
        <f t="shared" si="22"/>
        <v>125793.64865761997</v>
      </c>
      <c r="Y33" s="19">
        <f t="shared" si="6"/>
        <v>-322029.14204081928</v>
      </c>
      <c r="Z33" s="577"/>
      <c r="AA33" s="22">
        <f t="shared" si="7"/>
        <v>110.68904897378573</v>
      </c>
      <c r="AB33" s="22">
        <f t="shared" si="8"/>
        <v>157.44148091047896</v>
      </c>
      <c r="AC33" s="22">
        <f t="shared" si="9"/>
        <v>268.13052988426472</v>
      </c>
      <c r="AE33" s="520">
        <f t="shared" si="10"/>
        <v>-54.655108630106341</v>
      </c>
      <c r="AF33" s="520">
        <f t="shared" si="11"/>
        <v>29.51556983238552</v>
      </c>
      <c r="AG33" s="520">
        <f t="shared" si="12"/>
        <v>-90.571015566423313</v>
      </c>
      <c r="AH33" s="520">
        <f t="shared" si="13"/>
        <v>34.69705405746808</v>
      </c>
      <c r="AI33" s="520">
        <f t="shared" si="14"/>
        <v>-81.01350030667605</v>
      </c>
      <c r="AK33" s="520">
        <f t="shared" si="15"/>
        <v>-55.583662431408023</v>
      </c>
      <c r="AL33" s="520">
        <f t="shared" si="16"/>
        <v>12.21829829451922</v>
      </c>
      <c r="AM33" s="520">
        <f t="shared" si="17"/>
        <v>-29.98</v>
      </c>
      <c r="AN33" s="520">
        <f t="shared" si="18"/>
        <v>-11.48</v>
      </c>
      <c r="AO33" s="520">
        <f t="shared" si="19"/>
        <v>-92.109756644794004</v>
      </c>
      <c r="AP33" s="520">
        <f t="shared" si="20"/>
        <v>49.701165016839184</v>
      </c>
      <c r="AQ33" s="520">
        <f t="shared" si="21"/>
        <v>-127.23395576484366</v>
      </c>
    </row>
    <row r="34" spans="1:43">
      <c r="A34" s="240">
        <v>82</v>
      </c>
      <c r="B34" s="364">
        <v>5</v>
      </c>
      <c r="C34" s="364">
        <v>5</v>
      </c>
      <c r="D34" s="18" t="s">
        <v>57</v>
      </c>
      <c r="E34" s="21">
        <v>9405</v>
      </c>
      <c r="F34" s="21">
        <v>9359</v>
      </c>
      <c r="G34" s="36">
        <v>9371</v>
      </c>
      <c r="H34" s="36"/>
      <c r="I34" s="22">
        <v>348473.04083571001</v>
      </c>
      <c r="J34" s="36">
        <v>97994.88333825834</v>
      </c>
      <c r="K34" s="507">
        <f t="shared" si="3"/>
        <v>446467.92417396838</v>
      </c>
      <c r="L34" s="507"/>
      <c r="M34" s="36">
        <v>146175.49532770694</v>
      </c>
      <c r="N34" s="36">
        <v>4301.9551848895499</v>
      </c>
      <c r="O34" s="36">
        <v>-847654.13468615583</v>
      </c>
      <c r="P34" s="22">
        <v>324729.72892384377</v>
      </c>
      <c r="Q34" s="19">
        <f t="shared" si="4"/>
        <v>-372446.95524971554</v>
      </c>
      <c r="R34" s="22"/>
      <c r="S34" s="22">
        <v>146175.49532770694</v>
      </c>
      <c r="T34" s="36">
        <v>-19108.502576521525</v>
      </c>
      <c r="U34" s="36">
        <v>-280942.58</v>
      </c>
      <c r="V34" s="36">
        <v>-107579.08</v>
      </c>
      <c r="W34" s="520">
        <f t="shared" si="5"/>
        <v>-847654.13468615583</v>
      </c>
      <c r="X34" s="22">
        <f t="shared" si="22"/>
        <v>465749.61737280001</v>
      </c>
      <c r="Y34" s="19">
        <f t="shared" si="6"/>
        <v>-643359.18456217053</v>
      </c>
      <c r="Z34" s="577"/>
      <c r="AA34" s="22">
        <f t="shared" si="7"/>
        <v>37.051891635907495</v>
      </c>
      <c r="AB34" s="22">
        <f t="shared" si="8"/>
        <v>10.41944533102162</v>
      </c>
      <c r="AC34" s="22">
        <f t="shared" si="9"/>
        <v>47.471336966929123</v>
      </c>
      <c r="AE34" s="520">
        <f t="shared" si="10"/>
        <v>15.61870876458029</v>
      </c>
      <c r="AF34" s="520">
        <f t="shared" si="11"/>
        <v>0.45965970561914199</v>
      </c>
      <c r="AG34" s="520">
        <f t="shared" si="12"/>
        <v>-90.571015566423313</v>
      </c>
      <c r="AH34" s="520">
        <f t="shared" si="13"/>
        <v>34.69705405746808</v>
      </c>
      <c r="AI34" s="520">
        <f t="shared" si="14"/>
        <v>-39.795593038755804</v>
      </c>
      <c r="AK34" s="520">
        <f t="shared" si="15"/>
        <v>15.598708283823171</v>
      </c>
      <c r="AL34" s="520">
        <f t="shared" si="16"/>
        <v>-2.0391102952215907</v>
      </c>
      <c r="AM34" s="520">
        <f t="shared" si="17"/>
        <v>-29.98</v>
      </c>
      <c r="AN34" s="520">
        <f t="shared" si="18"/>
        <v>-11.48</v>
      </c>
      <c r="AO34" s="520">
        <f t="shared" si="19"/>
        <v>-90.455035181534072</v>
      </c>
      <c r="AP34" s="520">
        <f t="shared" si="20"/>
        <v>49.701165016839184</v>
      </c>
      <c r="AQ34" s="520">
        <f t="shared" si="21"/>
        <v>-68.654272176093329</v>
      </c>
    </row>
    <row r="35" spans="1:43">
      <c r="A35" s="240">
        <v>86</v>
      </c>
      <c r="B35" s="364">
        <v>5</v>
      </c>
      <c r="C35" s="364">
        <v>5</v>
      </c>
      <c r="D35" s="18" t="s">
        <v>58</v>
      </c>
      <c r="E35" s="21">
        <v>8143</v>
      </c>
      <c r="F35" s="21">
        <v>8031</v>
      </c>
      <c r="G35" s="36">
        <v>7998</v>
      </c>
      <c r="H35" s="36"/>
      <c r="I35" s="22">
        <v>246262.38394632383</v>
      </c>
      <c r="J35" s="36">
        <v>-45427.468053555327</v>
      </c>
      <c r="K35" s="507">
        <f t="shared" si="3"/>
        <v>200834.91589276851</v>
      </c>
      <c r="L35" s="507"/>
      <c r="M35" s="36">
        <v>-402318.4142881424</v>
      </c>
      <c r="N35" s="36">
        <v>-391110.87515942467</v>
      </c>
      <c r="O35" s="36">
        <v>-727375.82601394563</v>
      </c>
      <c r="P35" s="22">
        <v>278652.04113552615</v>
      </c>
      <c r="Q35" s="19">
        <f t="shared" si="4"/>
        <v>-1242153.0743259867</v>
      </c>
      <c r="R35" s="22"/>
      <c r="S35" s="22">
        <v>-402318.4142881424</v>
      </c>
      <c r="T35" s="36">
        <v>-290734.49427277991</v>
      </c>
      <c r="U35" s="36">
        <v>-239780.04</v>
      </c>
      <c r="V35" s="36">
        <v>-91817.040000000008</v>
      </c>
      <c r="W35" s="520">
        <f t="shared" si="5"/>
        <v>-727375.82601394563</v>
      </c>
      <c r="X35" s="22">
        <f t="shared" si="22"/>
        <v>397509.91780467983</v>
      </c>
      <c r="Y35" s="19">
        <f t="shared" si="6"/>
        <v>-1354515.8967701881</v>
      </c>
      <c r="Z35" s="577"/>
      <c r="AA35" s="22">
        <f t="shared" si="7"/>
        <v>30.242218340454848</v>
      </c>
      <c r="AB35" s="22">
        <f t="shared" si="8"/>
        <v>-5.5787139940507586</v>
      </c>
      <c r="AC35" s="22">
        <f t="shared" si="9"/>
        <v>24.663504346404089</v>
      </c>
      <c r="AE35" s="520">
        <f t="shared" si="10"/>
        <v>-50.095681022057327</v>
      </c>
      <c r="AF35" s="520">
        <f t="shared" si="11"/>
        <v>-48.70014632790744</v>
      </c>
      <c r="AG35" s="520">
        <f t="shared" si="12"/>
        <v>-90.571015566423313</v>
      </c>
      <c r="AH35" s="520">
        <f t="shared" si="13"/>
        <v>34.69705405746808</v>
      </c>
      <c r="AI35" s="520">
        <f t="shared" si="14"/>
        <v>-154.66978885892001</v>
      </c>
      <c r="AK35" s="520">
        <f t="shared" si="15"/>
        <v>-50.302377380362891</v>
      </c>
      <c r="AL35" s="520">
        <f t="shared" si="16"/>
        <v>-36.350899508974734</v>
      </c>
      <c r="AM35" s="520">
        <f t="shared" si="17"/>
        <v>-29.98</v>
      </c>
      <c r="AN35" s="520">
        <f t="shared" si="18"/>
        <v>-11.48</v>
      </c>
      <c r="AO35" s="520">
        <f t="shared" si="19"/>
        <v>-90.944714430350786</v>
      </c>
      <c r="AP35" s="520">
        <f t="shared" si="20"/>
        <v>49.701165016839191</v>
      </c>
      <c r="AQ35" s="520">
        <f t="shared" si="21"/>
        <v>-169.35682630284921</v>
      </c>
    </row>
    <row r="36" spans="1:43">
      <c r="A36" s="240">
        <v>90</v>
      </c>
      <c r="B36" s="364">
        <v>12</v>
      </c>
      <c r="C36" s="364">
        <v>12</v>
      </c>
      <c r="D36" s="18" t="s">
        <v>59</v>
      </c>
      <c r="E36" s="21">
        <v>3136</v>
      </c>
      <c r="F36" s="21">
        <v>3061</v>
      </c>
      <c r="G36" s="36">
        <v>3001</v>
      </c>
      <c r="H36" s="36"/>
      <c r="I36" s="22">
        <v>94114.218245721509</v>
      </c>
      <c r="J36" s="36">
        <v>-675256.10001324408</v>
      </c>
      <c r="K36" s="507">
        <f t="shared" si="3"/>
        <v>-581141.88176752254</v>
      </c>
      <c r="L36" s="507"/>
      <c r="M36" s="36">
        <v>-485495.99844049948</v>
      </c>
      <c r="N36" s="36">
        <v>-1028764.8660668052</v>
      </c>
      <c r="O36" s="36">
        <v>-277237.87864882179</v>
      </c>
      <c r="P36" s="22">
        <v>106207.68246990979</v>
      </c>
      <c r="Q36" s="19">
        <f t="shared" si="4"/>
        <v>-1685291.0606862167</v>
      </c>
      <c r="R36" s="22"/>
      <c r="S36" s="22">
        <v>-485495.99844049948</v>
      </c>
      <c r="T36" s="36">
        <v>-990506.60409519274</v>
      </c>
      <c r="U36" s="36">
        <v>-89969.98</v>
      </c>
      <c r="V36" s="36">
        <v>-34451.480000000003</v>
      </c>
      <c r="W36" s="520">
        <f t="shared" si="5"/>
        <v>-277237.87864882179</v>
      </c>
      <c r="X36" s="22">
        <f t="shared" si="22"/>
        <v>149153.19621553438</v>
      </c>
      <c r="Y36" s="19">
        <f t="shared" si="6"/>
        <v>-1728508.7449689796</v>
      </c>
      <c r="Z36" s="577"/>
      <c r="AA36" s="22">
        <f t="shared" si="7"/>
        <v>30.01091143039589</v>
      </c>
      <c r="AB36" s="22">
        <f t="shared" si="8"/>
        <v>-215.32401148381507</v>
      </c>
      <c r="AC36" s="22">
        <f t="shared" si="9"/>
        <v>-185.31310005341919</v>
      </c>
      <c r="AE36" s="520">
        <f t="shared" si="10"/>
        <v>-158.60699066987894</v>
      </c>
      <c r="AF36" s="520">
        <f t="shared" si="11"/>
        <v>-336.08783602313139</v>
      </c>
      <c r="AG36" s="520">
        <f t="shared" si="12"/>
        <v>-90.571015566423327</v>
      </c>
      <c r="AH36" s="520">
        <f t="shared" si="13"/>
        <v>34.69705405746808</v>
      </c>
      <c r="AI36" s="520">
        <f t="shared" si="14"/>
        <v>-550.56878820196562</v>
      </c>
      <c r="AK36" s="520">
        <f t="shared" si="15"/>
        <v>-161.77807345568127</v>
      </c>
      <c r="AL36" s="520">
        <f t="shared" si="16"/>
        <v>-330.05884841559237</v>
      </c>
      <c r="AM36" s="520">
        <f t="shared" si="17"/>
        <v>-29.979999999999997</v>
      </c>
      <c r="AN36" s="520">
        <f t="shared" si="18"/>
        <v>-11.48</v>
      </c>
      <c r="AO36" s="520">
        <f t="shared" si="19"/>
        <v>-92.381832272183203</v>
      </c>
      <c r="AP36" s="520">
        <f t="shared" si="20"/>
        <v>49.701165016839177</v>
      </c>
      <c r="AQ36" s="520">
        <f t="shared" si="21"/>
        <v>-575.97758912661766</v>
      </c>
    </row>
    <row r="37" spans="1:43">
      <c r="A37" s="240">
        <v>91</v>
      </c>
      <c r="B37" s="364">
        <v>1</v>
      </c>
      <c r="C37" s="513">
        <v>31</v>
      </c>
      <c r="D37" s="18" t="s">
        <v>60</v>
      </c>
      <c r="E37" s="21">
        <v>658457</v>
      </c>
      <c r="F37" s="21">
        <v>664028</v>
      </c>
      <c r="G37" s="36">
        <v>674500</v>
      </c>
      <c r="H37" s="36"/>
      <c r="I37" s="22">
        <v>-6980980.3654889707</v>
      </c>
      <c r="J37" s="36">
        <v>-76687612.739061773</v>
      </c>
      <c r="K37" s="507">
        <f t="shared" si="3"/>
        <v>-83668593.104550749</v>
      </c>
      <c r="L37" s="507"/>
      <c r="M37" s="36">
        <v>55076117.060363501</v>
      </c>
      <c r="N37" s="36">
        <v>-28079132.172586184</v>
      </c>
      <c r="O37" s="36">
        <v>-60141690.324540943</v>
      </c>
      <c r="P37" s="22">
        <v>23039815.411672413</v>
      </c>
      <c r="Q37" s="19">
        <f t="shared" si="4"/>
        <v>-10104890.025091212</v>
      </c>
      <c r="R37" s="22"/>
      <c r="S37" s="22">
        <v>55076117.060363501</v>
      </c>
      <c r="T37" s="36">
        <v>-19779701.53538074</v>
      </c>
      <c r="U37" s="36">
        <v>-20221510</v>
      </c>
      <c r="V37" s="36">
        <v>-7743260</v>
      </c>
      <c r="W37" s="520">
        <f t="shared" si="5"/>
        <v>-60141690.324540943</v>
      </c>
      <c r="X37" s="22">
        <f t="shared" si="22"/>
        <v>33523435.803858031</v>
      </c>
      <c r="Y37" s="19">
        <f t="shared" si="6"/>
        <v>-19286608.995700147</v>
      </c>
      <c r="Z37" s="577"/>
      <c r="AA37" s="22">
        <f t="shared" si="7"/>
        <v>-10.60202923727589</v>
      </c>
      <c r="AB37" s="22">
        <f t="shared" si="8"/>
        <v>-116.46563517292971</v>
      </c>
      <c r="AC37" s="22">
        <f t="shared" si="9"/>
        <v>-127.06766441020559</v>
      </c>
      <c r="AE37" s="520">
        <f t="shared" si="10"/>
        <v>82.942461854565622</v>
      </c>
      <c r="AF37" s="520">
        <f t="shared" si="11"/>
        <v>-42.286066510126354</v>
      </c>
      <c r="AG37" s="520">
        <f t="shared" si="12"/>
        <v>-90.571015566423313</v>
      </c>
      <c r="AH37" s="520">
        <f t="shared" si="13"/>
        <v>34.69705405746808</v>
      </c>
      <c r="AI37" s="520">
        <f t="shared" si="14"/>
        <v>-15.217566164515972</v>
      </c>
      <c r="AK37" s="520">
        <f t="shared" si="15"/>
        <v>81.654732483859902</v>
      </c>
      <c r="AL37" s="520">
        <f t="shared" si="16"/>
        <v>-29.324983744078192</v>
      </c>
      <c r="AM37" s="520">
        <f t="shared" si="17"/>
        <v>-29.98</v>
      </c>
      <c r="AN37" s="520">
        <f t="shared" si="18"/>
        <v>-11.48</v>
      </c>
      <c r="AO37" s="520">
        <f t="shared" si="19"/>
        <v>-89.164848516739724</v>
      </c>
      <c r="AP37" s="520">
        <f t="shared" si="20"/>
        <v>49.701165016839184</v>
      </c>
      <c r="AQ37" s="520">
        <f t="shared" si="21"/>
        <v>-28.593934760118824</v>
      </c>
    </row>
    <row r="38" spans="1:43">
      <c r="A38" s="240">
        <v>92</v>
      </c>
      <c r="B38" s="364">
        <v>1</v>
      </c>
      <c r="C38" s="513">
        <v>35</v>
      </c>
      <c r="D38" s="18" t="s">
        <v>61</v>
      </c>
      <c r="E38" s="21">
        <v>239206</v>
      </c>
      <c r="F38" s="21">
        <v>242819</v>
      </c>
      <c r="G38" s="36">
        <v>247443</v>
      </c>
      <c r="H38" s="36"/>
      <c r="I38" s="22">
        <v>-27694606.953011636</v>
      </c>
      <c r="J38" s="36">
        <v>-3093860.6356005617</v>
      </c>
      <c r="K38" s="507">
        <f t="shared" si="3"/>
        <v>-30788467.588612199</v>
      </c>
      <c r="L38" s="507"/>
      <c r="M38" s="36">
        <v>-26465622.019977588</v>
      </c>
      <c r="N38" s="36">
        <v>111614.11005873444</v>
      </c>
      <c r="O38" s="36">
        <v>-21992363.428823341</v>
      </c>
      <c r="P38" s="22">
        <v>8425103.9691803418</v>
      </c>
      <c r="Q38" s="19">
        <f t="shared" si="4"/>
        <v>-39921267.369561851</v>
      </c>
      <c r="R38" s="22"/>
      <c r="S38" s="22">
        <v>-26465622.019977588</v>
      </c>
      <c r="T38" s="36">
        <v>-495769.57870802219</v>
      </c>
      <c r="U38" s="36">
        <v>-7418341.1399999997</v>
      </c>
      <c r="V38" s="36">
        <v>-2840645.64</v>
      </c>
      <c r="W38" s="520">
        <f t="shared" si="5"/>
        <v>-21992363.428823341</v>
      </c>
      <c r="X38" s="22">
        <f t="shared" si="22"/>
        <v>12298205.375261739</v>
      </c>
      <c r="Y38" s="19">
        <f t="shared" si="6"/>
        <v>-46914536.432247207</v>
      </c>
      <c r="Z38" s="577"/>
      <c r="AA38" s="22">
        <f t="shared" si="7"/>
        <v>-115.77722529122028</v>
      </c>
      <c r="AB38" s="22">
        <f t="shared" si="8"/>
        <v>-12.933875553291145</v>
      </c>
      <c r="AC38" s="22">
        <f t="shared" si="9"/>
        <v>-128.71110084451141</v>
      </c>
      <c r="AE38" s="520">
        <f t="shared" si="10"/>
        <v>-108.99320901567665</v>
      </c>
      <c r="AF38" s="520">
        <f t="shared" si="11"/>
        <v>0.45965970561914199</v>
      </c>
      <c r="AG38" s="520">
        <f t="shared" si="12"/>
        <v>-90.571015566423313</v>
      </c>
      <c r="AH38" s="520">
        <f t="shared" si="13"/>
        <v>34.69705405746808</v>
      </c>
      <c r="AI38" s="520">
        <f t="shared" si="14"/>
        <v>-164.40751081901271</v>
      </c>
      <c r="AK38" s="520">
        <f t="shared" si="15"/>
        <v>-106.95643853322821</v>
      </c>
      <c r="AL38" s="520">
        <f t="shared" si="16"/>
        <v>-2.0035708373565719</v>
      </c>
      <c r="AM38" s="520">
        <f t="shared" si="17"/>
        <v>-29.979999999999997</v>
      </c>
      <c r="AN38" s="520">
        <f t="shared" si="18"/>
        <v>-11.48</v>
      </c>
      <c r="AO38" s="520">
        <f t="shared" si="19"/>
        <v>-88.87850304443181</v>
      </c>
      <c r="AP38" s="520">
        <f t="shared" si="20"/>
        <v>49.701165016839184</v>
      </c>
      <c r="AQ38" s="520">
        <f t="shared" si="21"/>
        <v>-189.59734739817739</v>
      </c>
    </row>
    <row r="39" spans="1:43">
      <c r="A39" s="240">
        <v>97</v>
      </c>
      <c r="B39" s="364">
        <v>10</v>
      </c>
      <c r="C39" s="364">
        <v>10</v>
      </c>
      <c r="D39" s="18" t="s">
        <v>62</v>
      </c>
      <c r="E39" s="21">
        <v>2131</v>
      </c>
      <c r="F39" s="21">
        <v>2091</v>
      </c>
      <c r="G39" s="36">
        <v>2062</v>
      </c>
      <c r="H39" s="36"/>
      <c r="I39" s="22">
        <v>-317202.09788532177</v>
      </c>
      <c r="J39" s="36">
        <v>271315.2243055604</v>
      </c>
      <c r="K39" s="507">
        <f t="shared" si="3"/>
        <v>-45886.873579761363</v>
      </c>
      <c r="L39" s="507"/>
      <c r="M39" s="36">
        <v>-405409.91501179541</v>
      </c>
      <c r="N39" s="36">
        <v>172304.65670424153</v>
      </c>
      <c r="O39" s="36">
        <v>-189383.99354939113</v>
      </c>
      <c r="P39" s="22">
        <v>72551.540034165751</v>
      </c>
      <c r="Q39" s="19">
        <f t="shared" si="4"/>
        <v>-349937.71182277927</v>
      </c>
      <c r="R39" s="22"/>
      <c r="S39" s="22">
        <v>-405409.91501179541</v>
      </c>
      <c r="T39" s="36">
        <v>135709.26166426818</v>
      </c>
      <c r="U39" s="36">
        <v>-61818.76</v>
      </c>
      <c r="V39" s="36">
        <v>-23671.760000000002</v>
      </c>
      <c r="W39" s="520">
        <f t="shared" si="5"/>
        <v>-189383.99354939113</v>
      </c>
      <c r="X39" s="22">
        <f t="shared" si="22"/>
        <v>102483.8022647224</v>
      </c>
      <c r="Y39" s="19">
        <f t="shared" si="6"/>
        <v>-442091.36463219603</v>
      </c>
      <c r="Z39" s="577"/>
      <c r="AA39" s="22">
        <f t="shared" si="7"/>
        <v>-148.85128948161508</v>
      </c>
      <c r="AB39" s="22">
        <f t="shared" si="8"/>
        <v>127.31826574639156</v>
      </c>
      <c r="AC39" s="22">
        <f t="shared" si="9"/>
        <v>-21.533023735223541</v>
      </c>
      <c r="AE39" s="520">
        <f t="shared" si="10"/>
        <v>-193.88326877656405</v>
      </c>
      <c r="AF39" s="520">
        <f t="shared" si="11"/>
        <v>82.402992206715226</v>
      </c>
      <c r="AG39" s="520">
        <f t="shared" si="12"/>
        <v>-90.571015566423313</v>
      </c>
      <c r="AH39" s="520">
        <f t="shared" si="13"/>
        <v>34.69705405746808</v>
      </c>
      <c r="AI39" s="520">
        <f t="shared" si="14"/>
        <v>-167.35423807880406</v>
      </c>
      <c r="AK39" s="520">
        <f t="shared" si="15"/>
        <v>-196.61004607749535</v>
      </c>
      <c r="AL39" s="520">
        <f t="shared" si="16"/>
        <v>65.814384900227054</v>
      </c>
      <c r="AM39" s="520">
        <f t="shared" si="17"/>
        <v>-29.98</v>
      </c>
      <c r="AN39" s="520">
        <f t="shared" si="18"/>
        <v>-11.48</v>
      </c>
      <c r="AO39" s="520">
        <f t="shared" si="19"/>
        <v>-91.84480773491326</v>
      </c>
      <c r="AP39" s="520">
        <f t="shared" si="20"/>
        <v>49.701165016839184</v>
      </c>
      <c r="AQ39" s="520">
        <f t="shared" si="21"/>
        <v>-214.3993038953424</v>
      </c>
    </row>
    <row r="40" spans="1:43">
      <c r="A40" s="240">
        <v>98</v>
      </c>
      <c r="B40" s="364">
        <v>7</v>
      </c>
      <c r="C40" s="364">
        <v>7</v>
      </c>
      <c r="D40" s="18" t="s">
        <v>63</v>
      </c>
      <c r="E40" s="21">
        <v>23090</v>
      </c>
      <c r="F40" s="21">
        <v>22943</v>
      </c>
      <c r="G40" s="36">
        <v>22885</v>
      </c>
      <c r="H40" s="36"/>
      <c r="I40" s="22">
        <v>4335426.4234630624</v>
      </c>
      <c r="J40" s="22">
        <v>3029037.0495852563</v>
      </c>
      <c r="K40" s="507">
        <f t="shared" si="3"/>
        <v>7364463.4730483182</v>
      </c>
      <c r="L40" s="507"/>
      <c r="M40" s="36">
        <v>4495154.9679005193</v>
      </c>
      <c r="N40" s="22">
        <v>2695723.6163410065</v>
      </c>
      <c r="O40" s="22">
        <v>-2077970.81014045</v>
      </c>
      <c r="P40" s="22">
        <v>796054.51124049013</v>
      </c>
      <c r="Q40" s="19">
        <f t="shared" si="4"/>
        <v>5908962.2853415664</v>
      </c>
      <c r="R40" s="22"/>
      <c r="S40" s="22">
        <v>4495154.9679005193</v>
      </c>
      <c r="T40" s="22">
        <v>2294189.3512036996</v>
      </c>
      <c r="U40" s="22">
        <v>-686092.3</v>
      </c>
      <c r="V40" s="22">
        <v>-262719.8</v>
      </c>
      <c r="W40" s="520">
        <f t="shared" si="5"/>
        <v>-2077970.81014045</v>
      </c>
      <c r="X40" s="22">
        <f t="shared" si="22"/>
        <v>1137411.1614103648</v>
      </c>
      <c r="Y40" s="19">
        <f t="shared" si="6"/>
        <v>4899972.570374134</v>
      </c>
      <c r="Z40" s="577"/>
      <c r="AA40" s="22">
        <f t="shared" si="7"/>
        <v>187.76207983815775</v>
      </c>
      <c r="AB40" s="22">
        <f t="shared" si="8"/>
        <v>131.1839345857625</v>
      </c>
      <c r="AC40" s="22">
        <f t="shared" si="9"/>
        <v>318.94601442392025</v>
      </c>
      <c r="AE40" s="520">
        <f t="shared" si="10"/>
        <v>195.92707875607022</v>
      </c>
      <c r="AF40" s="520">
        <f t="shared" si="11"/>
        <v>117.49656175482747</v>
      </c>
      <c r="AG40" s="520">
        <f t="shared" si="12"/>
        <v>-90.571015566423313</v>
      </c>
      <c r="AH40" s="520">
        <f t="shared" si="13"/>
        <v>34.69705405746808</v>
      </c>
      <c r="AI40" s="520">
        <f t="shared" si="14"/>
        <v>257.54967900194248</v>
      </c>
      <c r="AK40" s="520">
        <f t="shared" si="15"/>
        <v>196.42363853618176</v>
      </c>
      <c r="AL40" s="520">
        <f t="shared" si="16"/>
        <v>100.24860612644525</v>
      </c>
      <c r="AM40" s="520">
        <f t="shared" si="17"/>
        <v>-29.98</v>
      </c>
      <c r="AN40" s="520">
        <f t="shared" si="18"/>
        <v>-11.479999999999999</v>
      </c>
      <c r="AO40" s="520">
        <f t="shared" si="19"/>
        <v>-90.800559761435437</v>
      </c>
      <c r="AP40" s="520">
        <f t="shared" si="20"/>
        <v>49.701165016839184</v>
      </c>
      <c r="AQ40" s="520">
        <f t="shared" si="21"/>
        <v>214.11284991803078</v>
      </c>
    </row>
    <row r="41" spans="1:43">
      <c r="A41" s="240">
        <v>102</v>
      </c>
      <c r="B41" s="364">
        <v>4</v>
      </c>
      <c r="C41" s="364">
        <v>4</v>
      </c>
      <c r="D41" s="18" t="s">
        <v>64</v>
      </c>
      <c r="E41" s="21">
        <v>9870</v>
      </c>
      <c r="F41" s="21">
        <v>9745</v>
      </c>
      <c r="G41" s="36">
        <v>9646</v>
      </c>
      <c r="H41" s="36"/>
      <c r="I41" s="22">
        <v>1048170.5654000834</v>
      </c>
      <c r="J41" s="36">
        <v>660474.0562988912</v>
      </c>
      <c r="K41" s="507">
        <f t="shared" si="3"/>
        <v>1708644.6216989746</v>
      </c>
      <c r="L41" s="507"/>
      <c r="M41" s="36">
        <v>310285.04827605054</v>
      </c>
      <c r="N41" s="36">
        <v>4479.3838312585385</v>
      </c>
      <c r="O41" s="36">
        <v>-882614.54669479514</v>
      </c>
      <c r="P41" s="22">
        <v>338122.79179002641</v>
      </c>
      <c r="Q41" s="19">
        <f t="shared" si="4"/>
        <v>-229727.32279745961</v>
      </c>
      <c r="R41" s="22"/>
      <c r="S41" s="22">
        <v>310285.04827605054</v>
      </c>
      <c r="T41" s="36">
        <v>-19896.608356469947</v>
      </c>
      <c r="U41" s="36">
        <v>-289187.08</v>
      </c>
      <c r="V41" s="36">
        <v>-110736.08</v>
      </c>
      <c r="W41" s="520">
        <f t="shared" si="5"/>
        <v>-882614.54669479514</v>
      </c>
      <c r="X41" s="22">
        <f t="shared" si="22"/>
        <v>479417.43775243073</v>
      </c>
      <c r="Y41" s="19">
        <f t="shared" si="6"/>
        <v>-512731.82902278384</v>
      </c>
      <c r="Z41" s="577"/>
      <c r="AA41" s="22">
        <f t="shared" si="7"/>
        <v>106.19762567376732</v>
      </c>
      <c r="AB41" s="22">
        <f t="shared" si="8"/>
        <v>66.917330932005186</v>
      </c>
      <c r="AC41" s="22">
        <f t="shared" si="9"/>
        <v>173.11495660577251</v>
      </c>
      <c r="AE41" s="520">
        <f t="shared" si="10"/>
        <v>31.840435944181689</v>
      </c>
      <c r="AF41" s="520">
        <f t="shared" si="11"/>
        <v>0.45965970561914199</v>
      </c>
      <c r="AG41" s="520">
        <f t="shared" si="12"/>
        <v>-90.571015566423313</v>
      </c>
      <c r="AH41" s="520">
        <f t="shared" si="13"/>
        <v>34.69705405746808</v>
      </c>
      <c r="AI41" s="520">
        <f t="shared" si="14"/>
        <v>-23.573865859154399</v>
      </c>
      <c r="AK41" s="520">
        <f t="shared" si="15"/>
        <v>32.167224577654004</v>
      </c>
      <c r="AL41" s="520">
        <f t="shared" si="16"/>
        <v>-2.062679696917888</v>
      </c>
      <c r="AM41" s="520">
        <f t="shared" si="17"/>
        <v>-29.98</v>
      </c>
      <c r="AN41" s="520">
        <f t="shared" si="18"/>
        <v>-11.48</v>
      </c>
      <c r="AO41" s="520">
        <f t="shared" si="19"/>
        <v>-91.500575025377884</v>
      </c>
      <c r="AP41" s="520">
        <f t="shared" si="20"/>
        <v>49.701165016839184</v>
      </c>
      <c r="AQ41" s="520">
        <f t="shared" si="21"/>
        <v>-53.154865127802594</v>
      </c>
    </row>
    <row r="42" spans="1:43">
      <c r="A42" s="240">
        <v>103</v>
      </c>
      <c r="B42" s="364">
        <v>5</v>
      </c>
      <c r="C42" s="364">
        <v>5</v>
      </c>
      <c r="D42" s="18" t="s">
        <v>65</v>
      </c>
      <c r="E42" s="21">
        <v>2166</v>
      </c>
      <c r="F42" s="21">
        <v>2161</v>
      </c>
      <c r="G42" s="36">
        <v>2125</v>
      </c>
      <c r="H42" s="36"/>
      <c r="I42" s="22">
        <v>205163.71927565767</v>
      </c>
      <c r="J42" s="36">
        <v>123638.49758452934</v>
      </c>
      <c r="K42" s="507">
        <f t="shared" si="3"/>
        <v>328802.21686018701</v>
      </c>
      <c r="L42" s="507"/>
      <c r="M42" s="36">
        <v>142099.67890654004</v>
      </c>
      <c r="N42" s="36">
        <v>40211.771044527421</v>
      </c>
      <c r="O42" s="36">
        <v>-195723.96463904079</v>
      </c>
      <c r="P42" s="22">
        <v>74980.333818188519</v>
      </c>
      <c r="Q42" s="19">
        <f t="shared" si="4"/>
        <v>61567.819130215183</v>
      </c>
      <c r="R42" s="22"/>
      <c r="S42" s="22">
        <v>142099.67890654004</v>
      </c>
      <c r="T42" s="36">
        <v>2391.2790878643864</v>
      </c>
      <c r="U42" s="36">
        <v>-63707.5</v>
      </c>
      <c r="V42" s="36">
        <v>-24395</v>
      </c>
      <c r="W42" s="520">
        <f t="shared" si="5"/>
        <v>-195723.96463904079</v>
      </c>
      <c r="X42" s="22">
        <f t="shared" si="22"/>
        <v>105614.97566078327</v>
      </c>
      <c r="Y42" s="19">
        <f t="shared" si="6"/>
        <v>-33720.530983853096</v>
      </c>
      <c r="Z42" s="577"/>
      <c r="AA42" s="22">
        <f t="shared" si="7"/>
        <v>94.72009200168867</v>
      </c>
      <c r="AB42" s="22">
        <f t="shared" si="8"/>
        <v>57.081485496089257</v>
      </c>
      <c r="AC42" s="22">
        <f t="shared" si="9"/>
        <v>151.80157749777794</v>
      </c>
      <c r="AE42" s="520">
        <f t="shared" si="10"/>
        <v>65.756445583776042</v>
      </c>
      <c r="AF42" s="520">
        <f t="shared" si="11"/>
        <v>18.607945879003896</v>
      </c>
      <c r="AG42" s="520">
        <f t="shared" si="12"/>
        <v>-90.571015566423313</v>
      </c>
      <c r="AH42" s="520">
        <f t="shared" si="13"/>
        <v>34.69705405746808</v>
      </c>
      <c r="AI42" s="520">
        <f t="shared" si="14"/>
        <v>28.490429953824702</v>
      </c>
      <c r="AK42" s="520">
        <f t="shared" si="15"/>
        <v>66.870437132489428</v>
      </c>
      <c r="AL42" s="520">
        <f t="shared" si="16"/>
        <v>1.1253078060538289</v>
      </c>
      <c r="AM42" s="520">
        <f t="shared" si="17"/>
        <v>-29.98</v>
      </c>
      <c r="AN42" s="520">
        <f t="shared" si="18"/>
        <v>-11.48</v>
      </c>
      <c r="AO42" s="520">
        <f t="shared" si="19"/>
        <v>-92.105395124254485</v>
      </c>
      <c r="AP42" s="520">
        <f t="shared" si="20"/>
        <v>49.701165016839184</v>
      </c>
      <c r="AQ42" s="520">
        <f t="shared" si="21"/>
        <v>-15.868485168872045</v>
      </c>
    </row>
    <row r="43" spans="1:43">
      <c r="A43" s="240">
        <v>105</v>
      </c>
      <c r="B43" s="364">
        <v>18</v>
      </c>
      <c r="C43" s="364">
        <v>18</v>
      </c>
      <c r="D43" s="18" t="s">
        <v>66</v>
      </c>
      <c r="E43" s="21">
        <v>2139</v>
      </c>
      <c r="F43" s="21">
        <v>2094</v>
      </c>
      <c r="G43" s="36">
        <v>2063</v>
      </c>
      <c r="H43" s="36"/>
      <c r="I43" s="22">
        <v>338605.69872906734</v>
      </c>
      <c r="J43" s="36">
        <v>353435.51227285573</v>
      </c>
      <c r="K43" s="507">
        <f t="shared" si="3"/>
        <v>692041.21100192307</v>
      </c>
      <c r="L43" s="507"/>
      <c r="M43" s="36">
        <v>416536.76124356815</v>
      </c>
      <c r="N43" s="36">
        <v>365103.72918725054</v>
      </c>
      <c r="O43" s="36">
        <v>-189655.70659609043</v>
      </c>
      <c r="P43" s="22">
        <v>72655.631196338159</v>
      </c>
      <c r="Q43" s="19">
        <f t="shared" si="4"/>
        <v>664640.4150310664</v>
      </c>
      <c r="R43" s="22"/>
      <c r="S43" s="22">
        <v>416536.76124356815</v>
      </c>
      <c r="T43" s="36">
        <v>328455.82999370474</v>
      </c>
      <c r="U43" s="36">
        <v>-61848.74</v>
      </c>
      <c r="V43" s="36">
        <v>-23683.24</v>
      </c>
      <c r="W43" s="520">
        <f t="shared" si="5"/>
        <v>-189655.70659609043</v>
      </c>
      <c r="X43" s="22">
        <f t="shared" si="22"/>
        <v>102533.50342973923</v>
      </c>
      <c r="Y43" s="19">
        <f t="shared" si="6"/>
        <v>572338.40807092167</v>
      </c>
      <c r="Z43" s="577"/>
      <c r="AA43" s="22">
        <f t="shared" si="7"/>
        <v>158.30093442219138</v>
      </c>
      <c r="AB43" s="22">
        <f t="shared" si="8"/>
        <v>165.23399358244774</v>
      </c>
      <c r="AC43" s="22">
        <f t="shared" si="9"/>
        <v>323.53492800463914</v>
      </c>
      <c r="AE43" s="520">
        <f t="shared" si="10"/>
        <v>198.91917919941173</v>
      </c>
      <c r="AF43" s="520">
        <f t="shared" si="11"/>
        <v>174.35708175131353</v>
      </c>
      <c r="AG43" s="520">
        <f t="shared" si="12"/>
        <v>-90.571015566423313</v>
      </c>
      <c r="AH43" s="520">
        <f t="shared" si="13"/>
        <v>34.69705405746808</v>
      </c>
      <c r="AI43" s="520">
        <f t="shared" si="14"/>
        <v>317.40229944177003</v>
      </c>
      <c r="AK43" s="520">
        <f t="shared" si="15"/>
        <v>201.90827011321772</v>
      </c>
      <c r="AL43" s="520">
        <f t="shared" si="16"/>
        <v>159.21271449040464</v>
      </c>
      <c r="AM43" s="520">
        <f t="shared" si="17"/>
        <v>-29.98</v>
      </c>
      <c r="AN43" s="520">
        <f t="shared" si="18"/>
        <v>-11.48</v>
      </c>
      <c r="AO43" s="520">
        <f t="shared" si="19"/>
        <v>-91.931995441633745</v>
      </c>
      <c r="AP43" s="520">
        <f t="shared" si="20"/>
        <v>49.701165016839177</v>
      </c>
      <c r="AQ43" s="520">
        <f t="shared" si="21"/>
        <v>277.43015417882776</v>
      </c>
    </row>
    <row r="44" spans="1:43">
      <c r="A44" s="240">
        <v>106</v>
      </c>
      <c r="B44" s="364">
        <v>1</v>
      </c>
      <c r="C44" s="513">
        <v>33</v>
      </c>
      <c r="D44" s="18" t="s">
        <v>67</v>
      </c>
      <c r="E44" s="21">
        <v>46880</v>
      </c>
      <c r="F44" s="21">
        <v>46797</v>
      </c>
      <c r="G44" s="36">
        <v>46901</v>
      </c>
      <c r="H44" s="36"/>
      <c r="I44" s="22">
        <v>1749488.2548557413</v>
      </c>
      <c r="J44" s="36">
        <v>3681008.4198144875</v>
      </c>
      <c r="K44" s="507">
        <f t="shared" si="3"/>
        <v>5430496.6746702287</v>
      </c>
      <c r="L44" s="507"/>
      <c r="M44" s="36">
        <v>-1346101.2265264208</v>
      </c>
      <c r="N44" s="36">
        <v>721215.86000360036</v>
      </c>
      <c r="O44" s="36">
        <v>-4238451.8154619122</v>
      </c>
      <c r="P44" s="22">
        <v>1623718.0387273338</v>
      </c>
      <c r="Q44" s="19">
        <f t="shared" si="4"/>
        <v>-3239619.1432573991</v>
      </c>
      <c r="R44" s="22"/>
      <c r="S44" s="22">
        <v>-1346101.2265264208</v>
      </c>
      <c r="T44" s="36">
        <v>-95546.596332244662</v>
      </c>
      <c r="U44" s="36">
        <v>-1406091.98</v>
      </c>
      <c r="V44" s="36">
        <v>-538423.48</v>
      </c>
      <c r="W44" s="520">
        <f t="shared" si="5"/>
        <v>-4238451.8154619122</v>
      </c>
      <c r="X44" s="22">
        <f t="shared" si="22"/>
        <v>2331034.3404547749</v>
      </c>
      <c r="Y44" s="19">
        <f t="shared" si="6"/>
        <v>-5293580.7578658024</v>
      </c>
      <c r="Z44" s="577"/>
      <c r="AA44" s="22">
        <f t="shared" si="7"/>
        <v>37.318435470472295</v>
      </c>
      <c r="AB44" s="22">
        <f t="shared" si="8"/>
        <v>78.519804176930194</v>
      </c>
      <c r="AC44" s="22">
        <f t="shared" si="9"/>
        <v>115.83823964740249</v>
      </c>
      <c r="AE44" s="520">
        <f t="shared" si="10"/>
        <v>-28.764690611073803</v>
      </c>
      <c r="AF44" s="520">
        <f t="shared" si="11"/>
        <v>15.411583221223591</v>
      </c>
      <c r="AG44" s="520">
        <f t="shared" si="12"/>
        <v>-90.571015566423327</v>
      </c>
      <c r="AH44" s="520">
        <f t="shared" si="13"/>
        <v>34.69705405746808</v>
      </c>
      <c r="AI44" s="520">
        <f t="shared" si="14"/>
        <v>-69.227068898805456</v>
      </c>
      <c r="AK44" s="520">
        <f t="shared" si="15"/>
        <v>-28.70090672963094</v>
      </c>
      <c r="AL44" s="520">
        <f t="shared" si="16"/>
        <v>-2.0371974229173082</v>
      </c>
      <c r="AM44" s="520">
        <f t="shared" si="17"/>
        <v>-29.98</v>
      </c>
      <c r="AN44" s="520">
        <f t="shared" si="18"/>
        <v>-11.48</v>
      </c>
      <c r="AO44" s="520">
        <f t="shared" si="19"/>
        <v>-90.370180069975319</v>
      </c>
      <c r="AP44" s="520">
        <f t="shared" si="20"/>
        <v>49.701165016839191</v>
      </c>
      <c r="AQ44" s="520">
        <f t="shared" si="21"/>
        <v>-112.86711920568436</v>
      </c>
    </row>
    <row r="45" spans="1:43">
      <c r="A45" s="240">
        <v>108</v>
      </c>
      <c r="B45" s="364">
        <v>6</v>
      </c>
      <c r="C45" s="364">
        <v>6</v>
      </c>
      <c r="D45" s="18" t="s">
        <v>68</v>
      </c>
      <c r="E45" s="21">
        <v>10337</v>
      </c>
      <c r="F45" s="21">
        <v>10257</v>
      </c>
      <c r="G45" s="36">
        <v>10319</v>
      </c>
      <c r="H45" s="36"/>
      <c r="I45" s="22">
        <v>632336.26354080834</v>
      </c>
      <c r="J45" s="36">
        <v>90917.135641304398</v>
      </c>
      <c r="K45" s="507">
        <f t="shared" si="3"/>
        <v>723253.39918211277</v>
      </c>
      <c r="L45" s="507"/>
      <c r="M45" s="36">
        <v>874673.67666952522</v>
      </c>
      <c r="N45" s="36">
        <v>55791.027299867907</v>
      </c>
      <c r="O45" s="36">
        <v>-928986.90666480397</v>
      </c>
      <c r="P45" s="22">
        <v>355887.68346745009</v>
      </c>
      <c r="Q45" s="19">
        <f t="shared" si="4"/>
        <v>357365.48077203927</v>
      </c>
      <c r="R45" s="22"/>
      <c r="S45" s="22">
        <v>874673.67666952522</v>
      </c>
      <c r="T45" s="36">
        <v>-20941.971463551796</v>
      </c>
      <c r="U45" s="36">
        <v>-309363.62</v>
      </c>
      <c r="V45" s="36">
        <v>-118462.12000000001</v>
      </c>
      <c r="W45" s="520">
        <f t="shared" si="5"/>
        <v>-928986.90666480397</v>
      </c>
      <c r="X45" s="22">
        <f t="shared" si="22"/>
        <v>512866.32180876361</v>
      </c>
      <c r="Y45" s="19">
        <f t="shared" si="6"/>
        <v>9785.3803499331116</v>
      </c>
      <c r="Z45" s="577"/>
      <c r="AA45" s="22">
        <f t="shared" si="7"/>
        <v>61.172125717404306</v>
      </c>
      <c r="AB45" s="22">
        <f t="shared" si="8"/>
        <v>8.795311564409829</v>
      </c>
      <c r="AC45" s="22">
        <f t="shared" si="9"/>
        <v>69.967437281814142</v>
      </c>
      <c r="AE45" s="520">
        <f t="shared" si="10"/>
        <v>85.275780117921926</v>
      </c>
      <c r="AF45" s="520">
        <f t="shared" si="11"/>
        <v>5.4393124012740479</v>
      </c>
      <c r="AG45" s="520">
        <f t="shared" si="12"/>
        <v>-90.571015566423313</v>
      </c>
      <c r="AH45" s="520">
        <f t="shared" si="13"/>
        <v>34.69705405746808</v>
      </c>
      <c r="AI45" s="520">
        <f t="shared" si="14"/>
        <v>34.841131010240737</v>
      </c>
      <c r="AK45" s="520">
        <f t="shared" si="15"/>
        <v>84.763414736847096</v>
      </c>
      <c r="AL45" s="520">
        <f t="shared" si="16"/>
        <v>-2.0294574535857928</v>
      </c>
      <c r="AM45" s="520">
        <f t="shared" si="17"/>
        <v>-29.98</v>
      </c>
      <c r="AN45" s="520">
        <f t="shared" si="18"/>
        <v>-11.48</v>
      </c>
      <c r="AO45" s="520">
        <f t="shared" si="19"/>
        <v>-90.026834641419129</v>
      </c>
      <c r="AP45" s="520">
        <f t="shared" si="20"/>
        <v>49.701165016839191</v>
      </c>
      <c r="AQ45" s="520">
        <f t="shared" si="21"/>
        <v>0.94828765868137532</v>
      </c>
    </row>
    <row r="46" spans="1:43">
      <c r="A46" s="240">
        <v>109</v>
      </c>
      <c r="B46" s="364">
        <v>5</v>
      </c>
      <c r="C46" s="364">
        <v>5</v>
      </c>
      <c r="D46" s="18" t="s">
        <v>69</v>
      </c>
      <c r="E46" s="21">
        <v>67971</v>
      </c>
      <c r="F46" s="21">
        <v>68043</v>
      </c>
      <c r="G46" s="36">
        <v>68319</v>
      </c>
      <c r="H46" s="36"/>
      <c r="I46" s="22">
        <v>-1056323.821490908</v>
      </c>
      <c r="J46" s="36">
        <v>2251283.1293844273</v>
      </c>
      <c r="K46" s="507">
        <f t="shared" si="3"/>
        <v>1194959.3078935193</v>
      </c>
      <c r="L46" s="507"/>
      <c r="M46" s="36">
        <v>804310.22624768852</v>
      </c>
      <c r="N46" s="36">
        <v>2189707.6726485007</v>
      </c>
      <c r="O46" s="36">
        <v>-6162723.6121861413</v>
      </c>
      <c r="P46" s="22">
        <v>2360891.6492323005</v>
      </c>
      <c r="Q46" s="19">
        <f t="shared" si="4"/>
        <v>-807814.06405765144</v>
      </c>
      <c r="R46" s="22"/>
      <c r="S46" s="22">
        <v>804310.22624768852</v>
      </c>
      <c r="T46" s="36">
        <v>998860.96547255316</v>
      </c>
      <c r="U46" s="36">
        <v>-2048203.62</v>
      </c>
      <c r="V46" s="36">
        <v>-784302.12</v>
      </c>
      <c r="W46" s="520">
        <f t="shared" si="5"/>
        <v>-6162723.6121861413</v>
      </c>
      <c r="X46" s="22">
        <f t="shared" si="22"/>
        <v>3395533.8927854365</v>
      </c>
      <c r="Y46" s="19">
        <f t="shared" si="6"/>
        <v>-3796524.2676804634</v>
      </c>
      <c r="Z46" s="577"/>
      <c r="AA46" s="22">
        <f t="shared" si="7"/>
        <v>-15.54080154022904</v>
      </c>
      <c r="AB46" s="22">
        <f t="shared" si="8"/>
        <v>33.121230074361527</v>
      </c>
      <c r="AC46" s="22">
        <f t="shared" si="9"/>
        <v>17.580428534132487</v>
      </c>
      <c r="AE46" s="520">
        <f t="shared" si="10"/>
        <v>11.820616760690864</v>
      </c>
      <c r="AF46" s="520">
        <f t="shared" si="11"/>
        <v>32.181233523632123</v>
      </c>
      <c r="AG46" s="520">
        <f t="shared" si="12"/>
        <v>-90.571015566423313</v>
      </c>
      <c r="AH46" s="520">
        <f t="shared" si="13"/>
        <v>34.69705405746808</v>
      </c>
      <c r="AI46" s="520">
        <f t="shared" si="14"/>
        <v>-11.872111224632238</v>
      </c>
      <c r="AK46" s="520">
        <f t="shared" si="15"/>
        <v>11.772862984641</v>
      </c>
      <c r="AL46" s="520">
        <f t="shared" si="16"/>
        <v>14.620544291815646</v>
      </c>
      <c r="AM46" s="520">
        <f t="shared" si="17"/>
        <v>-29.98</v>
      </c>
      <c r="AN46" s="520">
        <f t="shared" si="18"/>
        <v>-11.48</v>
      </c>
      <c r="AO46" s="520">
        <f t="shared" si="19"/>
        <v>-90.205120276733282</v>
      </c>
      <c r="AP46" s="520">
        <f t="shared" si="20"/>
        <v>49.701165016839191</v>
      </c>
      <c r="AQ46" s="520">
        <f t="shared" si="21"/>
        <v>-55.57054798343745</v>
      </c>
    </row>
    <row r="47" spans="1:43">
      <c r="A47" s="240">
        <v>111</v>
      </c>
      <c r="B47" s="364">
        <v>7</v>
      </c>
      <c r="C47" s="364">
        <v>7</v>
      </c>
      <c r="D47" s="18" t="s">
        <v>70</v>
      </c>
      <c r="E47" s="21">
        <v>18344</v>
      </c>
      <c r="F47" s="21">
        <v>18131</v>
      </c>
      <c r="G47" s="36">
        <v>17953</v>
      </c>
      <c r="H47" s="36"/>
      <c r="I47" s="22">
        <v>4154602.9293716196</v>
      </c>
      <c r="J47" s="36">
        <v>4471601.8892766926</v>
      </c>
      <c r="K47" s="507">
        <f t="shared" si="3"/>
        <v>8626204.8186483122</v>
      </c>
      <c r="L47" s="507"/>
      <c r="M47" s="36">
        <v>3283324.5640364131</v>
      </c>
      <c r="N47" s="36">
        <v>3542745.7105385</v>
      </c>
      <c r="O47" s="36">
        <v>-1642143.083234821</v>
      </c>
      <c r="P47" s="22">
        <v>629092.28711595375</v>
      </c>
      <c r="Q47" s="19">
        <f t="shared" si="4"/>
        <v>5813019.4784560464</v>
      </c>
      <c r="R47" s="22"/>
      <c r="S47" s="22">
        <v>3283324.5640364131</v>
      </c>
      <c r="T47" s="36">
        <v>3225428.107731347</v>
      </c>
      <c r="U47" s="36">
        <v>-538230.94000000006</v>
      </c>
      <c r="V47" s="36">
        <v>-206100.44</v>
      </c>
      <c r="W47" s="520">
        <f t="shared" si="5"/>
        <v>-1642143.083234821</v>
      </c>
      <c r="X47" s="22">
        <f t="shared" si="22"/>
        <v>892285.01554731384</v>
      </c>
      <c r="Y47" s="19">
        <f t="shared" si="6"/>
        <v>5014563.2240802525</v>
      </c>
      <c r="Z47" s="577"/>
      <c r="AA47" s="22">
        <f t="shared" si="7"/>
        <v>226.48293334995745</v>
      </c>
      <c r="AB47" s="22">
        <f t="shared" si="8"/>
        <v>243.76373142589907</v>
      </c>
      <c r="AC47" s="22">
        <f t="shared" si="9"/>
        <v>470.24666477585652</v>
      </c>
      <c r="AE47" s="520">
        <f t="shared" si="10"/>
        <v>181.08899476236351</v>
      </c>
      <c r="AF47" s="520">
        <f t="shared" si="11"/>
        <v>195.39714911138381</v>
      </c>
      <c r="AG47" s="520">
        <f t="shared" si="12"/>
        <v>-90.571015566423313</v>
      </c>
      <c r="AH47" s="520">
        <f t="shared" si="13"/>
        <v>34.69705405746808</v>
      </c>
      <c r="AI47" s="520">
        <f t="shared" si="14"/>
        <v>320.61218236479215</v>
      </c>
      <c r="AK47" s="520">
        <f t="shared" si="15"/>
        <v>182.88445184851631</v>
      </c>
      <c r="AL47" s="520">
        <f t="shared" si="16"/>
        <v>179.65956150678699</v>
      </c>
      <c r="AM47" s="520">
        <f t="shared" si="17"/>
        <v>-29.980000000000004</v>
      </c>
      <c r="AN47" s="520">
        <f t="shared" si="18"/>
        <v>-11.48</v>
      </c>
      <c r="AO47" s="520">
        <f t="shared" si="19"/>
        <v>-91.469007031405397</v>
      </c>
      <c r="AP47" s="520">
        <f t="shared" si="20"/>
        <v>49.701165016839184</v>
      </c>
      <c r="AQ47" s="520">
        <f t="shared" si="21"/>
        <v>279.31617134073707</v>
      </c>
    </row>
    <row r="48" spans="1:43">
      <c r="A48" s="240">
        <v>139</v>
      </c>
      <c r="B48" s="364">
        <v>17</v>
      </c>
      <c r="C48" s="364">
        <v>17</v>
      </c>
      <c r="D48" s="18" t="s">
        <v>71</v>
      </c>
      <c r="E48" s="21">
        <v>9912</v>
      </c>
      <c r="F48" s="21">
        <v>9853</v>
      </c>
      <c r="G48" s="36">
        <v>9766</v>
      </c>
      <c r="H48" s="36"/>
      <c r="I48" s="22">
        <v>-534634.40564460063</v>
      </c>
      <c r="J48" s="36">
        <v>-955570.43802996131</v>
      </c>
      <c r="K48" s="507">
        <f t="shared" si="3"/>
        <v>-1490204.8436745619</v>
      </c>
      <c r="L48" s="507"/>
      <c r="M48" s="36">
        <v>-910061.4245212822</v>
      </c>
      <c r="N48" s="36">
        <v>-1099119.8085925479</v>
      </c>
      <c r="O48" s="36">
        <v>-892396.21637596888</v>
      </c>
      <c r="P48" s="22">
        <v>341870.07362823299</v>
      </c>
      <c r="Q48" s="19">
        <f t="shared" si="4"/>
        <v>-2559707.375861566</v>
      </c>
      <c r="R48" s="22"/>
      <c r="S48" s="22">
        <v>-910061.4245212822</v>
      </c>
      <c r="T48" s="36">
        <v>-975970.95030888345</v>
      </c>
      <c r="U48" s="36">
        <v>-292784.68</v>
      </c>
      <c r="V48" s="36">
        <v>-112113.68000000001</v>
      </c>
      <c r="W48" s="520">
        <f t="shared" si="5"/>
        <v>-892396.21637596888</v>
      </c>
      <c r="X48" s="22">
        <f t="shared" si="22"/>
        <v>485381.57755445148</v>
      </c>
      <c r="Y48" s="19">
        <f t="shared" si="6"/>
        <v>-2697945.3736516833</v>
      </c>
      <c r="Z48" s="577"/>
      <c r="AA48" s="22">
        <f t="shared" si="7"/>
        <v>-53.938095807566647</v>
      </c>
      <c r="AB48" s="22">
        <f t="shared" si="8"/>
        <v>-96.405411423523134</v>
      </c>
      <c r="AC48" s="22">
        <f t="shared" si="9"/>
        <v>-150.34350723108977</v>
      </c>
      <c r="AE48" s="520">
        <f t="shared" si="10"/>
        <v>-92.363891659523205</v>
      </c>
      <c r="AF48" s="520">
        <f t="shared" si="11"/>
        <v>-111.55179220466334</v>
      </c>
      <c r="AG48" s="520">
        <f t="shared" si="12"/>
        <v>-90.571015566423313</v>
      </c>
      <c r="AH48" s="520">
        <f t="shared" si="13"/>
        <v>34.69705405746808</v>
      </c>
      <c r="AI48" s="520">
        <f t="shared" si="14"/>
        <v>-259.78964537314181</v>
      </c>
      <c r="AK48" s="520">
        <f t="shared" si="15"/>
        <v>-93.186711501257648</v>
      </c>
      <c r="AL48" s="520">
        <f t="shared" si="16"/>
        <v>-99.935587785058715</v>
      </c>
      <c r="AM48" s="520">
        <f t="shared" si="17"/>
        <v>-29.98</v>
      </c>
      <c r="AN48" s="520">
        <f t="shared" si="18"/>
        <v>-11.48</v>
      </c>
      <c r="AO48" s="520">
        <f t="shared" si="19"/>
        <v>-91.377863646935168</v>
      </c>
      <c r="AP48" s="520">
        <f t="shared" si="20"/>
        <v>49.701165016839184</v>
      </c>
      <c r="AQ48" s="520">
        <f t="shared" si="21"/>
        <v>-276.2589979164124</v>
      </c>
    </row>
    <row r="49" spans="1:43">
      <c r="A49" s="240">
        <v>140</v>
      </c>
      <c r="B49" s="364">
        <v>11</v>
      </c>
      <c r="C49" s="364">
        <v>11</v>
      </c>
      <c r="D49" s="18" t="s">
        <v>72</v>
      </c>
      <c r="E49" s="21">
        <v>20958</v>
      </c>
      <c r="F49" s="21">
        <v>20801</v>
      </c>
      <c r="G49" s="36">
        <v>20618</v>
      </c>
      <c r="H49" s="36"/>
      <c r="I49" s="22">
        <v>6270362.2196530169</v>
      </c>
      <c r="J49" s="36">
        <v>3747967.5276693455</v>
      </c>
      <c r="K49" s="507">
        <f t="shared" si="3"/>
        <v>10018329.747322362</v>
      </c>
      <c r="L49" s="507"/>
      <c r="M49" s="36">
        <v>5687944.3897173535</v>
      </c>
      <c r="N49" s="36">
        <v>2960840.0346355471</v>
      </c>
      <c r="O49" s="36">
        <v>-1883967.6947971713</v>
      </c>
      <c r="P49" s="22">
        <v>721733.4214493935</v>
      </c>
      <c r="Q49" s="19">
        <f t="shared" si="4"/>
        <v>7486550.1510051228</v>
      </c>
      <c r="R49" s="22"/>
      <c r="S49" s="22">
        <v>5687944.3897173535</v>
      </c>
      <c r="T49" s="36">
        <v>2596793.7351489444</v>
      </c>
      <c r="U49" s="36">
        <v>-618127.64</v>
      </c>
      <c r="V49" s="36">
        <v>-236694.64</v>
      </c>
      <c r="W49" s="520">
        <f t="shared" si="5"/>
        <v>-1883967.6947971713</v>
      </c>
      <c r="X49" s="22">
        <f t="shared" si="22"/>
        <v>1024738.6203171903</v>
      </c>
      <c r="Y49" s="19">
        <f t="shared" si="6"/>
        <v>6570686.7703863168</v>
      </c>
      <c r="Z49" s="577"/>
      <c r="AA49" s="22">
        <f t="shared" si="7"/>
        <v>299.18705122879174</v>
      </c>
      <c r="AB49" s="22">
        <f t="shared" si="8"/>
        <v>178.83230879231536</v>
      </c>
      <c r="AC49" s="22">
        <f t="shared" si="9"/>
        <v>478.01936002110705</v>
      </c>
      <c r="AE49" s="520">
        <f t="shared" si="10"/>
        <v>273.44571846148517</v>
      </c>
      <c r="AF49" s="520">
        <f t="shared" si="11"/>
        <v>142.3412352596292</v>
      </c>
      <c r="AG49" s="520">
        <f t="shared" si="12"/>
        <v>-90.571015566423313</v>
      </c>
      <c r="AH49" s="520">
        <f t="shared" si="13"/>
        <v>34.69705405746808</v>
      </c>
      <c r="AI49" s="520">
        <f t="shared" si="14"/>
        <v>359.91299221215917</v>
      </c>
      <c r="AK49" s="520">
        <f t="shared" si="15"/>
        <v>275.87275146558119</v>
      </c>
      <c r="AL49" s="520">
        <f t="shared" si="16"/>
        <v>125.947896747936</v>
      </c>
      <c r="AM49" s="520">
        <f t="shared" si="17"/>
        <v>-29.98</v>
      </c>
      <c r="AN49" s="520">
        <f t="shared" si="18"/>
        <v>-11.48</v>
      </c>
      <c r="AO49" s="520">
        <f t="shared" si="19"/>
        <v>-91.374900319971445</v>
      </c>
      <c r="AP49" s="520">
        <f t="shared" si="20"/>
        <v>49.701165016839184</v>
      </c>
      <c r="AQ49" s="520">
        <f t="shared" si="21"/>
        <v>318.68691291038493</v>
      </c>
    </row>
    <row r="50" spans="1:43">
      <c r="A50" s="240">
        <v>142</v>
      </c>
      <c r="B50" s="364">
        <v>7</v>
      </c>
      <c r="C50" s="364">
        <v>7</v>
      </c>
      <c r="D50" s="18" t="s">
        <v>73</v>
      </c>
      <c r="E50" s="21">
        <v>6559</v>
      </c>
      <c r="F50" s="21">
        <v>6504</v>
      </c>
      <c r="G50" s="36">
        <v>6444</v>
      </c>
      <c r="H50" s="36"/>
      <c r="I50" s="22">
        <v>-71566.627596771534</v>
      </c>
      <c r="J50" s="36">
        <v>140890.71835605166</v>
      </c>
      <c r="K50" s="507">
        <f t="shared" si="3"/>
        <v>69324.090759280123</v>
      </c>
      <c r="L50" s="507"/>
      <c r="M50" s="36">
        <v>302401.4120114441</v>
      </c>
      <c r="N50" s="36">
        <v>265464.53475643415</v>
      </c>
      <c r="O50" s="36">
        <v>-589073.88524401723</v>
      </c>
      <c r="P50" s="22">
        <v>225669.63958977239</v>
      </c>
      <c r="Q50" s="19">
        <f t="shared" si="4"/>
        <v>204461.7011136334</v>
      </c>
      <c r="R50" s="22"/>
      <c r="S50" s="22">
        <v>302401.4120114441</v>
      </c>
      <c r="T50" s="36">
        <v>151635.52981143817</v>
      </c>
      <c r="U50" s="36">
        <v>-193191.12</v>
      </c>
      <c r="V50" s="36">
        <v>-73977.12000000001</v>
      </c>
      <c r="W50" s="520">
        <f t="shared" si="5"/>
        <v>-589073.88524401723</v>
      </c>
      <c r="X50" s="22">
        <f t="shared" si="22"/>
        <v>320274.30736851174</v>
      </c>
      <c r="Y50" s="19">
        <f t="shared" si="6"/>
        <v>-81930.876052623207</v>
      </c>
      <c r="Z50" s="577"/>
      <c r="AA50" s="22">
        <f t="shared" si="7"/>
        <v>-10.911210183987123</v>
      </c>
      <c r="AB50" s="22">
        <f t="shared" si="8"/>
        <v>21.480518121062914</v>
      </c>
      <c r="AC50" s="22">
        <f t="shared" si="9"/>
        <v>10.569307937075793</v>
      </c>
      <c r="AE50" s="520">
        <f t="shared" si="10"/>
        <v>46.494682043579964</v>
      </c>
      <c r="AF50" s="520">
        <f t="shared" si="11"/>
        <v>40.815580374605496</v>
      </c>
      <c r="AG50" s="520">
        <f t="shared" si="12"/>
        <v>-90.571015566423313</v>
      </c>
      <c r="AH50" s="520">
        <f t="shared" si="13"/>
        <v>34.69705405746808</v>
      </c>
      <c r="AI50" s="520">
        <f t="shared" si="14"/>
        <v>31.43630090923023</v>
      </c>
      <c r="AK50" s="520">
        <f t="shared" si="15"/>
        <v>46.92759342201181</v>
      </c>
      <c r="AL50" s="520">
        <f t="shared" si="16"/>
        <v>23.53127402412138</v>
      </c>
      <c r="AM50" s="520">
        <f t="shared" si="17"/>
        <v>-29.98</v>
      </c>
      <c r="AN50" s="520">
        <f t="shared" si="18"/>
        <v>-11.480000000000002</v>
      </c>
      <c r="AO50" s="520">
        <f t="shared" si="19"/>
        <v>-91.414321111734523</v>
      </c>
      <c r="AP50" s="520">
        <f t="shared" si="20"/>
        <v>49.701165016839191</v>
      </c>
      <c r="AQ50" s="520">
        <f t="shared" si="21"/>
        <v>-12.714288648762137</v>
      </c>
    </row>
    <row r="51" spans="1:43">
      <c r="A51" s="240">
        <v>143</v>
      </c>
      <c r="B51" s="364">
        <v>6</v>
      </c>
      <c r="C51" s="364">
        <v>6</v>
      </c>
      <c r="D51" s="18" t="s">
        <v>74</v>
      </c>
      <c r="E51" s="21">
        <v>6877</v>
      </c>
      <c r="F51" s="21">
        <v>6804</v>
      </c>
      <c r="G51" s="36">
        <v>6850</v>
      </c>
      <c r="H51" s="36"/>
      <c r="I51" s="22">
        <v>-176703.40341126439</v>
      </c>
      <c r="J51" s="36">
        <v>251739.65739487222</v>
      </c>
      <c r="K51" s="507">
        <f t="shared" si="3"/>
        <v>75036.253983607836</v>
      </c>
      <c r="L51" s="507"/>
      <c r="M51" s="36">
        <v>-569157.69478586689</v>
      </c>
      <c r="N51" s="36">
        <v>3127.5246370326422</v>
      </c>
      <c r="O51" s="36">
        <v>-616245.18991394422</v>
      </c>
      <c r="P51" s="22">
        <v>236078.75580701281</v>
      </c>
      <c r="Q51" s="19">
        <f t="shared" si="4"/>
        <v>-946196.60425576568</v>
      </c>
      <c r="R51" s="22"/>
      <c r="S51" s="22">
        <v>-569157.69478586689</v>
      </c>
      <c r="T51" s="36">
        <v>-13891.895665204878</v>
      </c>
      <c r="U51" s="36">
        <v>-205363</v>
      </c>
      <c r="V51" s="36">
        <v>-78638</v>
      </c>
      <c r="W51" s="520">
        <f t="shared" si="5"/>
        <v>-616245.18991394422</v>
      </c>
      <c r="X51" s="22">
        <f t="shared" si="22"/>
        <v>340452.9803653484</v>
      </c>
      <c r="Y51" s="19">
        <f t="shared" si="6"/>
        <v>-1142842.7999996673</v>
      </c>
      <c r="Z51" s="577"/>
      <c r="AA51" s="22">
        <f t="shared" si="7"/>
        <v>-25.69483836138787</v>
      </c>
      <c r="AB51" s="22">
        <f t="shared" si="8"/>
        <v>36.606028412806779</v>
      </c>
      <c r="AC51" s="22">
        <f t="shared" si="9"/>
        <v>10.91119005141891</v>
      </c>
      <c r="AE51" s="520">
        <f t="shared" si="10"/>
        <v>-83.650454848011009</v>
      </c>
      <c r="AF51" s="520">
        <f t="shared" si="11"/>
        <v>0.45965970561914199</v>
      </c>
      <c r="AG51" s="520">
        <f t="shared" si="12"/>
        <v>-90.571015566423313</v>
      </c>
      <c r="AH51" s="520">
        <f t="shared" si="13"/>
        <v>34.69705405746808</v>
      </c>
      <c r="AI51" s="520">
        <f t="shared" si="14"/>
        <v>-139.0647566513471</v>
      </c>
      <c r="AK51" s="520">
        <f t="shared" si="15"/>
        <v>-83.088714567279837</v>
      </c>
      <c r="AL51" s="520">
        <f t="shared" si="16"/>
        <v>-2.02801396572334</v>
      </c>
      <c r="AM51" s="520">
        <f t="shared" si="17"/>
        <v>-29.98</v>
      </c>
      <c r="AN51" s="520">
        <f t="shared" si="18"/>
        <v>-11.48</v>
      </c>
      <c r="AO51" s="520">
        <f t="shared" si="19"/>
        <v>-89.962801447291127</v>
      </c>
      <c r="AP51" s="520">
        <f t="shared" si="20"/>
        <v>49.701165016839184</v>
      </c>
      <c r="AQ51" s="520">
        <f t="shared" si="21"/>
        <v>-166.83836496345509</v>
      </c>
    </row>
    <row r="52" spans="1:43">
      <c r="A52" s="240">
        <v>145</v>
      </c>
      <c r="B52" s="364">
        <v>14</v>
      </c>
      <c r="C52" s="364">
        <v>14</v>
      </c>
      <c r="D52" s="18" t="s">
        <v>75</v>
      </c>
      <c r="E52" s="21">
        <v>12366</v>
      </c>
      <c r="F52" s="21">
        <v>12369</v>
      </c>
      <c r="G52" s="36">
        <v>12343</v>
      </c>
      <c r="H52" s="36"/>
      <c r="I52" s="22">
        <v>1593397.3832346916</v>
      </c>
      <c r="J52" s="36">
        <v>27999.957431392664</v>
      </c>
      <c r="K52" s="507">
        <f t="shared" si="3"/>
        <v>1621397.3406660843</v>
      </c>
      <c r="L52" s="507"/>
      <c r="M52" s="36">
        <v>918783.69266658579</v>
      </c>
      <c r="N52" s="36">
        <v>-287397.89555781212</v>
      </c>
      <c r="O52" s="36">
        <v>-1120272.8915410899</v>
      </c>
      <c r="P52" s="22">
        <v>429167.86163682269</v>
      </c>
      <c r="Q52" s="19">
        <f t="shared" si="4"/>
        <v>-59719.232795493561</v>
      </c>
      <c r="R52" s="22"/>
      <c r="S52" s="22">
        <v>918783.69266658579</v>
      </c>
      <c r="T52" s="36">
        <v>-132802.5207368797</v>
      </c>
      <c r="U52" s="36">
        <v>-370043.14</v>
      </c>
      <c r="V52" s="36">
        <v>-141697.64000000001</v>
      </c>
      <c r="W52" s="520">
        <f t="shared" si="5"/>
        <v>-1120272.8915410899</v>
      </c>
      <c r="X52" s="22">
        <f t="shared" si="22"/>
        <v>613461.47980284609</v>
      </c>
      <c r="Y52" s="19">
        <f t="shared" si="6"/>
        <v>-232571.01980853768</v>
      </c>
      <c r="Z52" s="577"/>
      <c r="AA52" s="22">
        <f t="shared" si="7"/>
        <v>128.8530958462471</v>
      </c>
      <c r="AB52" s="22">
        <f t="shared" si="8"/>
        <v>2.2642695642400668</v>
      </c>
      <c r="AC52" s="22">
        <f t="shared" si="9"/>
        <v>131.11736541048717</v>
      </c>
      <c r="AE52" s="520">
        <f t="shared" si="10"/>
        <v>74.281161990992459</v>
      </c>
      <c r="AF52" s="520">
        <f t="shared" si="11"/>
        <v>-23.235337986725856</v>
      </c>
      <c r="AG52" s="520">
        <f t="shared" si="12"/>
        <v>-90.571015566423299</v>
      </c>
      <c r="AH52" s="520">
        <f t="shared" si="13"/>
        <v>34.69705405746808</v>
      </c>
      <c r="AI52" s="520">
        <f t="shared" si="14"/>
        <v>-4.8281375046886215</v>
      </c>
      <c r="AK52" s="520">
        <f t="shared" si="15"/>
        <v>74.437632072153107</v>
      </c>
      <c r="AL52" s="520">
        <f t="shared" si="16"/>
        <v>-10.759338956240759</v>
      </c>
      <c r="AM52" s="520">
        <f t="shared" si="17"/>
        <v>-29.98</v>
      </c>
      <c r="AN52" s="520">
        <f t="shared" si="18"/>
        <v>-11.48</v>
      </c>
      <c r="AO52" s="520">
        <f t="shared" si="19"/>
        <v>-90.761799525325273</v>
      </c>
      <c r="AP52" s="520">
        <f t="shared" si="20"/>
        <v>49.701165016839191</v>
      </c>
      <c r="AQ52" s="520">
        <f t="shared" si="21"/>
        <v>-18.84234139257374</v>
      </c>
    </row>
    <row r="53" spans="1:43">
      <c r="A53" s="240">
        <v>146</v>
      </c>
      <c r="B53" s="364">
        <v>12</v>
      </c>
      <c r="C53" s="364">
        <v>12</v>
      </c>
      <c r="D53" s="18" t="s">
        <v>76</v>
      </c>
      <c r="E53" s="21">
        <v>4643</v>
      </c>
      <c r="F53" s="21">
        <v>4492</v>
      </c>
      <c r="G53" s="36">
        <v>4406</v>
      </c>
      <c r="H53" s="36"/>
      <c r="I53" s="22">
        <v>1279545.0623940355</v>
      </c>
      <c r="J53" s="36">
        <v>597398.68318906007</v>
      </c>
      <c r="K53" s="507">
        <f t="shared" si="3"/>
        <v>1876943.7455830956</v>
      </c>
      <c r="L53" s="507"/>
      <c r="M53" s="36">
        <v>304573.67127162195</v>
      </c>
      <c r="N53" s="36">
        <v>-4492.9769673992305</v>
      </c>
      <c r="O53" s="36">
        <v>-406845.0019243735</v>
      </c>
      <c r="P53" s="22">
        <v>155859.16682614663</v>
      </c>
      <c r="Q53" s="19">
        <f t="shared" si="4"/>
        <v>49094.859205995832</v>
      </c>
      <c r="R53" s="22"/>
      <c r="S53" s="22">
        <v>304573.67127162195</v>
      </c>
      <c r="T53" s="36">
        <v>-9171.4278847884052</v>
      </c>
      <c r="U53" s="36">
        <v>-132091.88</v>
      </c>
      <c r="V53" s="36">
        <v>-50580.880000000005</v>
      </c>
      <c r="W53" s="520">
        <f t="shared" si="5"/>
        <v>-406845.0019243735</v>
      </c>
      <c r="X53" s="22">
        <f t="shared" si="22"/>
        <v>218983.33306419346</v>
      </c>
      <c r="Y53" s="19">
        <f t="shared" si="6"/>
        <v>-75132.18547334653</v>
      </c>
      <c r="Z53" s="577"/>
      <c r="AA53" s="22">
        <f t="shared" si="7"/>
        <v>275.58584156666711</v>
      </c>
      <c r="AB53" s="22">
        <f t="shared" si="8"/>
        <v>128.66652663990095</v>
      </c>
      <c r="AC53" s="22">
        <f t="shared" si="9"/>
        <v>404.25236820656806</v>
      </c>
      <c r="AE53" s="520">
        <f t="shared" si="10"/>
        <v>67.803577754145579</v>
      </c>
      <c r="AF53" s="520">
        <f t="shared" si="11"/>
        <v>-1.0002174905163024</v>
      </c>
      <c r="AG53" s="520">
        <f t="shared" si="12"/>
        <v>-90.571015566423313</v>
      </c>
      <c r="AH53" s="520">
        <f t="shared" si="13"/>
        <v>34.69705405746808</v>
      </c>
      <c r="AI53" s="520">
        <f t="shared" si="14"/>
        <v>10.92939875467405</v>
      </c>
      <c r="AK53" s="520">
        <f t="shared" si="15"/>
        <v>69.127024800640484</v>
      </c>
      <c r="AL53" s="520">
        <f t="shared" si="16"/>
        <v>-2.0815769143868375</v>
      </c>
      <c r="AM53" s="520">
        <f t="shared" si="17"/>
        <v>-29.98</v>
      </c>
      <c r="AN53" s="520">
        <f t="shared" si="18"/>
        <v>-11.48</v>
      </c>
      <c r="AO53" s="520">
        <f t="shared" si="19"/>
        <v>-92.338856542072975</v>
      </c>
      <c r="AP53" s="520">
        <f t="shared" si="20"/>
        <v>49.701165016839184</v>
      </c>
      <c r="AQ53" s="520">
        <f t="shared" si="21"/>
        <v>-17.052243638980148</v>
      </c>
    </row>
    <row r="54" spans="1:43">
      <c r="A54" s="240">
        <v>148</v>
      </c>
      <c r="B54" s="364">
        <v>19</v>
      </c>
      <c r="C54" s="364">
        <v>19</v>
      </c>
      <c r="D54" s="18" t="s">
        <v>77</v>
      </c>
      <c r="E54" s="21">
        <v>7008</v>
      </c>
      <c r="F54" s="21">
        <v>7047</v>
      </c>
      <c r="G54" s="36">
        <v>7127</v>
      </c>
      <c r="H54" s="36"/>
      <c r="I54" s="22">
        <v>-56517.299530779419</v>
      </c>
      <c r="J54" s="36">
        <v>1965943.6151336934</v>
      </c>
      <c r="K54" s="507">
        <f t="shared" si="3"/>
        <v>1909426.315602914</v>
      </c>
      <c r="L54" s="507"/>
      <c r="M54" s="36">
        <v>804492.87175756262</v>
      </c>
      <c r="N54" s="36">
        <v>2405251.4224724765</v>
      </c>
      <c r="O54" s="36">
        <v>-638253.94669658504</v>
      </c>
      <c r="P54" s="22">
        <v>244510.13994297755</v>
      </c>
      <c r="Q54" s="19">
        <f t="shared" si="4"/>
        <v>2816000.4874764318</v>
      </c>
      <c r="R54" s="22"/>
      <c r="S54" s="22">
        <v>804492.87175756262</v>
      </c>
      <c r="T54" s="36">
        <v>2281919.1657308736</v>
      </c>
      <c r="U54" s="36">
        <v>-213667.46</v>
      </c>
      <c r="V54" s="36">
        <v>-81817.960000000006</v>
      </c>
      <c r="W54" s="520">
        <f t="shared" si="5"/>
        <v>-638253.94669658504</v>
      </c>
      <c r="X54" s="22">
        <f t="shared" si="22"/>
        <v>354220.20307501289</v>
      </c>
      <c r="Y54" s="19">
        <f t="shared" si="6"/>
        <v>2506892.8738668645</v>
      </c>
      <c r="Z54" s="577"/>
      <c r="AA54" s="22">
        <f t="shared" si="7"/>
        <v>-8.0646831522230897</v>
      </c>
      <c r="AB54" s="22">
        <f t="shared" si="8"/>
        <v>280.52848389464805</v>
      </c>
      <c r="AC54" s="22">
        <f t="shared" si="9"/>
        <v>272.46380074242495</v>
      </c>
      <c r="AE54" s="520">
        <f t="shared" si="10"/>
        <v>114.16104324642581</v>
      </c>
      <c r="AF54" s="520">
        <f t="shared" si="11"/>
        <v>341.31565523946028</v>
      </c>
      <c r="AG54" s="520">
        <f t="shared" si="12"/>
        <v>-90.571015566423313</v>
      </c>
      <c r="AH54" s="520">
        <f t="shared" si="13"/>
        <v>34.69705405746808</v>
      </c>
      <c r="AI54" s="520">
        <f t="shared" si="14"/>
        <v>399.60273697693088</v>
      </c>
      <c r="AK54" s="520">
        <f t="shared" si="15"/>
        <v>112.87959474639577</v>
      </c>
      <c r="AL54" s="520">
        <f t="shared" si="16"/>
        <v>320.17948165158884</v>
      </c>
      <c r="AM54" s="520">
        <f t="shared" si="17"/>
        <v>-29.98</v>
      </c>
      <c r="AN54" s="520">
        <f t="shared" si="18"/>
        <v>-11.48</v>
      </c>
      <c r="AO54" s="520">
        <f t="shared" si="19"/>
        <v>-89.554363223878923</v>
      </c>
      <c r="AP54" s="520">
        <f t="shared" si="20"/>
        <v>49.701165016839191</v>
      </c>
      <c r="AQ54" s="520">
        <f t="shared" si="21"/>
        <v>351.74587819094495</v>
      </c>
    </row>
    <row r="55" spans="1:43">
      <c r="A55" s="240">
        <v>149</v>
      </c>
      <c r="B55" s="364">
        <v>1</v>
      </c>
      <c r="C55" s="513">
        <v>34</v>
      </c>
      <c r="D55" s="18" t="s">
        <v>78</v>
      </c>
      <c r="E55" s="21">
        <v>5353</v>
      </c>
      <c r="F55" s="21">
        <v>5384</v>
      </c>
      <c r="G55" s="36">
        <v>5379</v>
      </c>
      <c r="H55" s="36"/>
      <c r="I55" s="22">
        <v>283177.42182702594</v>
      </c>
      <c r="J55" s="36">
        <v>264334.85681748344</v>
      </c>
      <c r="K55" s="507">
        <f t="shared" si="3"/>
        <v>547512.27864450938</v>
      </c>
      <c r="L55" s="507"/>
      <c r="M55" s="36">
        <v>653747.95431239984</v>
      </c>
      <c r="N55" s="36">
        <v>408476.08550515637</v>
      </c>
      <c r="O55" s="36">
        <v>-487634.34780962311</v>
      </c>
      <c r="P55" s="22">
        <v>186808.93904540813</v>
      </c>
      <c r="Q55" s="19">
        <f t="shared" si="4"/>
        <v>761398.63105334132</v>
      </c>
      <c r="R55" s="22"/>
      <c r="S55" s="22">
        <v>653747.95431239984</v>
      </c>
      <c r="T55" s="36">
        <v>314248.63122719532</v>
      </c>
      <c r="U55" s="36">
        <v>-161262.42000000001</v>
      </c>
      <c r="V55" s="36">
        <v>-61750.920000000006</v>
      </c>
      <c r="W55" s="520">
        <f t="shared" si="5"/>
        <v>-487634.34780962311</v>
      </c>
      <c r="X55" s="22">
        <f t="shared" si="22"/>
        <v>267342.56662557798</v>
      </c>
      <c r="Y55" s="19">
        <f t="shared" si="6"/>
        <v>524691.46435555001</v>
      </c>
      <c r="Z55" s="577"/>
      <c r="AA55" s="22">
        <f t="shared" si="7"/>
        <v>52.900695278727056</v>
      </c>
      <c r="AB55" s="22">
        <f t="shared" si="8"/>
        <v>49.380694342888745</v>
      </c>
      <c r="AC55" s="22">
        <f t="shared" si="9"/>
        <v>102.2813896216158</v>
      </c>
      <c r="AE55" s="520">
        <f t="shared" si="10"/>
        <v>121.42421142503711</v>
      </c>
      <c r="AF55" s="520">
        <f t="shared" si="11"/>
        <v>75.868515138402003</v>
      </c>
      <c r="AG55" s="520">
        <f t="shared" si="12"/>
        <v>-90.571015566423313</v>
      </c>
      <c r="AH55" s="520">
        <f t="shared" si="13"/>
        <v>34.69705405746808</v>
      </c>
      <c r="AI55" s="520">
        <f t="shared" si="14"/>
        <v>141.41876505448391</v>
      </c>
      <c r="AK55" s="520">
        <f t="shared" si="15"/>
        <v>121.53708018449522</v>
      </c>
      <c r="AL55" s="520">
        <f t="shared" si="16"/>
        <v>58.421385243947817</v>
      </c>
      <c r="AM55" s="520">
        <f t="shared" si="17"/>
        <v>-29.980000000000004</v>
      </c>
      <c r="AN55" s="520">
        <f t="shared" si="18"/>
        <v>-11.48</v>
      </c>
      <c r="AO55" s="520">
        <f t="shared" si="19"/>
        <v>-90.655205021309371</v>
      </c>
      <c r="AP55" s="520">
        <f t="shared" si="20"/>
        <v>49.701165016839184</v>
      </c>
      <c r="AQ55" s="520">
        <f t="shared" si="21"/>
        <v>97.544425423972854</v>
      </c>
    </row>
    <row r="56" spans="1:43">
      <c r="A56" s="240">
        <v>151</v>
      </c>
      <c r="B56" s="364">
        <v>14</v>
      </c>
      <c r="C56" s="364">
        <v>14</v>
      </c>
      <c r="D56" s="18" t="s">
        <v>79</v>
      </c>
      <c r="E56" s="21">
        <v>1891</v>
      </c>
      <c r="F56" s="21">
        <v>1852</v>
      </c>
      <c r="G56" s="36">
        <v>1814</v>
      </c>
      <c r="H56" s="36"/>
      <c r="I56" s="22">
        <v>35097.668524151108</v>
      </c>
      <c r="J56" s="36">
        <v>-123810.99685885971</v>
      </c>
      <c r="K56" s="507">
        <f t="shared" si="3"/>
        <v>-88713.328334708611</v>
      </c>
      <c r="L56" s="507"/>
      <c r="M56" s="36">
        <v>-213180.22948828325</v>
      </c>
      <c r="N56" s="36">
        <v>-269395.92316733167</v>
      </c>
      <c r="O56" s="36">
        <v>-167737.52082901596</v>
      </c>
      <c r="P56" s="22">
        <v>64258.94411443088</v>
      </c>
      <c r="Q56" s="19">
        <f t="shared" si="4"/>
        <v>-586054.72937019996</v>
      </c>
      <c r="R56" s="22"/>
      <c r="S56" s="22">
        <v>-213180.22948828325</v>
      </c>
      <c r="T56" s="36">
        <v>-246248.487306036</v>
      </c>
      <c r="U56" s="36">
        <v>-54383.72</v>
      </c>
      <c r="V56" s="36">
        <v>-20824.72</v>
      </c>
      <c r="W56" s="520">
        <f t="shared" si="5"/>
        <v>-167737.52082901596</v>
      </c>
      <c r="X56" s="22">
        <f t="shared" si="22"/>
        <v>90157.913340546293</v>
      </c>
      <c r="Y56" s="19">
        <f t="shared" si="6"/>
        <v>-612216.76428278885</v>
      </c>
      <c r="Z56" s="577"/>
      <c r="AA56" s="22">
        <f t="shared" si="7"/>
        <v>18.560374682258651</v>
      </c>
      <c r="AB56" s="22">
        <f t="shared" si="8"/>
        <v>-65.473821712776157</v>
      </c>
      <c r="AC56" s="22">
        <f t="shared" si="9"/>
        <v>-46.91344703051751</v>
      </c>
      <c r="AE56" s="520">
        <f t="shared" si="10"/>
        <v>-115.108115274451</v>
      </c>
      <c r="AF56" s="520">
        <f t="shared" si="11"/>
        <v>-145.46216153743612</v>
      </c>
      <c r="AG56" s="520">
        <f t="shared" si="12"/>
        <v>-90.571015566423313</v>
      </c>
      <c r="AH56" s="520">
        <f t="shared" si="13"/>
        <v>34.69705405746808</v>
      </c>
      <c r="AI56" s="520">
        <f t="shared" si="14"/>
        <v>-316.44423832084232</v>
      </c>
      <c r="AK56" s="520">
        <f t="shared" si="15"/>
        <v>-117.51942088659496</v>
      </c>
      <c r="AL56" s="520">
        <f t="shared" si="16"/>
        <v>-135.74889046639251</v>
      </c>
      <c r="AM56" s="520">
        <f t="shared" si="17"/>
        <v>-29.98</v>
      </c>
      <c r="AN56" s="520">
        <f t="shared" si="18"/>
        <v>-11.48</v>
      </c>
      <c r="AO56" s="520">
        <f t="shared" si="19"/>
        <v>-92.468313577186308</v>
      </c>
      <c r="AP56" s="520">
        <f t="shared" si="20"/>
        <v>49.701165016839191</v>
      </c>
      <c r="AQ56" s="520">
        <f t="shared" si="21"/>
        <v>-337.49545991333451</v>
      </c>
    </row>
    <row r="57" spans="1:43">
      <c r="A57" s="240">
        <v>152</v>
      </c>
      <c r="B57" s="364">
        <v>14</v>
      </c>
      <c r="C57" s="364">
        <v>14</v>
      </c>
      <c r="D57" s="18" t="s">
        <v>80</v>
      </c>
      <c r="E57" s="21">
        <v>4480</v>
      </c>
      <c r="F57" s="21">
        <v>4406</v>
      </c>
      <c r="G57" s="36">
        <v>4357</v>
      </c>
      <c r="H57" s="36"/>
      <c r="I57" s="22">
        <v>291295.78330893617</v>
      </c>
      <c r="J57" s="36">
        <v>-178928.31839623427</v>
      </c>
      <c r="K57" s="507">
        <f t="shared" si="3"/>
        <v>112367.46491270189</v>
      </c>
      <c r="L57" s="507"/>
      <c r="M57" s="36">
        <v>225339.63208022303</v>
      </c>
      <c r="N57" s="36">
        <v>-175389.19659341511</v>
      </c>
      <c r="O57" s="36">
        <v>-399055.89458566112</v>
      </c>
      <c r="P57" s="22">
        <v>152875.22017720435</v>
      </c>
      <c r="Q57" s="19">
        <f t="shared" si="4"/>
        <v>-196230.23892164882</v>
      </c>
      <c r="R57" s="22"/>
      <c r="S57" s="22">
        <v>225339.63208022303</v>
      </c>
      <c r="T57" s="36">
        <v>-120320.29680676878</v>
      </c>
      <c r="U57" s="36">
        <v>-130622.86</v>
      </c>
      <c r="V57" s="36">
        <v>-50018.36</v>
      </c>
      <c r="W57" s="520">
        <f t="shared" si="5"/>
        <v>-399055.89458566112</v>
      </c>
      <c r="X57" s="22">
        <f t="shared" si="22"/>
        <v>216547.97597836834</v>
      </c>
      <c r="Y57" s="19">
        <f t="shared" si="6"/>
        <v>-258129.80333383856</v>
      </c>
      <c r="Z57" s="577"/>
      <c r="AA57" s="22">
        <f t="shared" si="7"/>
        <v>65.021380202887542</v>
      </c>
      <c r="AB57" s="22">
        <f t="shared" si="8"/>
        <v>-39.939356784873723</v>
      </c>
      <c r="AC57" s="22">
        <f t="shared" si="9"/>
        <v>25.082023418013815</v>
      </c>
      <c r="AE57" s="520">
        <f t="shared" si="10"/>
        <v>51.143811184798693</v>
      </c>
      <c r="AF57" s="520">
        <f t="shared" si="11"/>
        <v>-39.806898909081958</v>
      </c>
      <c r="AG57" s="520">
        <f t="shared" si="12"/>
        <v>-90.571015566423313</v>
      </c>
      <c r="AH57" s="520">
        <f t="shared" si="13"/>
        <v>34.69705405746808</v>
      </c>
      <c r="AI57" s="520">
        <f t="shared" si="14"/>
        <v>-44.537049233238498</v>
      </c>
      <c r="AK57" s="520">
        <f t="shared" si="15"/>
        <v>51.718988313110636</v>
      </c>
      <c r="AL57" s="520">
        <f t="shared" si="16"/>
        <v>-27.615399772037819</v>
      </c>
      <c r="AM57" s="520">
        <f t="shared" si="17"/>
        <v>-29.98</v>
      </c>
      <c r="AN57" s="520">
        <f t="shared" si="18"/>
        <v>-11.48</v>
      </c>
      <c r="AO57" s="520">
        <f t="shared" si="19"/>
        <v>-91.589601695125339</v>
      </c>
      <c r="AP57" s="520">
        <f t="shared" si="20"/>
        <v>49.701165016839191</v>
      </c>
      <c r="AQ57" s="520">
        <f t="shared" si="21"/>
        <v>-59.244848137213346</v>
      </c>
    </row>
    <row r="58" spans="1:43">
      <c r="A58" s="240">
        <v>153</v>
      </c>
      <c r="B58" s="364">
        <v>9</v>
      </c>
      <c r="C58" s="364">
        <v>9</v>
      </c>
      <c r="D58" s="18" t="s">
        <v>81</v>
      </c>
      <c r="E58" s="21">
        <v>25655</v>
      </c>
      <c r="F58" s="21">
        <v>25208</v>
      </c>
      <c r="G58" s="36">
        <v>24919</v>
      </c>
      <c r="H58" s="36"/>
      <c r="I58" s="22">
        <v>7596460.1907860134</v>
      </c>
      <c r="J58" s="36">
        <v>6033095.1624867953</v>
      </c>
      <c r="K58" s="507">
        <f t="shared" si="3"/>
        <v>13629555.353272809</v>
      </c>
      <c r="L58" s="507"/>
      <c r="M58" s="36">
        <v>5223923.2469535852</v>
      </c>
      <c r="N58" s="36">
        <v>3966871.2202217714</v>
      </c>
      <c r="O58" s="36">
        <v>-2283114.160398399</v>
      </c>
      <c r="P58" s="22">
        <v>874643.33868065535</v>
      </c>
      <c r="Q58" s="19">
        <f t="shared" si="4"/>
        <v>7782323.6454576133</v>
      </c>
      <c r="R58" s="22"/>
      <c r="S58" s="22">
        <v>5223923.2469535852</v>
      </c>
      <c r="T58" s="36">
        <v>3525696.3191372911</v>
      </c>
      <c r="U58" s="36">
        <v>-747071.62</v>
      </c>
      <c r="V58" s="36">
        <v>-286070.12</v>
      </c>
      <c r="W58" s="520">
        <f t="shared" si="5"/>
        <v>-2283114.160398399</v>
      </c>
      <c r="X58" s="22">
        <f t="shared" si="22"/>
        <v>1238503.3310546158</v>
      </c>
      <c r="Y58" s="19">
        <f t="shared" si="6"/>
        <v>6671866.9967470923</v>
      </c>
      <c r="Z58" s="577"/>
      <c r="AA58" s="22">
        <f t="shared" si="7"/>
        <v>296.10057262857197</v>
      </c>
      <c r="AB58" s="22">
        <f t="shared" si="8"/>
        <v>235.16254774846212</v>
      </c>
      <c r="AC58" s="22">
        <f t="shared" si="9"/>
        <v>531.26312037703406</v>
      </c>
      <c r="AE58" s="520">
        <f t="shared" si="10"/>
        <v>207.23275337010415</v>
      </c>
      <c r="AF58" s="520">
        <f t="shared" si="11"/>
        <v>157.36556728902616</v>
      </c>
      <c r="AG58" s="520">
        <f t="shared" si="12"/>
        <v>-90.571015566423313</v>
      </c>
      <c r="AH58" s="520">
        <f t="shared" si="13"/>
        <v>34.69705405746808</v>
      </c>
      <c r="AI58" s="520">
        <f t="shared" si="14"/>
        <v>308.72435915017508</v>
      </c>
      <c r="AK58" s="520">
        <f t="shared" si="15"/>
        <v>209.63615100740742</v>
      </c>
      <c r="AL58" s="520">
        <f t="shared" si="16"/>
        <v>141.48626827470167</v>
      </c>
      <c r="AM58" s="520">
        <f t="shared" si="17"/>
        <v>-29.98</v>
      </c>
      <c r="AN58" s="520">
        <f t="shared" si="18"/>
        <v>-11.48</v>
      </c>
      <c r="AO58" s="520">
        <f t="shared" si="19"/>
        <v>-91.621419816140261</v>
      </c>
      <c r="AP58" s="520">
        <f t="shared" si="20"/>
        <v>49.701165016839191</v>
      </c>
      <c r="AQ58" s="520">
        <f t="shared" si="21"/>
        <v>267.74216448280799</v>
      </c>
    </row>
    <row r="59" spans="1:43">
      <c r="A59" s="240">
        <v>165</v>
      </c>
      <c r="B59" s="364">
        <v>5</v>
      </c>
      <c r="C59" s="364">
        <v>5</v>
      </c>
      <c r="D59" s="18" t="s">
        <v>82</v>
      </c>
      <c r="E59" s="21">
        <v>16340</v>
      </c>
      <c r="F59" s="21">
        <v>16280</v>
      </c>
      <c r="G59" s="36">
        <v>16123</v>
      </c>
      <c r="H59" s="36"/>
      <c r="I59" s="22">
        <v>1551576.2857019408</v>
      </c>
      <c r="J59" s="36">
        <v>605166.81359396363</v>
      </c>
      <c r="K59" s="507">
        <f t="shared" si="3"/>
        <v>2156743.0992959044</v>
      </c>
      <c r="L59" s="507"/>
      <c r="M59" s="36">
        <v>696649.80188388797</v>
      </c>
      <c r="N59" s="36">
        <v>7483.2600074796319</v>
      </c>
      <c r="O59" s="36">
        <v>-1474496.1334213715</v>
      </c>
      <c r="P59" s="22">
        <v>564868.04005558032</v>
      </c>
      <c r="Q59" s="19">
        <f t="shared" si="4"/>
        <v>-205495.03147442359</v>
      </c>
      <c r="R59" s="22"/>
      <c r="S59" s="22">
        <v>696649.80188388797</v>
      </c>
      <c r="T59" s="36">
        <v>-33239.280045493149</v>
      </c>
      <c r="U59" s="36">
        <v>-483367.54</v>
      </c>
      <c r="V59" s="36">
        <v>-185092.04</v>
      </c>
      <c r="W59" s="520">
        <f t="shared" si="5"/>
        <v>-1474496.1334213715</v>
      </c>
      <c r="X59" s="22">
        <f t="shared" si="22"/>
        <v>801331.88356649829</v>
      </c>
      <c r="Y59" s="19">
        <f t="shared" si="6"/>
        <v>-678213.30801647832</v>
      </c>
      <c r="Z59" s="577"/>
      <c r="AA59" s="22">
        <f t="shared" si="7"/>
        <v>94.955709039286461</v>
      </c>
      <c r="AB59" s="22">
        <f t="shared" si="8"/>
        <v>37.035912704648936</v>
      </c>
      <c r="AC59" s="22">
        <f t="shared" si="9"/>
        <v>131.99162174393541</v>
      </c>
      <c r="AE59" s="520">
        <f t="shared" si="10"/>
        <v>42.791756872474693</v>
      </c>
      <c r="AF59" s="520">
        <f t="shared" si="11"/>
        <v>0.45965970561914199</v>
      </c>
      <c r="AG59" s="520">
        <f t="shared" si="12"/>
        <v>-90.571015566423313</v>
      </c>
      <c r="AH59" s="520">
        <f t="shared" si="13"/>
        <v>34.69705405746808</v>
      </c>
      <c r="AI59" s="520">
        <f t="shared" si="14"/>
        <v>-12.6225449308614</v>
      </c>
      <c r="AK59" s="520">
        <f t="shared" si="15"/>
        <v>43.208447676231962</v>
      </c>
      <c r="AL59" s="520">
        <f t="shared" si="16"/>
        <v>-2.0616064036155275</v>
      </c>
      <c r="AM59" s="520">
        <f t="shared" si="17"/>
        <v>-29.98</v>
      </c>
      <c r="AN59" s="520">
        <f t="shared" si="18"/>
        <v>-11.48</v>
      </c>
      <c r="AO59" s="520">
        <f t="shared" si="19"/>
        <v>-91.452963680541558</v>
      </c>
      <c r="AP59" s="520">
        <f t="shared" si="20"/>
        <v>49.701165016839191</v>
      </c>
      <c r="AQ59" s="520">
        <f t="shared" si="21"/>
        <v>-42.064957391085919</v>
      </c>
    </row>
    <row r="60" spans="1:43">
      <c r="A60" s="240">
        <v>167</v>
      </c>
      <c r="B60" s="364">
        <v>12</v>
      </c>
      <c r="C60" s="364">
        <v>12</v>
      </c>
      <c r="D60" s="18" t="s">
        <v>83</v>
      </c>
      <c r="E60" s="21">
        <v>77261</v>
      </c>
      <c r="F60" s="21">
        <v>77513</v>
      </c>
      <c r="G60" s="36">
        <v>78062</v>
      </c>
      <c r="H60" s="36"/>
      <c r="I60" s="22">
        <v>7212540.3294365508</v>
      </c>
      <c r="J60" s="36">
        <v>7102223.0924413912</v>
      </c>
      <c r="K60" s="507">
        <f t="shared" si="3"/>
        <v>14314763.421877943</v>
      </c>
      <c r="L60" s="507"/>
      <c r="M60" s="36">
        <v>1010348.5497270249</v>
      </c>
      <c r="N60" s="36">
        <v>1485002.6978478441</v>
      </c>
      <c r="O60" s="36">
        <v>-7020431.1296001701</v>
      </c>
      <c r="P60" s="22">
        <v>2689472.7511565234</v>
      </c>
      <c r="Q60" s="19">
        <f t="shared" si="4"/>
        <v>-1835607.1308687781</v>
      </c>
      <c r="R60" s="22"/>
      <c r="S60" s="22">
        <v>1010348.5497270249</v>
      </c>
      <c r="T60" s="36">
        <v>128417.87922830612</v>
      </c>
      <c r="U60" s="36">
        <v>-2340298.7600000002</v>
      </c>
      <c r="V60" s="36">
        <v>-896151.76</v>
      </c>
      <c r="W60" s="520">
        <f t="shared" si="5"/>
        <v>-7020431.1296001701</v>
      </c>
      <c r="X60" s="22">
        <f t="shared" si="22"/>
        <v>3879772.3435445004</v>
      </c>
      <c r="Y60" s="19">
        <f t="shared" si="6"/>
        <v>-5238342.8771003392</v>
      </c>
      <c r="Z60" s="577"/>
      <c r="AA60" s="22">
        <f t="shared" si="7"/>
        <v>93.352924883661231</v>
      </c>
      <c r="AB60" s="22">
        <f t="shared" si="8"/>
        <v>91.925073354491801</v>
      </c>
      <c r="AC60" s="22">
        <f t="shared" si="9"/>
        <v>185.27799823815306</v>
      </c>
      <c r="AE60" s="520">
        <f t="shared" si="10"/>
        <v>13.034569036510325</v>
      </c>
      <c r="AF60" s="520">
        <f t="shared" si="11"/>
        <v>19.158111514814859</v>
      </c>
      <c r="AG60" s="520">
        <f t="shared" si="12"/>
        <v>-90.571015566423313</v>
      </c>
      <c r="AH60" s="520">
        <f t="shared" si="13"/>
        <v>34.69705405746808</v>
      </c>
      <c r="AI60" s="520">
        <f t="shared" si="14"/>
        <v>-23.681280957630051</v>
      </c>
      <c r="AK60" s="520">
        <f t="shared" si="15"/>
        <v>12.942898589928836</v>
      </c>
      <c r="AL60" s="520">
        <f t="shared" si="16"/>
        <v>1.6450754429595209</v>
      </c>
      <c r="AM60" s="520">
        <f t="shared" si="17"/>
        <v>-29.980000000000004</v>
      </c>
      <c r="AN60" s="520">
        <f t="shared" si="18"/>
        <v>-11.48</v>
      </c>
      <c r="AO60" s="520">
        <f t="shared" si="19"/>
        <v>-89.934041269762119</v>
      </c>
      <c r="AP60" s="520">
        <f t="shared" si="20"/>
        <v>49.701165016839184</v>
      </c>
      <c r="AQ60" s="520">
        <f t="shared" si="21"/>
        <v>-67.104902220034575</v>
      </c>
    </row>
    <row r="61" spans="1:43">
      <c r="A61" s="240">
        <v>169</v>
      </c>
      <c r="B61" s="364">
        <v>5</v>
      </c>
      <c r="C61" s="364">
        <v>5</v>
      </c>
      <c r="D61" s="18" t="s">
        <v>84</v>
      </c>
      <c r="E61" s="21">
        <v>5046</v>
      </c>
      <c r="F61" s="21">
        <v>4990</v>
      </c>
      <c r="G61" s="36">
        <v>4916</v>
      </c>
      <c r="H61" s="36"/>
      <c r="I61" s="22">
        <v>294662.53420430375</v>
      </c>
      <c r="J61" s="36">
        <v>243093.74100410688</v>
      </c>
      <c r="K61" s="507">
        <f t="shared" si="3"/>
        <v>537756.27520841057</v>
      </c>
      <c r="L61" s="507"/>
      <c r="M61" s="36">
        <v>348419.59021290694</v>
      </c>
      <c r="N61" s="36">
        <v>183166.76186588657</v>
      </c>
      <c r="O61" s="36">
        <v>-451949.36767645233</v>
      </c>
      <c r="P61" s="22">
        <v>173138.29974676573</v>
      </c>
      <c r="Q61" s="19">
        <f t="shared" si="4"/>
        <v>252775.28414910697</v>
      </c>
      <c r="R61" s="22"/>
      <c r="S61" s="22">
        <v>348419.59021290694</v>
      </c>
      <c r="T61" s="36">
        <v>95834.853090436067</v>
      </c>
      <c r="U61" s="36">
        <v>-147381.68</v>
      </c>
      <c r="V61" s="36">
        <v>-56435.68</v>
      </c>
      <c r="W61" s="520">
        <f t="shared" si="5"/>
        <v>-451949.36767645233</v>
      </c>
      <c r="X61" s="22">
        <f t="shared" si="22"/>
        <v>244330.92722278144</v>
      </c>
      <c r="Y61" s="19">
        <f t="shared" si="6"/>
        <v>32818.642849672149</v>
      </c>
      <c r="Z61" s="577"/>
      <c r="AA61" s="22">
        <f t="shared" si="7"/>
        <v>58.395270353607557</v>
      </c>
      <c r="AB61" s="22">
        <f t="shared" si="8"/>
        <v>48.175533294511865</v>
      </c>
      <c r="AC61" s="22">
        <f t="shared" si="9"/>
        <v>106.57080364811942</v>
      </c>
      <c r="AE61" s="520">
        <f t="shared" si="10"/>
        <v>69.823565172927246</v>
      </c>
      <c r="AF61" s="520">
        <f t="shared" si="11"/>
        <v>36.706765904987286</v>
      </c>
      <c r="AG61" s="520">
        <f t="shared" si="12"/>
        <v>-90.571015566423313</v>
      </c>
      <c r="AH61" s="520">
        <f t="shared" si="13"/>
        <v>34.69705405746808</v>
      </c>
      <c r="AI61" s="520">
        <f t="shared" si="14"/>
        <v>50.656369568959313</v>
      </c>
      <c r="AK61" s="520">
        <f t="shared" si="15"/>
        <v>70.874611516051047</v>
      </c>
      <c r="AL61" s="520">
        <f t="shared" si="16"/>
        <v>19.494477845898306</v>
      </c>
      <c r="AM61" s="520">
        <f t="shared" si="17"/>
        <v>-29.979999999999997</v>
      </c>
      <c r="AN61" s="520">
        <f t="shared" si="18"/>
        <v>-11.48</v>
      </c>
      <c r="AO61" s="520">
        <f t="shared" si="19"/>
        <v>-91.93437096754522</v>
      </c>
      <c r="AP61" s="520">
        <f t="shared" si="20"/>
        <v>49.701165016839184</v>
      </c>
      <c r="AQ61" s="520">
        <f t="shared" si="21"/>
        <v>6.6758834112433174</v>
      </c>
    </row>
    <row r="62" spans="1:43">
      <c r="A62" s="240">
        <v>171</v>
      </c>
      <c r="B62" s="364">
        <v>11</v>
      </c>
      <c r="C62" s="364">
        <v>11</v>
      </c>
      <c r="D62" s="18" t="s">
        <v>85</v>
      </c>
      <c r="E62" s="21">
        <v>4624</v>
      </c>
      <c r="F62" s="21">
        <v>4540</v>
      </c>
      <c r="G62" s="36">
        <v>4590</v>
      </c>
      <c r="H62" s="36"/>
      <c r="I62" s="22">
        <v>236815.91370217776</v>
      </c>
      <c r="J62" s="36">
        <v>-21394.773749381366</v>
      </c>
      <c r="K62" s="507">
        <f t="shared" si="3"/>
        <v>215421.13995279639</v>
      </c>
      <c r="L62" s="507"/>
      <c r="M62" s="36">
        <v>-11485.531544051584</v>
      </c>
      <c r="N62" s="36">
        <v>-138010.04351563024</v>
      </c>
      <c r="O62" s="36">
        <v>-411192.41067156184</v>
      </c>
      <c r="P62" s="22">
        <v>157524.62542090507</v>
      </c>
      <c r="Q62" s="19">
        <f t="shared" si="4"/>
        <v>-403163.36031033855</v>
      </c>
      <c r="R62" s="22"/>
      <c r="S62" s="22">
        <v>-11485.531544051584</v>
      </c>
      <c r="T62" s="36">
        <v>-81266.329255218458</v>
      </c>
      <c r="U62" s="36">
        <v>-137608.20000000001</v>
      </c>
      <c r="V62" s="36">
        <v>-52693.200000000004</v>
      </c>
      <c r="W62" s="520">
        <f t="shared" si="5"/>
        <v>-411192.41067156184</v>
      </c>
      <c r="X62" s="22">
        <f t="shared" si="22"/>
        <v>228128.34742729185</v>
      </c>
      <c r="Y62" s="19">
        <f t="shared" si="6"/>
        <v>-466117.32404353999</v>
      </c>
      <c r="Z62" s="577"/>
      <c r="AA62" s="22">
        <f t="shared" si="7"/>
        <v>51.214514208948479</v>
      </c>
      <c r="AB62" s="22">
        <f t="shared" si="8"/>
        <v>-4.6268974371499496</v>
      </c>
      <c r="AC62" s="22">
        <f t="shared" si="9"/>
        <v>46.58761677179853</v>
      </c>
      <c r="AE62" s="520">
        <f t="shared" si="10"/>
        <v>-2.5298527630069567</v>
      </c>
      <c r="AF62" s="520">
        <f t="shared" si="11"/>
        <v>-30.398687999037499</v>
      </c>
      <c r="AG62" s="520">
        <f t="shared" si="12"/>
        <v>-90.571015566423313</v>
      </c>
      <c r="AH62" s="520">
        <f t="shared" si="13"/>
        <v>34.69705405746808</v>
      </c>
      <c r="AI62" s="520">
        <f t="shared" si="14"/>
        <v>-88.802502270999682</v>
      </c>
      <c r="AK62" s="520">
        <f t="shared" si="15"/>
        <v>-2.5022944540417393</v>
      </c>
      <c r="AL62" s="520">
        <f t="shared" si="16"/>
        <v>-17.705082626409251</v>
      </c>
      <c r="AM62" s="520">
        <f t="shared" si="17"/>
        <v>-29.980000000000004</v>
      </c>
      <c r="AN62" s="520">
        <f t="shared" si="18"/>
        <v>-11.48</v>
      </c>
      <c r="AO62" s="520">
        <f t="shared" si="19"/>
        <v>-89.584403196418705</v>
      </c>
      <c r="AP62" s="520">
        <f t="shared" si="20"/>
        <v>49.701165016839184</v>
      </c>
      <c r="AQ62" s="520">
        <f t="shared" si="21"/>
        <v>-101.5506152600305</v>
      </c>
    </row>
    <row r="63" spans="1:43">
      <c r="A63" s="240">
        <v>172</v>
      </c>
      <c r="B63" s="364">
        <v>13</v>
      </c>
      <c r="C63" s="364">
        <v>13</v>
      </c>
      <c r="D63" s="18" t="s">
        <v>86</v>
      </c>
      <c r="E63" s="21">
        <v>4263</v>
      </c>
      <c r="F63" s="21">
        <v>4171</v>
      </c>
      <c r="G63" s="36">
        <v>4079</v>
      </c>
      <c r="H63" s="36"/>
      <c r="I63" s="22">
        <v>-193304.1060517905</v>
      </c>
      <c r="J63" s="36">
        <v>-294504.81534340768</v>
      </c>
      <c r="K63" s="507">
        <f t="shared" si="3"/>
        <v>-487808.92139519821</v>
      </c>
      <c r="L63" s="507"/>
      <c r="M63" s="36">
        <v>50478.673624909396</v>
      </c>
      <c r="N63" s="36">
        <v>-87108.356121454301</v>
      </c>
      <c r="O63" s="36">
        <v>-377771.70592755167</v>
      </c>
      <c r="P63" s="22">
        <v>144721.41247369937</v>
      </c>
      <c r="Q63" s="19">
        <f t="shared" si="4"/>
        <v>-269679.9759503972</v>
      </c>
      <c r="R63" s="22"/>
      <c r="S63" s="22">
        <v>50478.673624909396</v>
      </c>
      <c r="T63" s="36">
        <v>-34976.630971635466</v>
      </c>
      <c r="U63" s="36">
        <v>-122288.42</v>
      </c>
      <c r="V63" s="36">
        <v>-46826.92</v>
      </c>
      <c r="W63" s="520">
        <f t="shared" si="5"/>
        <v>-377771.70592755167</v>
      </c>
      <c r="X63" s="22">
        <f t="shared" si="22"/>
        <v>202731.05210368705</v>
      </c>
      <c r="Y63" s="19">
        <f t="shared" si="6"/>
        <v>-328653.95117059071</v>
      </c>
      <c r="Z63" s="577"/>
      <c r="AA63" s="22">
        <f t="shared" si="7"/>
        <v>-45.34461788688494</v>
      </c>
      <c r="AB63" s="22">
        <f t="shared" si="8"/>
        <v>-69.083935102840172</v>
      </c>
      <c r="AC63" s="22">
        <f t="shared" si="9"/>
        <v>-114.42855298972512</v>
      </c>
      <c r="AE63" s="520">
        <f t="shared" si="10"/>
        <v>12.102295282884056</v>
      </c>
      <c r="AF63" s="520">
        <f t="shared" si="11"/>
        <v>-20.88428581190465</v>
      </c>
      <c r="AG63" s="520">
        <f t="shared" si="12"/>
        <v>-90.571015566423313</v>
      </c>
      <c r="AH63" s="520">
        <f t="shared" si="13"/>
        <v>34.69705405746808</v>
      </c>
      <c r="AI63" s="520">
        <f t="shared" si="14"/>
        <v>-64.655952037975837</v>
      </c>
      <c r="AK63" s="520">
        <f t="shared" si="15"/>
        <v>12.375257078918704</v>
      </c>
      <c r="AL63" s="520">
        <f t="shared" si="16"/>
        <v>-8.5748053374933733</v>
      </c>
      <c r="AM63" s="520">
        <f t="shared" si="17"/>
        <v>-29.98</v>
      </c>
      <c r="AN63" s="520">
        <f t="shared" si="18"/>
        <v>-11.48</v>
      </c>
      <c r="AO63" s="520">
        <f t="shared" si="19"/>
        <v>-92.613803855737103</v>
      </c>
      <c r="AP63" s="520">
        <f t="shared" si="20"/>
        <v>49.701165016839191</v>
      </c>
      <c r="AQ63" s="520">
        <f t="shared" si="21"/>
        <v>-80.572187097472593</v>
      </c>
    </row>
    <row r="64" spans="1:43">
      <c r="A64" s="240">
        <v>176</v>
      </c>
      <c r="B64" s="364">
        <v>12</v>
      </c>
      <c r="C64" s="364">
        <v>12</v>
      </c>
      <c r="D64" s="18" t="s">
        <v>87</v>
      </c>
      <c r="E64" s="21">
        <v>4444</v>
      </c>
      <c r="F64" s="21">
        <v>4352</v>
      </c>
      <c r="G64" s="36">
        <v>4259</v>
      </c>
      <c r="H64" s="36"/>
      <c r="I64" s="22">
        <v>-381170.26784384914</v>
      </c>
      <c r="J64" s="36">
        <v>-359656.37924106268</v>
      </c>
      <c r="K64" s="507">
        <f t="shared" si="3"/>
        <v>-740826.64708491182</v>
      </c>
      <c r="L64" s="507"/>
      <c r="M64" s="36">
        <v>-1211231.1006262582</v>
      </c>
      <c r="N64" s="36">
        <v>-866190.05898060987</v>
      </c>
      <c r="O64" s="36">
        <v>-394165.05974507425</v>
      </c>
      <c r="P64" s="22">
        <v>151001.57925810109</v>
      </c>
      <c r="Q64" s="19">
        <f t="shared" si="4"/>
        <v>-2320584.6400938411</v>
      </c>
      <c r="R64" s="22"/>
      <c r="S64" s="22">
        <v>-1211231.1006262582</v>
      </c>
      <c r="T64" s="36">
        <v>-811796.08442966011</v>
      </c>
      <c r="U64" s="36">
        <v>-127684.82</v>
      </c>
      <c r="V64" s="36">
        <v>-48893.32</v>
      </c>
      <c r="W64" s="520">
        <f t="shared" si="5"/>
        <v>-394165.05974507425</v>
      </c>
      <c r="X64" s="22">
        <f t="shared" si="22"/>
        <v>211677.26180671807</v>
      </c>
      <c r="Y64" s="19">
        <f t="shared" si="6"/>
        <v>-2382093.1229942744</v>
      </c>
      <c r="Z64" s="577"/>
      <c r="AA64" s="22">
        <f t="shared" si="7"/>
        <v>-85.771887453611413</v>
      </c>
      <c r="AB64" s="22">
        <f t="shared" si="8"/>
        <v>-80.930778407079814</v>
      </c>
      <c r="AC64" s="22">
        <f t="shared" si="9"/>
        <v>-166.70266586069124</v>
      </c>
      <c r="AE64" s="520">
        <f t="shared" si="10"/>
        <v>-278.31596981301891</v>
      </c>
      <c r="AF64" s="520">
        <f t="shared" si="11"/>
        <v>-199.03264222900043</v>
      </c>
      <c r="AG64" s="520">
        <f t="shared" si="12"/>
        <v>-90.571015566423313</v>
      </c>
      <c r="AH64" s="520">
        <f t="shared" si="13"/>
        <v>34.69705405746808</v>
      </c>
      <c r="AI64" s="520">
        <f t="shared" si="14"/>
        <v>-533.22257355097452</v>
      </c>
      <c r="AK64" s="520">
        <f t="shared" si="15"/>
        <v>-284.39330843537408</v>
      </c>
      <c r="AL64" s="520">
        <f t="shared" si="16"/>
        <v>-190.60720460898335</v>
      </c>
      <c r="AM64" s="520">
        <f t="shared" si="17"/>
        <v>-29.98</v>
      </c>
      <c r="AN64" s="520">
        <f t="shared" si="18"/>
        <v>-11.48</v>
      </c>
      <c r="AO64" s="520">
        <f t="shared" si="19"/>
        <v>-92.548734384849553</v>
      </c>
      <c r="AP64" s="520">
        <f t="shared" si="20"/>
        <v>49.701165016839184</v>
      </c>
      <c r="AQ64" s="520">
        <f t="shared" si="21"/>
        <v>-559.30808241236775</v>
      </c>
    </row>
    <row r="65" spans="1:43">
      <c r="A65" s="240">
        <v>177</v>
      </c>
      <c r="B65" s="364">
        <v>6</v>
      </c>
      <c r="C65" s="364">
        <v>6</v>
      </c>
      <c r="D65" s="18" t="s">
        <v>88</v>
      </c>
      <c r="E65" s="21">
        <v>1786</v>
      </c>
      <c r="F65" s="21">
        <v>1768</v>
      </c>
      <c r="G65" s="36">
        <v>1708</v>
      </c>
      <c r="H65" s="36"/>
      <c r="I65" s="22">
        <v>357873.34609830112</v>
      </c>
      <c r="J65" s="36">
        <v>363469.13644535554</v>
      </c>
      <c r="K65" s="507">
        <f t="shared" si="3"/>
        <v>721342.4825436566</v>
      </c>
      <c r="L65" s="507"/>
      <c r="M65" s="36">
        <v>360287.54861490434</v>
      </c>
      <c r="N65" s="36">
        <v>331156.68834590359</v>
      </c>
      <c r="O65" s="36">
        <v>-160129.55552143641</v>
      </c>
      <c r="P65" s="22">
        <v>61344.391573603563</v>
      </c>
      <c r="Q65" s="19">
        <f t="shared" si="4"/>
        <v>592659.07301297516</v>
      </c>
      <c r="R65" s="22"/>
      <c r="S65" s="22">
        <v>360287.54861490434</v>
      </c>
      <c r="T65" s="36">
        <v>300214.24050722696</v>
      </c>
      <c r="U65" s="36">
        <v>-51205.840000000004</v>
      </c>
      <c r="V65" s="36">
        <v>-19607.84</v>
      </c>
      <c r="W65" s="520">
        <f t="shared" si="5"/>
        <v>-160129.55552143641</v>
      </c>
      <c r="X65" s="22">
        <f t="shared" si="22"/>
        <v>84889.58984876133</v>
      </c>
      <c r="Y65" s="19">
        <f t="shared" si="6"/>
        <v>514448.14344945631</v>
      </c>
      <c r="Z65" s="577"/>
      <c r="AA65" s="22">
        <f t="shared" si="7"/>
        <v>200.37701349288977</v>
      </c>
      <c r="AB65" s="22">
        <f t="shared" si="8"/>
        <v>203.51015478463356</v>
      </c>
      <c r="AC65" s="22">
        <f t="shared" si="9"/>
        <v>403.8871682775233</v>
      </c>
      <c r="AE65" s="520">
        <f t="shared" si="10"/>
        <v>203.78255012155222</v>
      </c>
      <c r="AF65" s="520">
        <f t="shared" si="11"/>
        <v>187.30581920017173</v>
      </c>
      <c r="AG65" s="520">
        <f t="shared" si="12"/>
        <v>-90.571015566423313</v>
      </c>
      <c r="AH65" s="520">
        <f t="shared" si="13"/>
        <v>34.69705405746808</v>
      </c>
      <c r="AI65" s="520">
        <f t="shared" si="14"/>
        <v>335.21440781276874</v>
      </c>
      <c r="AK65" s="520">
        <f t="shared" si="15"/>
        <v>210.94118771364424</v>
      </c>
      <c r="AL65" s="520">
        <f t="shared" si="16"/>
        <v>175.76946165528511</v>
      </c>
      <c r="AM65" s="520">
        <f t="shared" si="17"/>
        <v>-29.980000000000004</v>
      </c>
      <c r="AN65" s="520">
        <f t="shared" si="18"/>
        <v>-11.48</v>
      </c>
      <c r="AO65" s="520">
        <f t="shared" si="19"/>
        <v>-93.752667167117337</v>
      </c>
      <c r="AP65" s="520">
        <f t="shared" si="20"/>
        <v>49.701165016839184</v>
      </c>
      <c r="AQ65" s="520">
        <f t="shared" si="21"/>
        <v>301.19914721865126</v>
      </c>
    </row>
    <row r="66" spans="1:43">
      <c r="A66" s="240">
        <v>178</v>
      </c>
      <c r="B66" s="364">
        <v>10</v>
      </c>
      <c r="C66" s="364">
        <v>10</v>
      </c>
      <c r="D66" s="18" t="s">
        <v>89</v>
      </c>
      <c r="E66" s="21">
        <v>5887</v>
      </c>
      <c r="F66" s="21">
        <v>5769</v>
      </c>
      <c r="G66" s="36">
        <v>5734</v>
      </c>
      <c r="H66" s="36"/>
      <c r="I66" s="22">
        <v>832529.17260799883</v>
      </c>
      <c r="J66" s="36">
        <v>363905.56139458384</v>
      </c>
      <c r="K66" s="507">
        <f t="shared" si="3"/>
        <v>1196434.7340025827</v>
      </c>
      <c r="L66" s="507"/>
      <c r="M66" s="36">
        <v>563572.22020073293</v>
      </c>
      <c r="N66" s="36">
        <v>73640.513815721468</v>
      </c>
      <c r="O66" s="36">
        <v>-522504.18880269607</v>
      </c>
      <c r="P66" s="22">
        <v>200167.30485753334</v>
      </c>
      <c r="Q66" s="19">
        <f t="shared" si="4"/>
        <v>314875.85007129167</v>
      </c>
      <c r="R66" s="22"/>
      <c r="S66" s="22">
        <v>563572.22020073293</v>
      </c>
      <c r="T66" s="36">
        <v>-11778.710478037468</v>
      </c>
      <c r="U66" s="36">
        <v>-171905.32</v>
      </c>
      <c r="V66" s="36">
        <v>-65826.320000000007</v>
      </c>
      <c r="W66" s="520">
        <f t="shared" si="5"/>
        <v>-522504.18880269607</v>
      </c>
      <c r="X66" s="22">
        <f t="shared" si="22"/>
        <v>284986.48020655586</v>
      </c>
      <c r="Y66" s="19">
        <f t="shared" si="6"/>
        <v>76544.161126555235</v>
      </c>
      <c r="Z66" s="577"/>
      <c r="AA66" s="22">
        <f t="shared" si="7"/>
        <v>141.41823893460148</v>
      </c>
      <c r="AB66" s="22">
        <f t="shared" si="8"/>
        <v>61.815111498995044</v>
      </c>
      <c r="AC66" s="22">
        <f t="shared" si="9"/>
        <v>203.23335043359651</v>
      </c>
      <c r="AE66" s="520">
        <f t="shared" si="10"/>
        <v>97.689759091824044</v>
      </c>
      <c r="AF66" s="520">
        <f t="shared" si="11"/>
        <v>12.764866322711296</v>
      </c>
      <c r="AG66" s="520">
        <f t="shared" si="12"/>
        <v>-90.571015566423313</v>
      </c>
      <c r="AH66" s="520">
        <f t="shared" si="13"/>
        <v>34.69705405746808</v>
      </c>
      <c r="AI66" s="520">
        <f t="shared" si="14"/>
        <v>54.58066390558011</v>
      </c>
      <c r="AK66" s="520">
        <f t="shared" si="15"/>
        <v>98.286051656911923</v>
      </c>
      <c r="AL66" s="520">
        <f t="shared" si="16"/>
        <v>-2.0541873871708178</v>
      </c>
      <c r="AM66" s="520">
        <f t="shared" si="17"/>
        <v>-29.98</v>
      </c>
      <c r="AN66" s="520">
        <f t="shared" si="18"/>
        <v>-11.48</v>
      </c>
      <c r="AO66" s="520">
        <f t="shared" si="19"/>
        <v>-91.123855738175109</v>
      </c>
      <c r="AP66" s="520">
        <f t="shared" si="20"/>
        <v>49.701165016839184</v>
      </c>
      <c r="AQ66" s="520">
        <f t="shared" si="21"/>
        <v>13.349173548405169</v>
      </c>
    </row>
    <row r="67" spans="1:43">
      <c r="A67" s="240">
        <v>179</v>
      </c>
      <c r="B67" s="364">
        <v>13</v>
      </c>
      <c r="C67" s="364">
        <v>13</v>
      </c>
      <c r="D67" s="18" t="s">
        <v>90</v>
      </c>
      <c r="E67" s="21">
        <v>144473</v>
      </c>
      <c r="F67" s="21">
        <v>145887</v>
      </c>
      <c r="G67" s="36">
        <v>147746</v>
      </c>
      <c r="H67" s="36"/>
      <c r="I67" s="22">
        <v>-7091614.2941753212</v>
      </c>
      <c r="J67" s="36">
        <v>1130494.3773779264</v>
      </c>
      <c r="K67" s="507">
        <f t="shared" si="3"/>
        <v>-5961119.9167973949</v>
      </c>
      <c r="L67" s="507"/>
      <c r="M67" s="36">
        <v>-16953557.2812845</v>
      </c>
      <c r="N67" s="36">
        <v>-3853268.3305332852</v>
      </c>
      <c r="O67" s="36">
        <v>-13213133.747938799</v>
      </c>
      <c r="P67" s="22">
        <v>5061849.1252818462</v>
      </c>
      <c r="Q67" s="19">
        <f t="shared" si="4"/>
        <v>-28958110.234474733</v>
      </c>
      <c r="R67" s="22"/>
      <c r="S67" s="22">
        <v>-16953557.2812845</v>
      </c>
      <c r="T67" s="36">
        <v>-2029882.8146062607</v>
      </c>
      <c r="U67" s="36">
        <v>-4429425.08</v>
      </c>
      <c r="V67" s="36">
        <v>-1696124.08</v>
      </c>
      <c r="W67" s="520">
        <f t="shared" si="5"/>
        <v>-13213133.747938799</v>
      </c>
      <c r="X67" s="22">
        <f t="shared" si="22"/>
        <v>7343148.3265779223</v>
      </c>
      <c r="Y67" s="19">
        <f t="shared" si="6"/>
        <v>-30978974.67725163</v>
      </c>
      <c r="Z67" s="577"/>
      <c r="AA67" s="22">
        <f t="shared" si="7"/>
        <v>-49.086087325488649</v>
      </c>
      <c r="AB67" s="22">
        <f t="shared" si="8"/>
        <v>7.8249526027557144</v>
      </c>
      <c r="AC67" s="22">
        <f t="shared" si="9"/>
        <v>-41.261134722732933</v>
      </c>
      <c r="AE67" s="520">
        <f t="shared" si="10"/>
        <v>-116.21019886134131</v>
      </c>
      <c r="AF67" s="520">
        <f t="shared" si="11"/>
        <v>-26.41269153888479</v>
      </c>
      <c r="AG67" s="520">
        <f t="shared" si="12"/>
        <v>-90.571015566423313</v>
      </c>
      <c r="AH67" s="520">
        <f t="shared" si="13"/>
        <v>34.69705405746808</v>
      </c>
      <c r="AI67" s="520">
        <f t="shared" si="14"/>
        <v>-198.49685190918132</v>
      </c>
      <c r="AK67" s="520">
        <f t="shared" si="15"/>
        <v>-114.74799508131862</v>
      </c>
      <c r="AL67" s="520">
        <f t="shared" si="16"/>
        <v>-13.739003523657228</v>
      </c>
      <c r="AM67" s="520">
        <f t="shared" si="17"/>
        <v>-29.98</v>
      </c>
      <c r="AN67" s="520">
        <f t="shared" si="18"/>
        <v>-11.48</v>
      </c>
      <c r="AO67" s="520">
        <f t="shared" si="19"/>
        <v>-89.43141437290214</v>
      </c>
      <c r="AP67" s="520">
        <f t="shared" si="20"/>
        <v>49.701165016839184</v>
      </c>
      <c r="AQ67" s="520">
        <f t="shared" si="21"/>
        <v>-209.67724796103874</v>
      </c>
    </row>
    <row r="68" spans="1:43">
      <c r="A68" s="240">
        <v>181</v>
      </c>
      <c r="B68" s="364">
        <v>4</v>
      </c>
      <c r="C68" s="364">
        <v>4</v>
      </c>
      <c r="D68" s="18" t="s">
        <v>91</v>
      </c>
      <c r="E68" s="21">
        <v>1685</v>
      </c>
      <c r="F68" s="21">
        <v>1683</v>
      </c>
      <c r="G68" s="36">
        <v>1682</v>
      </c>
      <c r="H68" s="36"/>
      <c r="I68" s="22">
        <v>298162.82759963517</v>
      </c>
      <c r="J68" s="36">
        <v>213465.8887162983</v>
      </c>
      <c r="K68" s="507">
        <f t="shared" si="3"/>
        <v>511628.7163159335</v>
      </c>
      <c r="L68" s="507"/>
      <c r="M68" s="36">
        <v>394555.77329883224</v>
      </c>
      <c r="N68" s="36">
        <v>245506.42988037129</v>
      </c>
      <c r="O68" s="36">
        <v>-152431.01919829042</v>
      </c>
      <c r="P68" s="22">
        <v>58395.141978718777</v>
      </c>
      <c r="Q68" s="19">
        <f t="shared" si="4"/>
        <v>546026.32595963194</v>
      </c>
      <c r="R68" s="22"/>
      <c r="S68" s="22">
        <v>394555.77329883224</v>
      </c>
      <c r="T68" s="36">
        <v>216051.59972624638</v>
      </c>
      <c r="U68" s="36">
        <v>-50426.36</v>
      </c>
      <c r="V68" s="36">
        <v>-19309.36</v>
      </c>
      <c r="W68" s="520">
        <f t="shared" si="5"/>
        <v>-152431.01919829042</v>
      </c>
      <c r="X68" s="22">
        <f t="shared" si="22"/>
        <v>83597.359558323515</v>
      </c>
      <c r="Y68" s="19">
        <f t="shared" si="6"/>
        <v>472037.99338511168</v>
      </c>
      <c r="Z68" s="577"/>
      <c r="AA68" s="22">
        <f t="shared" si="7"/>
        <v>176.95123299681612</v>
      </c>
      <c r="AB68" s="22">
        <f t="shared" si="8"/>
        <v>126.68598736872303</v>
      </c>
      <c r="AC68" s="22">
        <f t="shared" si="9"/>
        <v>303.63722036553918</v>
      </c>
      <c r="AE68" s="520">
        <f t="shared" si="10"/>
        <v>234.43599126490329</v>
      </c>
      <c r="AF68" s="520">
        <f t="shared" si="11"/>
        <v>145.87428988732697</v>
      </c>
      <c r="AG68" s="520">
        <f t="shared" si="12"/>
        <v>-90.571015566423299</v>
      </c>
      <c r="AH68" s="520">
        <f t="shared" si="13"/>
        <v>34.69705405746808</v>
      </c>
      <c r="AI68" s="520">
        <f t="shared" si="14"/>
        <v>324.43631964327506</v>
      </c>
      <c r="AK68" s="520">
        <f t="shared" si="15"/>
        <v>234.57537057005484</v>
      </c>
      <c r="AL68" s="520">
        <f t="shared" si="16"/>
        <v>128.44922694782781</v>
      </c>
      <c r="AM68" s="520">
        <f t="shared" si="17"/>
        <v>-29.98</v>
      </c>
      <c r="AN68" s="520">
        <f t="shared" si="18"/>
        <v>-11.48</v>
      </c>
      <c r="AO68" s="520">
        <f t="shared" si="19"/>
        <v>-90.624862781385502</v>
      </c>
      <c r="AP68" s="520">
        <f t="shared" si="20"/>
        <v>49.701165016839191</v>
      </c>
      <c r="AQ68" s="520">
        <f t="shared" si="21"/>
        <v>280.64089975333633</v>
      </c>
    </row>
    <row r="69" spans="1:43">
      <c r="A69" s="240">
        <v>182</v>
      </c>
      <c r="B69" s="364">
        <v>13</v>
      </c>
      <c r="C69" s="364">
        <v>13</v>
      </c>
      <c r="D69" s="18" t="s">
        <v>92</v>
      </c>
      <c r="E69" s="21">
        <v>19767</v>
      </c>
      <c r="F69" s="21">
        <v>19347</v>
      </c>
      <c r="G69" s="36">
        <v>19182</v>
      </c>
      <c r="H69" s="36"/>
      <c r="I69" s="22">
        <v>1666777.3868203121</v>
      </c>
      <c r="J69" s="36">
        <v>2026097.030260168</v>
      </c>
      <c r="K69" s="507">
        <f t="shared" si="3"/>
        <v>3692874.4170804801</v>
      </c>
      <c r="L69" s="507"/>
      <c r="M69" s="36">
        <v>-1698618.1868244917</v>
      </c>
      <c r="N69" s="36">
        <v>-9319.5581072418336</v>
      </c>
      <c r="O69" s="36">
        <v>-1752277.4381635918</v>
      </c>
      <c r="P69" s="22">
        <v>671283.90484983497</v>
      </c>
      <c r="Q69" s="19">
        <f t="shared" si="4"/>
        <v>-2788931.27824549</v>
      </c>
      <c r="R69" s="22"/>
      <c r="S69" s="22">
        <v>-1698618.1868244917</v>
      </c>
      <c r="T69" s="36">
        <v>-39501.250063891646</v>
      </c>
      <c r="U69" s="36">
        <v>-575076.36</v>
      </c>
      <c r="V69" s="36">
        <v>-220209.36000000002</v>
      </c>
      <c r="W69" s="520">
        <f t="shared" si="5"/>
        <v>-1752277.4381635918</v>
      </c>
      <c r="X69" s="22">
        <f t="shared" si="22"/>
        <v>953367.7473530093</v>
      </c>
      <c r="Y69" s="19">
        <f t="shared" si="6"/>
        <v>-3332314.8476989656</v>
      </c>
      <c r="Z69" s="577"/>
      <c r="AA69" s="22">
        <f t="shared" si="7"/>
        <v>84.321211454460069</v>
      </c>
      <c r="AB69" s="22">
        <f t="shared" si="8"/>
        <v>102.49896444883736</v>
      </c>
      <c r="AC69" s="22">
        <f t="shared" si="9"/>
        <v>186.82017590329741</v>
      </c>
      <c r="AE69" s="520">
        <f t="shared" si="10"/>
        <v>-87.797497639142591</v>
      </c>
      <c r="AF69" s="520">
        <f t="shared" si="11"/>
        <v>-0.48170559297264864</v>
      </c>
      <c r="AG69" s="520">
        <f t="shared" si="12"/>
        <v>-90.571015566423313</v>
      </c>
      <c r="AH69" s="520">
        <f t="shared" si="13"/>
        <v>34.69705405746808</v>
      </c>
      <c r="AI69" s="520">
        <f t="shared" si="14"/>
        <v>-144.15316474107044</v>
      </c>
      <c r="AK69" s="520">
        <f t="shared" si="15"/>
        <v>-88.55271540113084</v>
      </c>
      <c r="AL69" s="520">
        <f t="shared" si="16"/>
        <v>-2.059287356057327</v>
      </c>
      <c r="AM69" s="520">
        <f t="shared" si="17"/>
        <v>-29.98</v>
      </c>
      <c r="AN69" s="520">
        <f t="shared" si="18"/>
        <v>-11.48</v>
      </c>
      <c r="AO69" s="520">
        <f t="shared" si="19"/>
        <v>-91.350090614304648</v>
      </c>
      <c r="AP69" s="520">
        <f t="shared" si="20"/>
        <v>49.701165016839191</v>
      </c>
      <c r="AQ69" s="520">
        <f t="shared" si="21"/>
        <v>-173.72092835465361</v>
      </c>
    </row>
    <row r="70" spans="1:43">
      <c r="A70" s="240">
        <v>186</v>
      </c>
      <c r="B70" s="364">
        <v>1</v>
      </c>
      <c r="C70" s="513">
        <v>33</v>
      </c>
      <c r="D70" s="18" t="s">
        <v>93</v>
      </c>
      <c r="E70" s="21">
        <v>45226</v>
      </c>
      <c r="F70" s="21">
        <v>45630</v>
      </c>
      <c r="G70" s="36">
        <v>46490</v>
      </c>
      <c r="H70" s="36"/>
      <c r="I70" s="22">
        <v>-3409635.4958324749</v>
      </c>
      <c r="J70" s="36">
        <v>-910405.65919543139</v>
      </c>
      <c r="K70" s="507">
        <f t="shared" si="3"/>
        <v>-4320041.1550279064</v>
      </c>
      <c r="L70" s="507"/>
      <c r="M70" s="36">
        <v>-5507718.4701112546</v>
      </c>
      <c r="N70" s="36">
        <v>-1811716.4953633861</v>
      </c>
      <c r="O70" s="36">
        <v>-4132755.4402958956</v>
      </c>
      <c r="P70" s="22">
        <v>1583226.5766422686</v>
      </c>
      <c r="Q70" s="19">
        <f t="shared" si="4"/>
        <v>-9868963.8291282672</v>
      </c>
      <c r="R70" s="22"/>
      <c r="S70" s="22">
        <v>-5507718.4701112546</v>
      </c>
      <c r="T70" s="36">
        <v>-1241404.6711998202</v>
      </c>
      <c r="U70" s="36">
        <v>-1393770.2</v>
      </c>
      <c r="V70" s="36">
        <v>-533705.20000000007</v>
      </c>
      <c r="W70" s="520">
        <f t="shared" si="5"/>
        <v>-4132755.4402958956</v>
      </c>
      <c r="X70" s="22">
        <f t="shared" si="22"/>
        <v>2310607.161632854</v>
      </c>
      <c r="Y70" s="19">
        <f t="shared" si="6"/>
        <v>-10498746.819974115</v>
      </c>
      <c r="Z70" s="577"/>
      <c r="AA70" s="22">
        <f t="shared" si="7"/>
        <v>-75.39104709309855</v>
      </c>
      <c r="AB70" s="22">
        <f t="shared" si="8"/>
        <v>-20.130138840388966</v>
      </c>
      <c r="AC70" s="22">
        <f t="shared" si="9"/>
        <v>-95.521185933487516</v>
      </c>
      <c r="AE70" s="520">
        <f t="shared" si="10"/>
        <v>-120.7038893296352</v>
      </c>
      <c r="AF70" s="520">
        <f t="shared" si="11"/>
        <v>-39.704503514428801</v>
      </c>
      <c r="AG70" s="520">
        <f t="shared" si="12"/>
        <v>-90.571015566423313</v>
      </c>
      <c r="AH70" s="520">
        <f t="shared" si="13"/>
        <v>34.69705405746808</v>
      </c>
      <c r="AI70" s="520">
        <f t="shared" si="14"/>
        <v>-216.28235435301923</v>
      </c>
      <c r="AK70" s="520">
        <f t="shared" si="15"/>
        <v>-118.4710361391967</v>
      </c>
      <c r="AL70" s="520">
        <f t="shared" si="16"/>
        <v>-26.70261714776985</v>
      </c>
      <c r="AM70" s="520">
        <f t="shared" si="17"/>
        <v>-29.98</v>
      </c>
      <c r="AN70" s="520">
        <f t="shared" si="18"/>
        <v>-11.480000000000002</v>
      </c>
      <c r="AO70" s="520">
        <f t="shared" si="19"/>
        <v>-88.895578410322557</v>
      </c>
      <c r="AP70" s="520">
        <f t="shared" si="20"/>
        <v>49.701165016839191</v>
      </c>
      <c r="AQ70" s="520">
        <f t="shared" si="21"/>
        <v>-225.82806668044989</v>
      </c>
    </row>
    <row r="71" spans="1:43">
      <c r="A71" s="240">
        <v>202</v>
      </c>
      <c r="B71" s="364">
        <v>2</v>
      </c>
      <c r="C71" s="364">
        <v>2</v>
      </c>
      <c r="D71" s="18" t="s">
        <v>94</v>
      </c>
      <c r="E71" s="21">
        <v>35497</v>
      </c>
      <c r="F71" s="21">
        <v>35848</v>
      </c>
      <c r="G71" s="36">
        <v>36339</v>
      </c>
      <c r="H71" s="36"/>
      <c r="I71" s="22">
        <v>3039877.669067522</v>
      </c>
      <c r="J71" s="36">
        <v>1455677.5783048854</v>
      </c>
      <c r="K71" s="507">
        <f t="shared" si="3"/>
        <v>4495555.2473724075</v>
      </c>
      <c r="L71" s="507"/>
      <c r="M71" s="36">
        <v>5611023.2644015951</v>
      </c>
      <c r="N71" s="36">
        <v>2485267.7389891795</v>
      </c>
      <c r="O71" s="36">
        <v>-3246789.7660251427</v>
      </c>
      <c r="P71" s="22">
        <v>1243819.9938521157</v>
      </c>
      <c r="Q71" s="19">
        <f t="shared" si="4"/>
        <v>6093321.2312177476</v>
      </c>
      <c r="R71" s="22"/>
      <c r="S71" s="22">
        <v>5611023.2644015951</v>
      </c>
      <c r="T71" s="36">
        <v>1857878.1065678671</v>
      </c>
      <c r="U71" s="36">
        <v>-1089443.22</v>
      </c>
      <c r="V71" s="36">
        <v>-417171.72000000003</v>
      </c>
      <c r="W71" s="520">
        <f t="shared" si="5"/>
        <v>-3246789.7660251427</v>
      </c>
      <c r="X71" s="22">
        <f t="shared" si="22"/>
        <v>1806090.6355469192</v>
      </c>
      <c r="Y71" s="19">
        <f t="shared" si="6"/>
        <v>4521587.3004912389</v>
      </c>
      <c r="Z71" s="577"/>
      <c r="AA71" s="22">
        <f t="shared" si="7"/>
        <v>85.637593854903855</v>
      </c>
      <c r="AB71" s="22">
        <f t="shared" si="8"/>
        <v>41.00846771008495</v>
      </c>
      <c r="AC71" s="22">
        <f t="shared" si="9"/>
        <v>126.6460615649888</v>
      </c>
      <c r="AE71" s="520">
        <f t="shared" si="10"/>
        <v>156.52263067400119</v>
      </c>
      <c r="AF71" s="520">
        <f t="shared" si="11"/>
        <v>69.327932910878701</v>
      </c>
      <c r="AG71" s="520">
        <f t="shared" si="12"/>
        <v>-90.571015566423313</v>
      </c>
      <c r="AH71" s="520">
        <f t="shared" si="13"/>
        <v>34.69705405746808</v>
      </c>
      <c r="AI71" s="520">
        <f t="shared" si="14"/>
        <v>169.97660207592466</v>
      </c>
      <c r="AK71" s="520">
        <f t="shared" si="15"/>
        <v>154.40775102236151</v>
      </c>
      <c r="AL71" s="520">
        <f t="shared" si="16"/>
        <v>51.126285989374146</v>
      </c>
      <c r="AM71" s="520">
        <f t="shared" si="17"/>
        <v>-29.98</v>
      </c>
      <c r="AN71" s="520">
        <f t="shared" si="18"/>
        <v>-11.48</v>
      </c>
      <c r="AO71" s="520">
        <f t="shared" si="19"/>
        <v>-89.347251328466456</v>
      </c>
      <c r="AP71" s="520">
        <f t="shared" si="20"/>
        <v>49.701165016839184</v>
      </c>
      <c r="AQ71" s="520">
        <f t="shared" si="21"/>
        <v>124.4279507001084</v>
      </c>
    </row>
    <row r="72" spans="1:43">
      <c r="A72" s="240">
        <v>204</v>
      </c>
      <c r="B72" s="364">
        <v>11</v>
      </c>
      <c r="C72" s="364">
        <v>11</v>
      </c>
      <c r="D72" s="18" t="s">
        <v>95</v>
      </c>
      <c r="E72" s="21">
        <v>2778</v>
      </c>
      <c r="F72" s="21">
        <v>2689</v>
      </c>
      <c r="G72" s="36">
        <v>2628</v>
      </c>
      <c r="H72" s="36"/>
      <c r="I72" s="22">
        <v>-472564.01996446296</v>
      </c>
      <c r="J72" s="36">
        <v>-725824.72209087736</v>
      </c>
      <c r="K72" s="507">
        <f t="shared" si="3"/>
        <v>-1198388.7420553402</v>
      </c>
      <c r="L72" s="507"/>
      <c r="M72" s="36">
        <v>-781894.76511632674</v>
      </c>
      <c r="N72" s="36">
        <v>-903251.55099046126</v>
      </c>
      <c r="O72" s="36">
        <v>-243545.46085811229</v>
      </c>
      <c r="P72" s="22">
        <v>93300.378360531671</v>
      </c>
      <c r="Q72" s="19">
        <f t="shared" si="4"/>
        <v>-1835391.3986043683</v>
      </c>
      <c r="R72" s="22"/>
      <c r="S72" s="22">
        <v>-781894.76511632674</v>
      </c>
      <c r="T72" s="36">
        <v>-869642.77397586929</v>
      </c>
      <c r="U72" s="36">
        <v>-78787.44</v>
      </c>
      <c r="V72" s="36">
        <v>-30169.440000000002</v>
      </c>
      <c r="W72" s="520">
        <f t="shared" si="5"/>
        <v>-243545.46085811229</v>
      </c>
      <c r="X72" s="22">
        <f t="shared" si="22"/>
        <v>130614.66166425338</v>
      </c>
      <c r="Y72" s="19">
        <f t="shared" si="6"/>
        <v>-1873425.2182860549</v>
      </c>
      <c r="Z72" s="577"/>
      <c r="AA72" s="22">
        <f t="shared" si="7"/>
        <v>-170.10943843213209</v>
      </c>
      <c r="AB72" s="22">
        <f t="shared" si="8"/>
        <v>-261.27599787288602</v>
      </c>
      <c r="AC72" s="22">
        <f t="shared" si="9"/>
        <v>-431.38543630501806</v>
      </c>
      <c r="AE72" s="520">
        <f t="shared" si="10"/>
        <v>-290.77529383277306</v>
      </c>
      <c r="AF72" s="520">
        <f t="shared" si="11"/>
        <v>-335.90611788414327</v>
      </c>
      <c r="AG72" s="520">
        <f t="shared" si="12"/>
        <v>-90.571015566423313</v>
      </c>
      <c r="AH72" s="520">
        <f t="shared" si="13"/>
        <v>34.69705405746808</v>
      </c>
      <c r="AI72" s="520">
        <f t="shared" si="14"/>
        <v>-682.55537322587145</v>
      </c>
      <c r="AK72" s="520">
        <f t="shared" si="15"/>
        <v>-297.5246442603983</v>
      </c>
      <c r="AL72" s="520">
        <f t="shared" si="16"/>
        <v>-330.91429755550581</v>
      </c>
      <c r="AM72" s="520">
        <f t="shared" si="17"/>
        <v>-29.98</v>
      </c>
      <c r="AN72" s="520">
        <f t="shared" si="18"/>
        <v>-11.48</v>
      </c>
      <c r="AO72" s="520">
        <f t="shared" si="19"/>
        <v>-92.673310828809846</v>
      </c>
      <c r="AP72" s="520">
        <f t="shared" si="20"/>
        <v>49.701165016839184</v>
      </c>
      <c r="AQ72" s="520">
        <f t="shared" si="21"/>
        <v>-712.87108762787477</v>
      </c>
    </row>
    <row r="73" spans="1:43">
      <c r="A73" s="240">
        <v>205</v>
      </c>
      <c r="B73" s="364">
        <v>18</v>
      </c>
      <c r="C73" s="364">
        <v>18</v>
      </c>
      <c r="D73" s="18" t="s">
        <v>96</v>
      </c>
      <c r="E73" s="21">
        <v>36493</v>
      </c>
      <c r="F73" s="21">
        <v>36297</v>
      </c>
      <c r="G73" s="36">
        <v>36513</v>
      </c>
      <c r="H73" s="36"/>
      <c r="I73" s="22">
        <v>-7752867.8544950169</v>
      </c>
      <c r="J73" s="36">
        <v>-4898872.5916404137</v>
      </c>
      <c r="K73" s="507">
        <f t="shared" si="3"/>
        <v>-12651740.446135432</v>
      </c>
      <c r="L73" s="507"/>
      <c r="M73" s="36">
        <v>-5505661.1376929609</v>
      </c>
      <c r="N73" s="36">
        <v>-3007442.9254161492</v>
      </c>
      <c r="O73" s="36">
        <v>-3287456.1520144669</v>
      </c>
      <c r="P73" s="22">
        <v>1259398.9711239189</v>
      </c>
      <c r="Q73" s="19">
        <f t="shared" si="4"/>
        <v>-10541161.24399966</v>
      </c>
      <c r="R73" s="22"/>
      <c r="S73" s="22">
        <v>-5505661.1376929609</v>
      </c>
      <c r="T73" s="36">
        <v>-2553780.6794888005</v>
      </c>
      <c r="U73" s="36">
        <v>-1094659.74</v>
      </c>
      <c r="V73" s="36">
        <v>-419169.24</v>
      </c>
      <c r="W73" s="520">
        <f t="shared" si="5"/>
        <v>-3287456.1520144669</v>
      </c>
      <c r="X73" s="22">
        <f t="shared" si="22"/>
        <v>1814738.638259849</v>
      </c>
      <c r="Y73" s="19">
        <f t="shared" si="6"/>
        <v>-11045988.310936378</v>
      </c>
      <c r="Z73" s="577"/>
      <c r="AA73" s="22">
        <f t="shared" si="7"/>
        <v>-212.44808194708619</v>
      </c>
      <c r="AB73" s="22">
        <f t="shared" si="8"/>
        <v>-134.24143237443931</v>
      </c>
      <c r="AC73" s="22">
        <f t="shared" si="9"/>
        <v>-346.68951432152556</v>
      </c>
      <c r="AE73" s="520">
        <f t="shared" si="10"/>
        <v>-151.6836415597146</v>
      </c>
      <c r="AF73" s="520">
        <f t="shared" si="11"/>
        <v>-82.85651501270489</v>
      </c>
      <c r="AG73" s="520">
        <f t="shared" si="12"/>
        <v>-90.571015566423313</v>
      </c>
      <c r="AH73" s="520">
        <f t="shared" si="13"/>
        <v>34.69705405746808</v>
      </c>
      <c r="AI73" s="520">
        <f t="shared" si="14"/>
        <v>-290.4141180813748</v>
      </c>
      <c r="AK73" s="520">
        <f t="shared" si="15"/>
        <v>-150.78632645066034</v>
      </c>
      <c r="AL73" s="520">
        <f t="shared" si="16"/>
        <v>-69.941683222107201</v>
      </c>
      <c r="AM73" s="520">
        <f t="shared" si="17"/>
        <v>-29.98</v>
      </c>
      <c r="AN73" s="520">
        <f t="shared" si="18"/>
        <v>-11.48</v>
      </c>
      <c r="AO73" s="520">
        <f t="shared" si="19"/>
        <v>-90.035224495781421</v>
      </c>
      <c r="AP73" s="520">
        <f t="shared" si="20"/>
        <v>49.701165016839184</v>
      </c>
      <c r="AQ73" s="520">
        <f t="shared" si="21"/>
        <v>-302.52206915170973</v>
      </c>
    </row>
    <row r="74" spans="1:43">
      <c r="A74" s="240">
        <v>208</v>
      </c>
      <c r="B74" s="364">
        <v>17</v>
      </c>
      <c r="C74" s="364">
        <v>17</v>
      </c>
      <c r="D74" s="18" t="s">
        <v>97</v>
      </c>
      <c r="E74" s="21">
        <v>12412</v>
      </c>
      <c r="F74" s="21">
        <v>12335</v>
      </c>
      <c r="G74" s="36">
        <v>12372</v>
      </c>
      <c r="H74" s="36"/>
      <c r="I74" s="22">
        <v>1591114.3300373671</v>
      </c>
      <c r="J74" s="36">
        <v>714745.30689145578</v>
      </c>
      <c r="K74" s="507">
        <f t="shared" si="3"/>
        <v>2305859.6369288228</v>
      </c>
      <c r="L74" s="507"/>
      <c r="M74" s="36">
        <v>1090660.0327865274</v>
      </c>
      <c r="N74" s="36">
        <v>144666.13464401322</v>
      </c>
      <c r="O74" s="36">
        <v>-1117193.4770118315</v>
      </c>
      <c r="P74" s="22">
        <v>427988.16179886874</v>
      </c>
      <c r="Q74" s="19">
        <f t="shared" si="4"/>
        <v>546120.85221757786</v>
      </c>
      <c r="R74" s="22"/>
      <c r="S74" s="22">
        <v>1090660.0327865274</v>
      </c>
      <c r="T74" s="36">
        <v>-25184.675636434768</v>
      </c>
      <c r="U74" s="36">
        <v>-370912.56</v>
      </c>
      <c r="V74" s="36">
        <v>-142030.56</v>
      </c>
      <c r="W74" s="520">
        <f t="shared" si="5"/>
        <v>-1117193.4770118315</v>
      </c>
      <c r="X74" s="22">
        <f t="shared" si="22"/>
        <v>614902.81358833448</v>
      </c>
      <c r="Y74" s="19">
        <f t="shared" si="6"/>
        <v>50241.573726595612</v>
      </c>
      <c r="Z74" s="577"/>
      <c r="AA74" s="22">
        <f t="shared" si="7"/>
        <v>128.19161537523098</v>
      </c>
      <c r="AB74" s="22">
        <f t="shared" si="8"/>
        <v>57.585023114039302</v>
      </c>
      <c r="AC74" s="22">
        <f t="shared" si="9"/>
        <v>185.77663848927028</v>
      </c>
      <c r="AE74" s="520">
        <f t="shared" si="10"/>
        <v>88.419945908919942</v>
      </c>
      <c r="AF74" s="520">
        <f t="shared" si="11"/>
        <v>11.728101714147808</v>
      </c>
      <c r="AG74" s="520">
        <f t="shared" si="12"/>
        <v>-90.571015566423313</v>
      </c>
      <c r="AH74" s="520">
        <f t="shared" si="13"/>
        <v>34.69705405746808</v>
      </c>
      <c r="AI74" s="520">
        <f t="shared" si="14"/>
        <v>44.274086114112514</v>
      </c>
      <c r="AK74" s="520">
        <f t="shared" si="15"/>
        <v>88.155515097520805</v>
      </c>
      <c r="AL74" s="520">
        <f t="shared" si="16"/>
        <v>-2.0356187872966998</v>
      </c>
      <c r="AM74" s="520">
        <f t="shared" si="17"/>
        <v>-29.98</v>
      </c>
      <c r="AN74" s="520">
        <f t="shared" si="18"/>
        <v>-11.48</v>
      </c>
      <c r="AO74" s="520">
        <f t="shared" si="19"/>
        <v>-90.300151714503031</v>
      </c>
      <c r="AP74" s="520">
        <f t="shared" si="20"/>
        <v>49.701165016839191</v>
      </c>
      <c r="AQ74" s="520">
        <f t="shared" si="21"/>
        <v>4.0609096125602662</v>
      </c>
    </row>
    <row r="75" spans="1:43">
      <c r="A75" s="240">
        <v>211</v>
      </c>
      <c r="B75" s="364">
        <v>6</v>
      </c>
      <c r="C75" s="364">
        <v>6</v>
      </c>
      <c r="D75" s="18" t="s">
        <v>98</v>
      </c>
      <c r="E75" s="21">
        <v>32622</v>
      </c>
      <c r="F75" s="21">
        <v>32959</v>
      </c>
      <c r="G75" s="36">
        <v>33473</v>
      </c>
      <c r="H75" s="36"/>
      <c r="I75" s="22">
        <v>684931.9172317225</v>
      </c>
      <c r="J75" s="36">
        <v>280472.81638252817</v>
      </c>
      <c r="K75" s="507">
        <f t="shared" ref="K75:K138" si="23">SUM(I75:J75)</f>
        <v>965404.73361425067</v>
      </c>
      <c r="L75" s="507"/>
      <c r="M75" s="36">
        <v>227491.82921693509</v>
      </c>
      <c r="N75" s="36">
        <v>15149.9242375013</v>
      </c>
      <c r="O75" s="36">
        <v>-2985130.1020537461</v>
      </c>
      <c r="P75" s="22">
        <v>1143580.2046800905</v>
      </c>
      <c r="Q75" s="19">
        <f t="shared" ref="Q75:Q138" si="24">SUM(M75:P75)</f>
        <v>-1598908.143919219</v>
      </c>
      <c r="R75" s="22"/>
      <c r="S75" s="22">
        <v>227491.82921693509</v>
      </c>
      <c r="T75" s="36">
        <v>-67293.208293575473</v>
      </c>
      <c r="U75" s="36">
        <v>-1003520.54</v>
      </c>
      <c r="V75" s="36">
        <v>-384270.04000000004</v>
      </c>
      <c r="W75" s="520">
        <f t="shared" ref="W75:W138" si="25">O75</f>
        <v>-2985130.1020537461</v>
      </c>
      <c r="X75" s="22">
        <f t="shared" si="22"/>
        <v>1663647.0966086581</v>
      </c>
      <c r="Y75" s="19">
        <f t="shared" ref="Y75:Y138" si="26">SUM(S75:X75)</f>
        <v>-2549074.9645217285</v>
      </c>
      <c r="Z75" s="577"/>
      <c r="AA75" s="22">
        <f t="shared" ref="AA75:AA138" si="27">I75/E75</f>
        <v>20.996012422037964</v>
      </c>
      <c r="AB75" s="22">
        <f t="shared" ref="AB75:AB138" si="28">J75/E75</f>
        <v>8.5976585243862473</v>
      </c>
      <c r="AC75" s="22">
        <f t="shared" ref="AC75:AC138" si="29">K75/E75</f>
        <v>29.593670946424211</v>
      </c>
      <c r="AE75" s="520">
        <f t="shared" ref="AE75:AE138" si="30">M75/F75</f>
        <v>6.9022673387218996</v>
      </c>
      <c r="AF75" s="520">
        <f t="shared" ref="AF75:AF138" si="31">N75/F75</f>
        <v>0.45965970561914199</v>
      </c>
      <c r="AG75" s="520">
        <f t="shared" ref="AG75:AG138" si="32">O75/F75</f>
        <v>-90.571015566423313</v>
      </c>
      <c r="AH75" s="520">
        <f t="shared" ref="AH75:AH138" si="33">P75/F75</f>
        <v>34.69705405746808</v>
      </c>
      <c r="AI75" s="520">
        <f t="shared" ref="AI75:AI138" si="34">Q75/F75</f>
        <v>-48.512034464614189</v>
      </c>
      <c r="AK75" s="520">
        <f t="shared" ref="AK75:AK138" si="35">S75/$G75</f>
        <v>6.7962784697199261</v>
      </c>
      <c r="AL75" s="520">
        <f t="shared" ref="AL75:AL138" si="36">T75/$G75</f>
        <v>-2.0103727868304446</v>
      </c>
      <c r="AM75" s="520">
        <f t="shared" ref="AM75:AM138" si="37">U75/$G75</f>
        <v>-29.98</v>
      </c>
      <c r="AN75" s="520">
        <f t="shared" ref="AN75:AN138" si="38">V75/$G75</f>
        <v>-11.48</v>
      </c>
      <c r="AO75" s="520">
        <f t="shared" ref="AO75:AO138" si="39">W75/$G75</f>
        <v>-89.180237864958215</v>
      </c>
      <c r="AP75" s="520">
        <f t="shared" ref="AP75:AP138" si="40">X75/$G75</f>
        <v>49.701165016839184</v>
      </c>
      <c r="AQ75" s="520">
        <f t="shared" ref="AQ75:AQ138" si="41">Y75/$G75</f>
        <v>-76.153167165229547</v>
      </c>
    </row>
    <row r="76" spans="1:43">
      <c r="A76" s="240">
        <v>213</v>
      </c>
      <c r="B76" s="364">
        <v>10</v>
      </c>
      <c r="C76" s="364">
        <v>10</v>
      </c>
      <c r="D76" s="18" t="s">
        <v>99</v>
      </c>
      <c r="E76" s="21">
        <v>5230</v>
      </c>
      <c r="F76" s="21">
        <v>5154</v>
      </c>
      <c r="G76" s="36">
        <v>5114</v>
      </c>
      <c r="H76" s="36"/>
      <c r="I76" s="22">
        <v>-135640.18013436309</v>
      </c>
      <c r="J76" s="36">
        <v>66922.726256264737</v>
      </c>
      <c r="K76" s="507">
        <f t="shared" si="23"/>
        <v>-68717.453878098357</v>
      </c>
      <c r="L76" s="507"/>
      <c r="M76" s="36">
        <v>-469288.93150539533</v>
      </c>
      <c r="N76" s="36">
        <v>-99885.930040019972</v>
      </c>
      <c r="O76" s="36">
        <v>-466803.01422934578</v>
      </c>
      <c r="P76" s="22">
        <v>178828.6166121905</v>
      </c>
      <c r="Q76" s="19">
        <f t="shared" si="24"/>
        <v>-857149.2591625707</v>
      </c>
      <c r="R76" s="22"/>
      <c r="S76" s="22">
        <v>-469288.93150539533</v>
      </c>
      <c r="T76" s="36">
        <v>-35468.065877429173</v>
      </c>
      <c r="U76" s="36">
        <v>-153317.72</v>
      </c>
      <c r="V76" s="36">
        <v>-58708.72</v>
      </c>
      <c r="W76" s="520">
        <f t="shared" si="25"/>
        <v>-466803.01422934578</v>
      </c>
      <c r="X76" s="22">
        <f t="shared" ref="X76:X139" si="42">G76/$G$10*277000000</f>
        <v>254171.7578961156</v>
      </c>
      <c r="Y76" s="19">
        <f t="shared" si="26"/>
        <v>-929414.69371605478</v>
      </c>
      <c r="Z76" s="577"/>
      <c r="AA76" s="22">
        <f t="shared" si="27"/>
        <v>-25.935024882287397</v>
      </c>
      <c r="AB76" s="22">
        <f t="shared" si="28"/>
        <v>12.79593236257452</v>
      </c>
      <c r="AC76" s="22">
        <f t="shared" si="29"/>
        <v>-13.139092519712879</v>
      </c>
      <c r="AE76" s="520">
        <f t="shared" si="30"/>
        <v>-91.053343326619199</v>
      </c>
      <c r="AF76" s="520">
        <f t="shared" si="31"/>
        <v>-19.380273581688005</v>
      </c>
      <c r="AG76" s="520">
        <f t="shared" si="32"/>
        <v>-90.571015566423313</v>
      </c>
      <c r="AH76" s="520">
        <f t="shared" si="33"/>
        <v>34.69705405746808</v>
      </c>
      <c r="AI76" s="520">
        <f t="shared" si="34"/>
        <v>-166.30757841726245</v>
      </c>
      <c r="AK76" s="520">
        <f t="shared" si="35"/>
        <v>-91.765532167656502</v>
      </c>
      <c r="AL76" s="520">
        <f t="shared" si="36"/>
        <v>-6.9354841371586184</v>
      </c>
      <c r="AM76" s="520">
        <f t="shared" si="37"/>
        <v>-29.98</v>
      </c>
      <c r="AN76" s="520">
        <f t="shared" si="38"/>
        <v>-11.48</v>
      </c>
      <c r="AO76" s="520">
        <f t="shared" si="39"/>
        <v>-91.27943180081067</v>
      </c>
      <c r="AP76" s="520">
        <f t="shared" si="40"/>
        <v>49.701165016839184</v>
      </c>
      <c r="AQ76" s="520">
        <f t="shared" si="41"/>
        <v>-181.73928308878664</v>
      </c>
    </row>
    <row r="77" spans="1:43">
      <c r="A77" s="240">
        <v>214</v>
      </c>
      <c r="B77" s="364">
        <v>4</v>
      </c>
      <c r="C77" s="364">
        <v>4</v>
      </c>
      <c r="D77" s="18" t="s">
        <v>100</v>
      </c>
      <c r="E77" s="21">
        <v>12662</v>
      </c>
      <c r="F77" s="21">
        <v>12528</v>
      </c>
      <c r="G77" s="36">
        <v>12394</v>
      </c>
      <c r="H77" s="36"/>
      <c r="I77" s="22">
        <v>218342.51649319506</v>
      </c>
      <c r="J77" s="36">
        <v>823608.0857681433</v>
      </c>
      <c r="K77" s="507">
        <f t="shared" si="23"/>
        <v>1041950.6022613384</v>
      </c>
      <c r="L77" s="507"/>
      <c r="M77" s="36">
        <v>-359613.47144234675</v>
      </c>
      <c r="N77" s="36">
        <v>197904.26069341192</v>
      </c>
      <c r="O77" s="36">
        <v>-1134673.6830161512</v>
      </c>
      <c r="P77" s="22">
        <v>434684.69323196012</v>
      </c>
      <c r="Q77" s="19">
        <f t="shared" si="24"/>
        <v>-861698.20053312602</v>
      </c>
      <c r="R77" s="22"/>
      <c r="S77" s="22">
        <v>-359613.47144234675</v>
      </c>
      <c r="T77" s="36">
        <v>-21353.084624993669</v>
      </c>
      <c r="U77" s="36">
        <v>-371572.12</v>
      </c>
      <c r="V77" s="36">
        <v>-142283.12</v>
      </c>
      <c r="W77" s="520">
        <f t="shared" si="25"/>
        <v>-1134673.6830161512</v>
      </c>
      <c r="X77" s="22">
        <f t="shared" si="42"/>
        <v>615996.23921870487</v>
      </c>
      <c r="Y77" s="19">
        <f t="shared" si="26"/>
        <v>-1413499.2398647866</v>
      </c>
      <c r="Z77" s="577"/>
      <c r="AA77" s="22">
        <f t="shared" si="27"/>
        <v>17.243920114768208</v>
      </c>
      <c r="AB77" s="22">
        <f t="shared" si="28"/>
        <v>65.045655170442529</v>
      </c>
      <c r="AC77" s="22">
        <f t="shared" si="29"/>
        <v>82.289575285210745</v>
      </c>
      <c r="AE77" s="520">
        <f t="shared" si="30"/>
        <v>-28.704779010404433</v>
      </c>
      <c r="AF77" s="520">
        <f t="shared" si="31"/>
        <v>15.796955674761488</v>
      </c>
      <c r="AG77" s="520">
        <f t="shared" si="32"/>
        <v>-90.571015566423313</v>
      </c>
      <c r="AH77" s="520">
        <f t="shared" si="33"/>
        <v>34.69705405746808</v>
      </c>
      <c r="AI77" s="520">
        <f t="shared" si="34"/>
        <v>-68.781784844598178</v>
      </c>
      <c r="AK77" s="520">
        <f t="shared" si="35"/>
        <v>-29.015125983729767</v>
      </c>
      <c r="AL77" s="520">
        <f t="shared" si="36"/>
        <v>-1.7228565939159004</v>
      </c>
      <c r="AM77" s="520">
        <f t="shared" si="37"/>
        <v>-29.98</v>
      </c>
      <c r="AN77" s="520">
        <f t="shared" si="38"/>
        <v>-11.48</v>
      </c>
      <c r="AO77" s="520">
        <f t="shared" si="39"/>
        <v>-91.550240682277817</v>
      </c>
      <c r="AP77" s="520">
        <f t="shared" si="40"/>
        <v>49.701165016839184</v>
      </c>
      <c r="AQ77" s="520">
        <f t="shared" si="41"/>
        <v>-114.04705824308428</v>
      </c>
    </row>
    <row r="78" spans="1:43">
      <c r="A78" s="240">
        <v>216</v>
      </c>
      <c r="B78" s="364">
        <v>13</v>
      </c>
      <c r="C78" s="364">
        <v>13</v>
      </c>
      <c r="D78" s="18" t="s">
        <v>101</v>
      </c>
      <c r="E78" s="21">
        <v>1311</v>
      </c>
      <c r="F78" s="21">
        <v>1269</v>
      </c>
      <c r="G78" s="36">
        <v>1217</v>
      </c>
      <c r="H78" s="36"/>
      <c r="I78" s="22">
        <v>114357.02483967174</v>
      </c>
      <c r="J78" s="36">
        <v>-4523.8032819577911</v>
      </c>
      <c r="K78" s="507">
        <f t="shared" si="23"/>
        <v>109833.22155771394</v>
      </c>
      <c r="L78" s="507"/>
      <c r="M78" s="36">
        <v>82910.212932417213</v>
      </c>
      <c r="N78" s="36">
        <v>-11899.924942034795</v>
      </c>
      <c r="O78" s="36">
        <v>-114934.61875379119</v>
      </c>
      <c r="P78" s="22">
        <v>44030.561598926994</v>
      </c>
      <c r="Q78" s="19">
        <f t="shared" si="24"/>
        <v>106.23083551822492</v>
      </c>
      <c r="R78" s="22"/>
      <c r="S78" s="22">
        <v>82910.212932417213</v>
      </c>
      <c r="T78" s="36">
        <v>-2590.9487947009097</v>
      </c>
      <c r="U78" s="36">
        <v>-36485.660000000003</v>
      </c>
      <c r="V78" s="36">
        <v>-13971.16</v>
      </c>
      <c r="W78" s="520">
        <f t="shared" si="25"/>
        <v>-114934.61875379119</v>
      </c>
      <c r="X78" s="22">
        <f t="shared" si="42"/>
        <v>60486.317825493286</v>
      </c>
      <c r="Y78" s="19">
        <f t="shared" si="26"/>
        <v>-24585.856790581602</v>
      </c>
      <c r="Z78" s="577"/>
      <c r="AA78" s="22">
        <f t="shared" si="27"/>
        <v>87.228851899063116</v>
      </c>
      <c r="AB78" s="22">
        <f t="shared" si="28"/>
        <v>-3.4506508634308095</v>
      </c>
      <c r="AC78" s="22">
        <f t="shared" si="29"/>
        <v>83.778201035632293</v>
      </c>
      <c r="AE78" s="520">
        <f t="shared" si="30"/>
        <v>65.335077172905599</v>
      </c>
      <c r="AF78" s="520">
        <f t="shared" si="31"/>
        <v>-9.3774034216192241</v>
      </c>
      <c r="AG78" s="520">
        <f t="shared" si="32"/>
        <v>-90.571015566423313</v>
      </c>
      <c r="AH78" s="520">
        <f t="shared" si="33"/>
        <v>34.69705405746808</v>
      </c>
      <c r="AI78" s="520">
        <f t="shared" si="34"/>
        <v>8.3712242331146505E-2</v>
      </c>
      <c r="AK78" s="520">
        <f t="shared" si="35"/>
        <v>68.126715638798032</v>
      </c>
      <c r="AL78" s="520">
        <f t="shared" si="36"/>
        <v>-2.1289636768290139</v>
      </c>
      <c r="AM78" s="520">
        <f t="shared" si="37"/>
        <v>-29.980000000000004</v>
      </c>
      <c r="AN78" s="520">
        <f t="shared" si="38"/>
        <v>-11.48</v>
      </c>
      <c r="AO78" s="520">
        <f t="shared" si="39"/>
        <v>-94.44093570566244</v>
      </c>
      <c r="AP78" s="520">
        <f t="shared" si="40"/>
        <v>49.701165016839184</v>
      </c>
      <c r="AQ78" s="520">
        <f t="shared" si="41"/>
        <v>-20.202018726854234</v>
      </c>
    </row>
    <row r="79" spans="1:43">
      <c r="A79" s="240">
        <v>217</v>
      </c>
      <c r="B79" s="364">
        <v>16</v>
      </c>
      <c r="C79" s="364">
        <v>16</v>
      </c>
      <c r="D79" s="18" t="s">
        <v>102</v>
      </c>
      <c r="E79" s="21">
        <v>5390</v>
      </c>
      <c r="F79" s="21">
        <v>5352</v>
      </c>
      <c r="G79" s="36">
        <v>5246</v>
      </c>
      <c r="H79" s="36"/>
      <c r="I79" s="22">
        <v>-561106.87027460278</v>
      </c>
      <c r="J79" s="36">
        <v>-772481.20078429999</v>
      </c>
      <c r="K79" s="507">
        <f t="shared" si="23"/>
        <v>-1333588.0710589029</v>
      </c>
      <c r="L79" s="507"/>
      <c r="M79" s="36">
        <v>-723950.50658415561</v>
      </c>
      <c r="N79" s="36">
        <v>-823094.38315052423</v>
      </c>
      <c r="O79" s="36">
        <v>-484736.07531149755</v>
      </c>
      <c r="P79" s="22">
        <v>185698.63331556917</v>
      </c>
      <c r="Q79" s="19">
        <f t="shared" si="24"/>
        <v>-1846082.3317306081</v>
      </c>
      <c r="R79" s="22"/>
      <c r="S79" s="22">
        <v>-723950.50658415561</v>
      </c>
      <c r="T79" s="36">
        <v>-756201.79312371288</v>
      </c>
      <c r="U79" s="36">
        <v>-157275.08000000002</v>
      </c>
      <c r="V79" s="36">
        <v>-60224.08</v>
      </c>
      <c r="W79" s="520">
        <f t="shared" si="25"/>
        <v>-484736.07531149755</v>
      </c>
      <c r="X79" s="22">
        <f t="shared" si="42"/>
        <v>260732.31167833836</v>
      </c>
      <c r="Y79" s="19">
        <f t="shared" si="26"/>
        <v>-1921655.2233410277</v>
      </c>
      <c r="Z79" s="577"/>
      <c r="AA79" s="22">
        <f t="shared" si="27"/>
        <v>-104.10146016226396</v>
      </c>
      <c r="AB79" s="22">
        <f t="shared" si="28"/>
        <v>-143.31747695441558</v>
      </c>
      <c r="AC79" s="22">
        <f t="shared" si="29"/>
        <v>-247.41893711667956</v>
      </c>
      <c r="AE79" s="520">
        <f t="shared" si="30"/>
        <v>-135.26728448881832</v>
      </c>
      <c r="AF79" s="520">
        <f t="shared" si="31"/>
        <v>-153.79192510286327</v>
      </c>
      <c r="AG79" s="520">
        <f t="shared" si="32"/>
        <v>-90.571015566423313</v>
      </c>
      <c r="AH79" s="520">
        <f t="shared" si="33"/>
        <v>34.69705405746808</v>
      </c>
      <c r="AI79" s="520">
        <f t="shared" si="34"/>
        <v>-344.9331711006368</v>
      </c>
      <c r="AK79" s="520">
        <f t="shared" si="35"/>
        <v>-138.00047780864574</v>
      </c>
      <c r="AL79" s="520">
        <f t="shared" si="36"/>
        <v>-144.14826403425712</v>
      </c>
      <c r="AM79" s="520">
        <f t="shared" si="37"/>
        <v>-29.980000000000004</v>
      </c>
      <c r="AN79" s="520">
        <f t="shared" si="38"/>
        <v>-11.48</v>
      </c>
      <c r="AO79" s="520">
        <f t="shared" si="39"/>
        <v>-92.401081835969791</v>
      </c>
      <c r="AP79" s="520">
        <f t="shared" si="40"/>
        <v>49.701165016839184</v>
      </c>
      <c r="AQ79" s="520">
        <f t="shared" si="41"/>
        <v>-366.30865866203351</v>
      </c>
    </row>
    <row r="80" spans="1:43">
      <c r="A80" s="240">
        <v>218</v>
      </c>
      <c r="B80" s="364">
        <v>14</v>
      </c>
      <c r="C80" s="364">
        <v>14</v>
      </c>
      <c r="D80" s="18" t="s">
        <v>103</v>
      </c>
      <c r="E80" s="21">
        <v>1192</v>
      </c>
      <c r="F80" s="21">
        <v>1200</v>
      </c>
      <c r="G80" s="36">
        <v>1188</v>
      </c>
      <c r="H80" s="36"/>
      <c r="I80" s="22">
        <v>422971.04760824348</v>
      </c>
      <c r="J80" s="36">
        <v>241440.92076209918</v>
      </c>
      <c r="K80" s="507">
        <f t="shared" si="23"/>
        <v>664411.96837034263</v>
      </c>
      <c r="L80" s="507"/>
      <c r="M80" s="36">
        <v>331647.56100849988</v>
      </c>
      <c r="N80" s="36">
        <v>157627.60735726121</v>
      </c>
      <c r="O80" s="36">
        <v>-108685.21867970798</v>
      </c>
      <c r="P80" s="22">
        <v>41636.464868961695</v>
      </c>
      <c r="Q80" s="19">
        <f t="shared" si="24"/>
        <v>422226.41455501481</v>
      </c>
      <c r="R80" s="22"/>
      <c r="S80" s="22">
        <v>331647.56100849988</v>
      </c>
      <c r="T80" s="36">
        <v>136625.94592829514</v>
      </c>
      <c r="U80" s="36">
        <v>-35616.239999999998</v>
      </c>
      <c r="V80" s="36">
        <v>-13638.24</v>
      </c>
      <c r="W80" s="520">
        <f t="shared" si="25"/>
        <v>-108685.21867970798</v>
      </c>
      <c r="X80" s="22">
        <f t="shared" si="42"/>
        <v>59044.984040004951</v>
      </c>
      <c r="Y80" s="19">
        <f t="shared" si="26"/>
        <v>369378.79229709203</v>
      </c>
      <c r="Z80" s="577"/>
      <c r="AA80" s="22">
        <f t="shared" si="27"/>
        <v>354.84148289282172</v>
      </c>
      <c r="AB80" s="22">
        <f t="shared" si="28"/>
        <v>202.55110802189529</v>
      </c>
      <c r="AC80" s="22">
        <f t="shared" si="29"/>
        <v>557.39259091471695</v>
      </c>
      <c r="AE80" s="520">
        <f t="shared" si="30"/>
        <v>276.37296750708322</v>
      </c>
      <c r="AF80" s="520">
        <f t="shared" si="31"/>
        <v>131.35633946438435</v>
      </c>
      <c r="AG80" s="520">
        <f t="shared" si="32"/>
        <v>-90.571015566423313</v>
      </c>
      <c r="AH80" s="520">
        <f t="shared" si="33"/>
        <v>34.69705405746808</v>
      </c>
      <c r="AI80" s="520">
        <f t="shared" si="34"/>
        <v>351.85534546251233</v>
      </c>
      <c r="AK80" s="520">
        <f t="shared" si="35"/>
        <v>279.16461364351841</v>
      </c>
      <c r="AL80" s="520">
        <f t="shared" si="36"/>
        <v>115.00500499014743</v>
      </c>
      <c r="AM80" s="520">
        <f t="shared" si="37"/>
        <v>-29.979999999999997</v>
      </c>
      <c r="AN80" s="520">
        <f t="shared" si="38"/>
        <v>-11.48</v>
      </c>
      <c r="AO80" s="520">
        <f t="shared" si="39"/>
        <v>-91.485874309518493</v>
      </c>
      <c r="AP80" s="520">
        <f t="shared" si="40"/>
        <v>49.701165016839184</v>
      </c>
      <c r="AQ80" s="520">
        <f t="shared" si="41"/>
        <v>310.92490934098657</v>
      </c>
    </row>
    <row r="81" spans="1:43">
      <c r="A81" s="240">
        <v>224</v>
      </c>
      <c r="B81" s="364">
        <v>1</v>
      </c>
      <c r="C81" s="513">
        <v>34</v>
      </c>
      <c r="D81" s="18" t="s">
        <v>104</v>
      </c>
      <c r="E81" s="21">
        <v>8717</v>
      </c>
      <c r="F81" s="21">
        <v>8603</v>
      </c>
      <c r="G81" s="36">
        <v>8581</v>
      </c>
      <c r="H81" s="36"/>
      <c r="I81" s="22">
        <v>-739697.95930586406</v>
      </c>
      <c r="J81" s="36">
        <v>-627025.14316977886</v>
      </c>
      <c r="K81" s="507">
        <f t="shared" si="23"/>
        <v>-1366723.1024756429</v>
      </c>
      <c r="L81" s="507"/>
      <c r="M81" s="36">
        <v>-207149.17075832974</v>
      </c>
      <c r="N81" s="36">
        <v>-179086.34596851381</v>
      </c>
      <c r="O81" s="36">
        <v>-779182.44691793981</v>
      </c>
      <c r="P81" s="22">
        <v>298498.75605639786</v>
      </c>
      <c r="Q81" s="19">
        <f t="shared" si="24"/>
        <v>-866919.20758838556</v>
      </c>
      <c r="R81" s="22"/>
      <c r="S81" s="22">
        <v>-207149.17075832974</v>
      </c>
      <c r="T81" s="36">
        <v>-71560.757029676271</v>
      </c>
      <c r="U81" s="36">
        <v>-257258.38</v>
      </c>
      <c r="V81" s="36">
        <v>-98509.88</v>
      </c>
      <c r="W81" s="520">
        <f t="shared" si="25"/>
        <v>-779182.44691793981</v>
      </c>
      <c r="X81" s="22">
        <f t="shared" si="42"/>
        <v>426485.69700949703</v>
      </c>
      <c r="Y81" s="19">
        <f t="shared" si="26"/>
        <v>-987174.93769644876</v>
      </c>
      <c r="Z81" s="577"/>
      <c r="AA81" s="22">
        <f t="shared" si="27"/>
        <v>-84.85694152872135</v>
      </c>
      <c r="AB81" s="22">
        <f t="shared" si="28"/>
        <v>-71.931300122723286</v>
      </c>
      <c r="AC81" s="22">
        <f t="shared" si="29"/>
        <v>-156.78824165144465</v>
      </c>
      <c r="AE81" s="520">
        <f t="shared" si="30"/>
        <v>-24.07871332771472</v>
      </c>
      <c r="AF81" s="520">
        <f t="shared" si="31"/>
        <v>-20.816732066548159</v>
      </c>
      <c r="AG81" s="520">
        <f t="shared" si="32"/>
        <v>-90.571015566423313</v>
      </c>
      <c r="AH81" s="520">
        <f t="shared" si="33"/>
        <v>34.69705405746808</v>
      </c>
      <c r="AI81" s="520">
        <f t="shared" si="34"/>
        <v>-100.76940690321813</v>
      </c>
      <c r="AK81" s="520">
        <f t="shared" si="35"/>
        <v>-24.140446423299117</v>
      </c>
      <c r="AL81" s="520">
        <f t="shared" si="36"/>
        <v>-8.3394426092152738</v>
      </c>
      <c r="AM81" s="520">
        <f t="shared" si="37"/>
        <v>-29.98</v>
      </c>
      <c r="AN81" s="520">
        <f t="shared" si="38"/>
        <v>-11.48</v>
      </c>
      <c r="AO81" s="520">
        <f t="shared" si="39"/>
        <v>-90.803221875998119</v>
      </c>
      <c r="AP81" s="520">
        <f t="shared" si="40"/>
        <v>49.701165016839184</v>
      </c>
      <c r="AQ81" s="520">
        <f t="shared" si="41"/>
        <v>-115.04194589167332</v>
      </c>
    </row>
    <row r="82" spans="1:43">
      <c r="A82" s="240">
        <v>226</v>
      </c>
      <c r="B82" s="364">
        <v>13</v>
      </c>
      <c r="C82" s="364">
        <v>13</v>
      </c>
      <c r="D82" s="18" t="s">
        <v>105</v>
      </c>
      <c r="E82" s="21">
        <v>3774</v>
      </c>
      <c r="F82" s="21">
        <v>3665</v>
      </c>
      <c r="G82" s="36">
        <v>3625</v>
      </c>
      <c r="H82" s="36"/>
      <c r="I82" s="22">
        <v>784635.01991361193</v>
      </c>
      <c r="J82" s="36">
        <v>535356.36798002338</v>
      </c>
      <c r="K82" s="507">
        <f t="shared" si="23"/>
        <v>1319991.3878936353</v>
      </c>
      <c r="L82" s="507"/>
      <c r="M82" s="36">
        <v>391817.80303608027</v>
      </c>
      <c r="N82" s="36">
        <v>202829.45514954472</v>
      </c>
      <c r="O82" s="36">
        <v>-331942.77205094142</v>
      </c>
      <c r="P82" s="22">
        <v>127164.70312062051</v>
      </c>
      <c r="Q82" s="19">
        <f t="shared" si="24"/>
        <v>389869.18925530405</v>
      </c>
      <c r="R82" s="22"/>
      <c r="S82" s="22">
        <v>391817.80303608027</v>
      </c>
      <c r="T82" s="36">
        <v>138686.8808685776</v>
      </c>
      <c r="U82" s="36">
        <v>-108677.5</v>
      </c>
      <c r="V82" s="36">
        <v>-41615</v>
      </c>
      <c r="W82" s="520">
        <f t="shared" si="25"/>
        <v>-331942.77205094142</v>
      </c>
      <c r="X82" s="22">
        <f t="shared" si="42"/>
        <v>180166.72318604204</v>
      </c>
      <c r="Y82" s="19">
        <f t="shared" si="26"/>
        <v>228436.13503975846</v>
      </c>
      <c r="Z82" s="577"/>
      <c r="AA82" s="22">
        <f t="shared" si="27"/>
        <v>207.90541068193215</v>
      </c>
      <c r="AB82" s="22">
        <f t="shared" si="28"/>
        <v>141.85383359301096</v>
      </c>
      <c r="AC82" s="22">
        <f t="shared" si="29"/>
        <v>349.75924427494311</v>
      </c>
      <c r="AE82" s="520">
        <f t="shared" si="30"/>
        <v>106.90799537137251</v>
      </c>
      <c r="AF82" s="520">
        <f t="shared" si="31"/>
        <v>55.342279713381913</v>
      </c>
      <c r="AG82" s="520">
        <f t="shared" si="32"/>
        <v>-90.571015566423313</v>
      </c>
      <c r="AH82" s="520">
        <f t="shared" si="33"/>
        <v>34.69705405746808</v>
      </c>
      <c r="AI82" s="520">
        <f t="shared" si="34"/>
        <v>106.3763135757992</v>
      </c>
      <c r="AK82" s="520">
        <f t="shared" si="35"/>
        <v>108.08766980305663</v>
      </c>
      <c r="AL82" s="520">
        <f t="shared" si="36"/>
        <v>38.258449894780028</v>
      </c>
      <c r="AM82" s="520">
        <f t="shared" si="37"/>
        <v>-29.98</v>
      </c>
      <c r="AN82" s="520">
        <f t="shared" si="38"/>
        <v>-11.48</v>
      </c>
      <c r="AO82" s="520">
        <f t="shared" si="39"/>
        <v>-91.570419876121775</v>
      </c>
      <c r="AP82" s="520">
        <f t="shared" si="40"/>
        <v>49.701165016839184</v>
      </c>
      <c r="AQ82" s="520">
        <f t="shared" si="41"/>
        <v>63.016864838554056</v>
      </c>
    </row>
    <row r="83" spans="1:43">
      <c r="A83" s="240">
        <v>230</v>
      </c>
      <c r="B83" s="364">
        <v>4</v>
      </c>
      <c r="C83" s="364">
        <v>4</v>
      </c>
      <c r="D83" s="18" t="s">
        <v>106</v>
      </c>
      <c r="E83" s="21">
        <v>2290</v>
      </c>
      <c r="F83" s="21">
        <v>2240</v>
      </c>
      <c r="G83" s="36">
        <v>2216</v>
      </c>
      <c r="H83" s="36"/>
      <c r="I83" s="22">
        <v>-109857.50508823193</v>
      </c>
      <c r="J83" s="36">
        <v>-115270.02687541254</v>
      </c>
      <c r="K83" s="507">
        <f t="shared" si="23"/>
        <v>-225127.53196364449</v>
      </c>
      <c r="L83" s="507"/>
      <c r="M83" s="36">
        <v>27730.53614179519</v>
      </c>
      <c r="N83" s="36">
        <v>552.14725966003346</v>
      </c>
      <c r="O83" s="36">
        <v>-202879.07486878822</v>
      </c>
      <c r="P83" s="22">
        <v>77721.401088728497</v>
      </c>
      <c r="Q83" s="19">
        <f t="shared" si="24"/>
        <v>-96874.990378604489</v>
      </c>
      <c r="R83" s="22"/>
      <c r="S83" s="22">
        <v>27730.53614179519</v>
      </c>
      <c r="T83" s="36">
        <v>-4573.4635934830876</v>
      </c>
      <c r="U83" s="36">
        <v>-66435.680000000008</v>
      </c>
      <c r="V83" s="36">
        <v>-25439.68</v>
      </c>
      <c r="W83" s="520">
        <f t="shared" si="25"/>
        <v>-202879.07486878822</v>
      </c>
      <c r="X83" s="22">
        <f t="shared" si="42"/>
        <v>110137.78167731564</v>
      </c>
      <c r="Y83" s="19">
        <f t="shared" si="26"/>
        <v>-161459.58064316044</v>
      </c>
      <c r="Z83" s="577"/>
      <c r="AA83" s="22">
        <f t="shared" si="27"/>
        <v>-47.972709645516126</v>
      </c>
      <c r="AB83" s="22">
        <f t="shared" si="28"/>
        <v>-50.336256277472728</v>
      </c>
      <c r="AC83" s="22">
        <f t="shared" si="29"/>
        <v>-98.308965922988861</v>
      </c>
      <c r="AE83" s="520">
        <f t="shared" si="30"/>
        <v>12.379703634729996</v>
      </c>
      <c r="AF83" s="520">
        <f t="shared" si="31"/>
        <v>0.24649431234822922</v>
      </c>
      <c r="AG83" s="520">
        <f t="shared" si="32"/>
        <v>-90.571015566423313</v>
      </c>
      <c r="AH83" s="520">
        <f t="shared" si="33"/>
        <v>34.69705405746808</v>
      </c>
      <c r="AI83" s="520">
        <f t="shared" si="34"/>
        <v>-43.247763561877001</v>
      </c>
      <c r="AK83" s="520">
        <f t="shared" si="35"/>
        <v>12.513779847380501</v>
      </c>
      <c r="AL83" s="520">
        <f t="shared" si="36"/>
        <v>-2.0638373616800938</v>
      </c>
      <c r="AM83" s="520">
        <f t="shared" si="37"/>
        <v>-29.980000000000004</v>
      </c>
      <c r="AN83" s="520">
        <f t="shared" si="38"/>
        <v>-11.48</v>
      </c>
      <c r="AO83" s="520">
        <f t="shared" si="39"/>
        <v>-91.551929092413459</v>
      </c>
      <c r="AP83" s="520">
        <f t="shared" si="40"/>
        <v>49.701165016839184</v>
      </c>
      <c r="AQ83" s="520">
        <f t="shared" si="41"/>
        <v>-72.860821589873851</v>
      </c>
    </row>
    <row r="84" spans="1:43">
      <c r="A84" s="240">
        <v>231</v>
      </c>
      <c r="B84" s="364">
        <v>15</v>
      </c>
      <c r="C84" s="364">
        <v>15</v>
      </c>
      <c r="D84" s="18" t="s">
        <v>107</v>
      </c>
      <c r="E84" s="21">
        <v>1289</v>
      </c>
      <c r="F84" s="21">
        <v>1256</v>
      </c>
      <c r="G84" s="36">
        <v>1208</v>
      </c>
      <c r="H84" s="36"/>
      <c r="I84" s="22">
        <v>-863668.8372573927</v>
      </c>
      <c r="J84" s="36">
        <v>-534687.13476313697</v>
      </c>
      <c r="K84" s="507">
        <f t="shared" si="23"/>
        <v>-1398355.9720205297</v>
      </c>
      <c r="L84" s="507"/>
      <c r="M84" s="36">
        <v>-858317.88405327871</v>
      </c>
      <c r="N84" s="36">
        <v>-517631.27852162166</v>
      </c>
      <c r="O84" s="36">
        <v>-113757.19555142768</v>
      </c>
      <c r="P84" s="22">
        <v>43579.499896179907</v>
      </c>
      <c r="Q84" s="19">
        <f t="shared" si="24"/>
        <v>-1446126.8582301482</v>
      </c>
      <c r="R84" s="22"/>
      <c r="S84" s="22">
        <v>-858317.88405327871</v>
      </c>
      <c r="T84" s="36">
        <v>-501933.01748393947</v>
      </c>
      <c r="U84" s="36">
        <v>-36215.840000000004</v>
      </c>
      <c r="V84" s="36">
        <v>-13867.84</v>
      </c>
      <c r="W84" s="520">
        <f t="shared" si="25"/>
        <v>-113757.19555142768</v>
      </c>
      <c r="X84" s="22">
        <f t="shared" si="42"/>
        <v>60039.007340341741</v>
      </c>
      <c r="Y84" s="19">
        <f t="shared" si="26"/>
        <v>-1464052.7697483043</v>
      </c>
      <c r="Z84" s="577"/>
      <c r="AA84" s="22">
        <f t="shared" si="27"/>
        <v>-670.03012975748072</v>
      </c>
      <c r="AB84" s="22">
        <f t="shared" si="28"/>
        <v>-414.80770734145614</v>
      </c>
      <c r="AC84" s="22">
        <f t="shared" si="29"/>
        <v>-1084.8378370989369</v>
      </c>
      <c r="AE84" s="520">
        <f t="shared" si="30"/>
        <v>-683.37411150738751</v>
      </c>
      <c r="AF84" s="520">
        <f t="shared" si="31"/>
        <v>-412.1268141095714</v>
      </c>
      <c r="AG84" s="520">
        <f t="shared" si="32"/>
        <v>-90.571015566423313</v>
      </c>
      <c r="AH84" s="520">
        <f t="shared" si="33"/>
        <v>34.69705405746808</v>
      </c>
      <c r="AI84" s="520">
        <f t="shared" si="34"/>
        <v>-1151.3748871259143</v>
      </c>
      <c r="AK84" s="520">
        <f t="shared" si="35"/>
        <v>-710.52804971297905</v>
      </c>
      <c r="AL84" s="520">
        <f t="shared" si="36"/>
        <v>-415.50746480458565</v>
      </c>
      <c r="AM84" s="520">
        <f t="shared" si="37"/>
        <v>-29.980000000000004</v>
      </c>
      <c r="AN84" s="520">
        <f t="shared" si="38"/>
        <v>-11.48</v>
      </c>
      <c r="AO84" s="520">
        <f t="shared" si="39"/>
        <v>-94.16986386707589</v>
      </c>
      <c r="AP84" s="520">
        <f t="shared" si="40"/>
        <v>49.701165016839191</v>
      </c>
      <c r="AQ84" s="520">
        <f t="shared" si="41"/>
        <v>-1211.9642133678014</v>
      </c>
    </row>
    <row r="85" spans="1:43">
      <c r="A85" s="240">
        <v>232</v>
      </c>
      <c r="B85" s="364">
        <v>14</v>
      </c>
      <c r="C85" s="364">
        <v>14</v>
      </c>
      <c r="D85" s="18" t="s">
        <v>108</v>
      </c>
      <c r="E85" s="21">
        <v>12890</v>
      </c>
      <c r="F85" s="21">
        <v>12750</v>
      </c>
      <c r="G85" s="36">
        <v>12618</v>
      </c>
      <c r="H85" s="36"/>
      <c r="I85" s="22">
        <v>17854.550463376247</v>
      </c>
      <c r="J85" s="36">
        <v>-280201.83115556929</v>
      </c>
      <c r="K85" s="507">
        <f t="shared" si="23"/>
        <v>-262347.28069219308</v>
      </c>
      <c r="L85" s="507"/>
      <c r="M85" s="36">
        <v>-22726.03907395744</v>
      </c>
      <c r="N85" s="36">
        <v>-169431.76101604686</v>
      </c>
      <c r="O85" s="36">
        <v>-1154780.4484718973</v>
      </c>
      <c r="P85" s="22">
        <v>442387.43923271802</v>
      </c>
      <c r="Q85" s="19">
        <f t="shared" si="24"/>
        <v>-904550.80932918354</v>
      </c>
      <c r="R85" s="22"/>
      <c r="S85" s="22">
        <v>-22726.03907395744</v>
      </c>
      <c r="T85" s="36">
        <v>-26031.99143612025</v>
      </c>
      <c r="U85" s="36">
        <v>-378287.64</v>
      </c>
      <c r="V85" s="36">
        <v>-144854.64000000001</v>
      </c>
      <c r="W85" s="520">
        <f t="shared" si="25"/>
        <v>-1154780.4484718973</v>
      </c>
      <c r="X85" s="22">
        <f t="shared" si="42"/>
        <v>627129.30018247687</v>
      </c>
      <c r="Y85" s="19">
        <f t="shared" si="26"/>
        <v>-1099551.4587994982</v>
      </c>
      <c r="Z85" s="577"/>
      <c r="AA85" s="22">
        <f t="shared" si="27"/>
        <v>1.3851474370346195</v>
      </c>
      <c r="AB85" s="22">
        <f t="shared" si="28"/>
        <v>-21.737923285924694</v>
      </c>
      <c r="AC85" s="22">
        <f t="shared" si="29"/>
        <v>-20.352775848890076</v>
      </c>
      <c r="AE85" s="520">
        <f t="shared" si="30"/>
        <v>-1.7824344371731324</v>
      </c>
      <c r="AF85" s="520">
        <f t="shared" si="31"/>
        <v>-13.288765569886028</v>
      </c>
      <c r="AG85" s="520">
        <f t="shared" si="32"/>
        <v>-90.571015566423313</v>
      </c>
      <c r="AH85" s="520">
        <f t="shared" si="33"/>
        <v>34.69705405746808</v>
      </c>
      <c r="AI85" s="520">
        <f t="shared" si="34"/>
        <v>-70.945161516014394</v>
      </c>
      <c r="AK85" s="520">
        <f t="shared" si="35"/>
        <v>-1.8010809220127943</v>
      </c>
      <c r="AL85" s="520">
        <f t="shared" si="36"/>
        <v>-2.0630838037819186</v>
      </c>
      <c r="AM85" s="520">
        <f t="shared" si="37"/>
        <v>-29.98</v>
      </c>
      <c r="AN85" s="520">
        <f t="shared" si="38"/>
        <v>-11.48</v>
      </c>
      <c r="AO85" s="520">
        <f t="shared" si="39"/>
        <v>-91.518501226176681</v>
      </c>
      <c r="AP85" s="520">
        <f t="shared" si="40"/>
        <v>49.701165016839191</v>
      </c>
      <c r="AQ85" s="520">
        <f t="shared" si="41"/>
        <v>-87.1415009351322</v>
      </c>
    </row>
    <row r="86" spans="1:43">
      <c r="A86" s="240">
        <v>233</v>
      </c>
      <c r="B86" s="364">
        <v>14</v>
      </c>
      <c r="C86" s="364">
        <v>14</v>
      </c>
      <c r="D86" s="18" t="s">
        <v>109</v>
      </c>
      <c r="E86" s="21">
        <v>15312</v>
      </c>
      <c r="F86" s="21">
        <v>15116</v>
      </c>
      <c r="G86" s="36">
        <v>15165</v>
      </c>
      <c r="H86" s="36"/>
      <c r="I86" s="22">
        <v>2494170.1595986546</v>
      </c>
      <c r="J86" s="36">
        <v>786129.06680846412</v>
      </c>
      <c r="K86" s="507">
        <f t="shared" si="23"/>
        <v>3280299.2264071186</v>
      </c>
      <c r="L86" s="507"/>
      <c r="M86" s="36">
        <v>2114932.4284441913</v>
      </c>
      <c r="N86" s="36">
        <v>243085.5265643512</v>
      </c>
      <c r="O86" s="36">
        <v>-1369071.4713020548</v>
      </c>
      <c r="P86" s="22">
        <v>524480.6691326875</v>
      </c>
      <c r="Q86" s="19">
        <f t="shared" si="24"/>
        <v>1513427.1528391754</v>
      </c>
      <c r="R86" s="22"/>
      <c r="S86" s="22">
        <v>2114932.4284441913</v>
      </c>
      <c r="T86" s="36">
        <v>-21465.401902524529</v>
      </c>
      <c r="U86" s="36">
        <v>-454646.7</v>
      </c>
      <c r="V86" s="36">
        <v>-174094.2</v>
      </c>
      <c r="W86" s="520">
        <f t="shared" si="25"/>
        <v>-1369071.4713020548</v>
      </c>
      <c r="X86" s="22">
        <f t="shared" si="42"/>
        <v>753718.16748036619</v>
      </c>
      <c r="Y86" s="19">
        <f t="shared" si="26"/>
        <v>849372.82271997829</v>
      </c>
      <c r="Z86" s="577"/>
      <c r="AA86" s="22">
        <f t="shared" si="27"/>
        <v>162.88990070524127</v>
      </c>
      <c r="AB86" s="22">
        <f t="shared" si="28"/>
        <v>51.340717529288412</v>
      </c>
      <c r="AC86" s="22">
        <f t="shared" si="29"/>
        <v>214.23061823452969</v>
      </c>
      <c r="AE86" s="520">
        <f t="shared" si="30"/>
        <v>139.91349751549294</v>
      </c>
      <c r="AF86" s="520">
        <f t="shared" si="31"/>
        <v>16.081339412830854</v>
      </c>
      <c r="AG86" s="520">
        <f t="shared" si="32"/>
        <v>-90.571015566423313</v>
      </c>
      <c r="AH86" s="520">
        <f t="shared" si="33"/>
        <v>34.69705405746808</v>
      </c>
      <c r="AI86" s="520">
        <f t="shared" si="34"/>
        <v>100.12087541936857</v>
      </c>
      <c r="AK86" s="520">
        <f t="shared" si="35"/>
        <v>139.4614196138603</v>
      </c>
      <c r="AL86" s="520">
        <f t="shared" si="36"/>
        <v>-1.4154567690421713</v>
      </c>
      <c r="AM86" s="520">
        <f t="shared" si="37"/>
        <v>-29.98</v>
      </c>
      <c r="AN86" s="520">
        <f t="shared" si="38"/>
        <v>-11.48</v>
      </c>
      <c r="AO86" s="520">
        <f t="shared" si="39"/>
        <v>-90.278369357207708</v>
      </c>
      <c r="AP86" s="520">
        <f t="shared" si="40"/>
        <v>49.701165016839184</v>
      </c>
      <c r="AQ86" s="520">
        <f t="shared" si="41"/>
        <v>56.008758504449609</v>
      </c>
    </row>
    <row r="87" spans="1:43">
      <c r="A87" s="240">
        <v>235</v>
      </c>
      <c r="B87" s="364">
        <v>1</v>
      </c>
      <c r="C87" s="513">
        <v>34</v>
      </c>
      <c r="D87" s="18" t="s">
        <v>110</v>
      </c>
      <c r="E87" s="21">
        <v>10396</v>
      </c>
      <c r="F87" s="21">
        <v>10284</v>
      </c>
      <c r="G87" s="36">
        <v>10270</v>
      </c>
      <c r="H87" s="36"/>
      <c r="I87" s="22">
        <v>7363193.4739771765</v>
      </c>
      <c r="J87" s="36">
        <v>1488070.7429396594</v>
      </c>
      <c r="K87" s="507">
        <f t="shared" si="23"/>
        <v>8851264.2169168368</v>
      </c>
      <c r="L87" s="507"/>
      <c r="M87" s="36">
        <v>9961261.5929752979</v>
      </c>
      <c r="N87" s="36">
        <v>3022768.0780440816</v>
      </c>
      <c r="O87" s="36">
        <v>-931432.32408509729</v>
      </c>
      <c r="P87" s="22">
        <v>356824.50392700173</v>
      </c>
      <c r="Q87" s="19">
        <f t="shared" si="24"/>
        <v>12409421.850861283</v>
      </c>
      <c r="R87" s="22"/>
      <c r="S87" s="22">
        <v>9961261.5929752979</v>
      </c>
      <c r="T87" s="36">
        <v>2842783.8395978427</v>
      </c>
      <c r="U87" s="36">
        <v>-307894.59999999998</v>
      </c>
      <c r="V87" s="36">
        <v>-117899.6</v>
      </c>
      <c r="W87" s="520">
        <f t="shared" si="25"/>
        <v>-931432.32408509729</v>
      </c>
      <c r="X87" s="22">
        <f t="shared" si="42"/>
        <v>510430.96472293843</v>
      </c>
      <c r="Y87" s="19">
        <f t="shared" si="26"/>
        <v>11957249.873210981</v>
      </c>
      <c r="Z87" s="577"/>
      <c r="AA87" s="22">
        <f t="shared" si="27"/>
        <v>708.27178472269873</v>
      </c>
      <c r="AB87" s="22">
        <f t="shared" si="28"/>
        <v>143.1387786590669</v>
      </c>
      <c r="AC87" s="22">
        <f t="shared" si="29"/>
        <v>851.41056338176577</v>
      </c>
      <c r="AE87" s="520">
        <f t="shared" si="30"/>
        <v>968.61742444333902</v>
      </c>
      <c r="AF87" s="520">
        <f t="shared" si="31"/>
        <v>293.92921801284342</v>
      </c>
      <c r="AG87" s="520">
        <f t="shared" si="32"/>
        <v>-90.571015566423313</v>
      </c>
      <c r="AH87" s="520">
        <f t="shared" si="33"/>
        <v>34.69705405746808</v>
      </c>
      <c r="AI87" s="520">
        <f t="shared" si="34"/>
        <v>1206.672680947227</v>
      </c>
      <c r="AK87" s="520">
        <f t="shared" si="35"/>
        <v>969.93783768016533</v>
      </c>
      <c r="AL87" s="520">
        <f t="shared" si="36"/>
        <v>276.80465818868964</v>
      </c>
      <c r="AM87" s="520">
        <f t="shared" si="37"/>
        <v>-29.979999999999997</v>
      </c>
      <c r="AN87" s="520">
        <f t="shared" si="38"/>
        <v>-11.48</v>
      </c>
      <c r="AO87" s="520">
        <f t="shared" si="39"/>
        <v>-90.694481410428168</v>
      </c>
      <c r="AP87" s="520">
        <f t="shared" si="40"/>
        <v>49.701165016839184</v>
      </c>
      <c r="AQ87" s="520">
        <f t="shared" si="41"/>
        <v>1164.2891794752659</v>
      </c>
    </row>
    <row r="88" spans="1:43">
      <c r="A88" s="240">
        <v>236</v>
      </c>
      <c r="B88" s="364">
        <v>16</v>
      </c>
      <c r="C88" s="364">
        <v>16</v>
      </c>
      <c r="D88" s="18" t="s">
        <v>111</v>
      </c>
      <c r="E88" s="21">
        <v>4196</v>
      </c>
      <c r="F88" s="21">
        <v>4198</v>
      </c>
      <c r="G88" s="36">
        <v>4137</v>
      </c>
      <c r="H88" s="36"/>
      <c r="I88" s="22">
        <v>-104928.87593170683</v>
      </c>
      <c r="J88" s="36">
        <v>-423861.78708387644</v>
      </c>
      <c r="K88" s="507">
        <f t="shared" si="23"/>
        <v>-528790.6630155833</v>
      </c>
      <c r="L88" s="507"/>
      <c r="M88" s="36">
        <v>68777.110937036647</v>
      </c>
      <c r="N88" s="36">
        <v>-262457.19877307885</v>
      </c>
      <c r="O88" s="36">
        <v>-380217.12334784504</v>
      </c>
      <c r="P88" s="22">
        <v>145658.23293325101</v>
      </c>
      <c r="Q88" s="19">
        <f t="shared" si="24"/>
        <v>-428238.9782506362</v>
      </c>
      <c r="R88" s="22"/>
      <c r="S88" s="22">
        <v>68777.110937036647</v>
      </c>
      <c r="T88" s="36">
        <v>-209988.01100541174</v>
      </c>
      <c r="U88" s="36">
        <v>-124027.26</v>
      </c>
      <c r="V88" s="36">
        <v>-47492.76</v>
      </c>
      <c r="W88" s="520">
        <f t="shared" si="25"/>
        <v>-380217.12334784504</v>
      </c>
      <c r="X88" s="22">
        <f t="shared" si="42"/>
        <v>205613.71967466371</v>
      </c>
      <c r="Y88" s="19">
        <f t="shared" si="26"/>
        <v>-487334.32374155649</v>
      </c>
      <c r="Z88" s="577"/>
      <c r="AA88" s="22">
        <f t="shared" si="27"/>
        <v>-25.006881775907253</v>
      </c>
      <c r="AB88" s="22">
        <f t="shared" si="28"/>
        <v>-101.01567852332613</v>
      </c>
      <c r="AC88" s="22">
        <f t="shared" si="29"/>
        <v>-126.02256029923339</v>
      </c>
      <c r="AE88" s="520">
        <f t="shared" si="30"/>
        <v>16.383304177474191</v>
      </c>
      <c r="AF88" s="520">
        <f t="shared" si="31"/>
        <v>-62.519580460476142</v>
      </c>
      <c r="AG88" s="520">
        <f t="shared" si="32"/>
        <v>-90.571015566423313</v>
      </c>
      <c r="AH88" s="520">
        <f t="shared" si="33"/>
        <v>34.69705405746808</v>
      </c>
      <c r="AI88" s="520">
        <f t="shared" si="34"/>
        <v>-102.01023779195717</v>
      </c>
      <c r="AK88" s="520">
        <f t="shared" si="35"/>
        <v>16.624875740158725</v>
      </c>
      <c r="AL88" s="520">
        <f t="shared" si="36"/>
        <v>-50.758523327389831</v>
      </c>
      <c r="AM88" s="520">
        <f t="shared" si="37"/>
        <v>-29.98</v>
      </c>
      <c r="AN88" s="520">
        <f t="shared" si="38"/>
        <v>-11.48</v>
      </c>
      <c r="AO88" s="520">
        <f t="shared" si="39"/>
        <v>-91.906483767910331</v>
      </c>
      <c r="AP88" s="520">
        <f t="shared" si="40"/>
        <v>49.701165016839184</v>
      </c>
      <c r="AQ88" s="520">
        <f t="shared" si="41"/>
        <v>-117.79896633830226</v>
      </c>
    </row>
    <row r="89" spans="1:43">
      <c r="A89" s="240">
        <v>239</v>
      </c>
      <c r="B89" s="364">
        <v>11</v>
      </c>
      <c r="C89" s="364">
        <v>11</v>
      </c>
      <c r="D89" s="18" t="s">
        <v>112</v>
      </c>
      <c r="E89" s="21">
        <v>2095</v>
      </c>
      <c r="F89" s="21">
        <v>2029</v>
      </c>
      <c r="G89" s="36">
        <v>2035</v>
      </c>
      <c r="H89" s="36"/>
      <c r="I89" s="22">
        <v>195498.780700011</v>
      </c>
      <c r="J89" s="36">
        <v>-287488.2493543544</v>
      </c>
      <c r="K89" s="507">
        <f t="shared" si="23"/>
        <v>-91989.468654343393</v>
      </c>
      <c r="L89" s="507"/>
      <c r="M89" s="36">
        <v>275453.80411995272</v>
      </c>
      <c r="N89" s="36">
        <v>-212453.2177435059</v>
      </c>
      <c r="O89" s="36">
        <v>-183768.5905842729</v>
      </c>
      <c r="P89" s="22">
        <v>70400.322682602738</v>
      </c>
      <c r="Q89" s="19">
        <f t="shared" si="24"/>
        <v>-50367.681525223335</v>
      </c>
      <c r="R89" s="22"/>
      <c r="S89" s="22">
        <v>275453.80411995272</v>
      </c>
      <c r="T89" s="36">
        <v>-187093.52694298269</v>
      </c>
      <c r="U89" s="36">
        <v>-61009.3</v>
      </c>
      <c r="V89" s="36">
        <v>-23361.8</v>
      </c>
      <c r="W89" s="520">
        <f t="shared" si="25"/>
        <v>-183768.5905842729</v>
      </c>
      <c r="X89" s="22">
        <f t="shared" si="42"/>
        <v>101141.87080926774</v>
      </c>
      <c r="Y89" s="19">
        <f t="shared" si="26"/>
        <v>-78637.542598035128</v>
      </c>
      <c r="Z89" s="577"/>
      <c r="AA89" s="22">
        <f t="shared" si="27"/>
        <v>93.316840429599523</v>
      </c>
      <c r="AB89" s="22">
        <f t="shared" si="28"/>
        <v>-137.22589467988277</v>
      </c>
      <c r="AC89" s="22">
        <f t="shared" si="29"/>
        <v>-43.909054250283241</v>
      </c>
      <c r="AE89" s="520">
        <f t="shared" si="30"/>
        <v>135.7584051847968</v>
      </c>
      <c r="AF89" s="520">
        <f t="shared" si="31"/>
        <v>-104.70833797117098</v>
      </c>
      <c r="AG89" s="520">
        <f t="shared" si="32"/>
        <v>-90.571015566423313</v>
      </c>
      <c r="AH89" s="520">
        <f t="shared" si="33"/>
        <v>34.69705405746808</v>
      </c>
      <c r="AI89" s="520">
        <f t="shared" si="34"/>
        <v>-24.823894295329392</v>
      </c>
      <c r="AK89" s="520">
        <f t="shared" si="35"/>
        <v>135.35813470267948</v>
      </c>
      <c r="AL89" s="520">
        <f t="shared" si="36"/>
        <v>-91.937851077632772</v>
      </c>
      <c r="AM89" s="520">
        <f t="shared" si="37"/>
        <v>-29.98</v>
      </c>
      <c r="AN89" s="520">
        <f t="shared" si="38"/>
        <v>-11.48</v>
      </c>
      <c r="AO89" s="520">
        <f t="shared" si="39"/>
        <v>-90.303975717087425</v>
      </c>
      <c r="AP89" s="520">
        <f t="shared" si="40"/>
        <v>49.701165016839184</v>
      </c>
      <c r="AQ89" s="520">
        <f t="shared" si="41"/>
        <v>-38.642527075201535</v>
      </c>
    </row>
    <row r="90" spans="1:43">
      <c r="A90" s="240">
        <v>240</v>
      </c>
      <c r="B90" s="364">
        <v>19</v>
      </c>
      <c r="C90" s="364">
        <v>19</v>
      </c>
      <c r="D90" s="18" t="s">
        <v>113</v>
      </c>
      <c r="E90" s="21">
        <v>19982</v>
      </c>
      <c r="F90" s="21">
        <v>19499</v>
      </c>
      <c r="G90" s="36">
        <v>19371</v>
      </c>
      <c r="H90" s="36"/>
      <c r="I90" s="22">
        <v>-6108357.624492256</v>
      </c>
      <c r="J90" s="36">
        <v>-3736384.6645788797</v>
      </c>
      <c r="K90" s="507">
        <f t="shared" si="23"/>
        <v>-9844742.2890711352</v>
      </c>
      <c r="L90" s="507"/>
      <c r="M90" s="36">
        <v>-7918485.2210957278</v>
      </c>
      <c r="N90" s="36">
        <v>-4733594.9750452265</v>
      </c>
      <c r="O90" s="36">
        <v>-1766044.2325296882</v>
      </c>
      <c r="P90" s="22">
        <v>676557.85706657008</v>
      </c>
      <c r="Q90" s="19">
        <f t="shared" si="24"/>
        <v>-13741566.571604073</v>
      </c>
      <c r="R90" s="22"/>
      <c r="S90" s="22">
        <v>-7918485.2210957278</v>
      </c>
      <c r="T90" s="36">
        <v>-4489884.4718814008</v>
      </c>
      <c r="U90" s="36">
        <v>-580742.57999999996</v>
      </c>
      <c r="V90" s="36">
        <v>-222379.08000000002</v>
      </c>
      <c r="W90" s="520">
        <f t="shared" si="25"/>
        <v>-1766044.2325296882</v>
      </c>
      <c r="X90" s="22">
        <f t="shared" si="42"/>
        <v>962761.26754119189</v>
      </c>
      <c r="Y90" s="19">
        <f t="shared" si="26"/>
        <v>-14014774.317965625</v>
      </c>
      <c r="Z90" s="577"/>
      <c r="AA90" s="22">
        <f t="shared" si="27"/>
        <v>-305.69300492904893</v>
      </c>
      <c r="AB90" s="22">
        <f t="shared" si="28"/>
        <v>-186.98752199874286</v>
      </c>
      <c r="AC90" s="22">
        <f t="shared" si="29"/>
        <v>-492.68052692779179</v>
      </c>
      <c r="AE90" s="520">
        <f t="shared" si="30"/>
        <v>-406.09699067109739</v>
      </c>
      <c r="AF90" s="520">
        <f t="shared" si="31"/>
        <v>-242.76090953614167</v>
      </c>
      <c r="AG90" s="520">
        <f t="shared" si="32"/>
        <v>-90.571015566423313</v>
      </c>
      <c r="AH90" s="520">
        <f t="shared" si="33"/>
        <v>34.69705405746808</v>
      </c>
      <c r="AI90" s="520">
        <f t="shared" si="34"/>
        <v>-704.73186171619432</v>
      </c>
      <c r="AK90" s="520">
        <f t="shared" si="35"/>
        <v>-408.78040478528357</v>
      </c>
      <c r="AL90" s="520">
        <f t="shared" si="36"/>
        <v>-231.78382488675859</v>
      </c>
      <c r="AM90" s="520">
        <f t="shared" si="37"/>
        <v>-29.979999999999997</v>
      </c>
      <c r="AN90" s="520">
        <f t="shared" si="38"/>
        <v>-11.48</v>
      </c>
      <c r="AO90" s="520">
        <f t="shared" si="39"/>
        <v>-91.169492154751339</v>
      </c>
      <c r="AP90" s="520">
        <f t="shared" si="40"/>
        <v>49.701165016839184</v>
      </c>
      <c r="AQ90" s="520">
        <f t="shared" si="41"/>
        <v>-723.49255680995429</v>
      </c>
    </row>
    <row r="91" spans="1:43">
      <c r="A91" s="240">
        <v>241</v>
      </c>
      <c r="B91" s="364">
        <v>19</v>
      </c>
      <c r="C91" s="364">
        <v>19</v>
      </c>
      <c r="D91" s="18" t="s">
        <v>114</v>
      </c>
      <c r="E91" s="21">
        <v>7904</v>
      </c>
      <c r="F91" s="21">
        <v>7771</v>
      </c>
      <c r="G91" s="36">
        <v>7691</v>
      </c>
      <c r="H91" s="36"/>
      <c r="I91" s="22">
        <v>-1201596.3587326356</v>
      </c>
      <c r="J91" s="36">
        <v>-845189.54189871054</v>
      </c>
      <c r="K91" s="507">
        <f t="shared" si="23"/>
        <v>-2046785.9006313463</v>
      </c>
      <c r="L91" s="507"/>
      <c r="M91" s="36">
        <v>-1733822.0016617521</v>
      </c>
      <c r="N91" s="36">
        <v>-1116223.3567776668</v>
      </c>
      <c r="O91" s="36">
        <v>-703827.36196667561</v>
      </c>
      <c r="P91" s="22">
        <v>269630.80708058446</v>
      </c>
      <c r="Q91" s="19">
        <f t="shared" si="24"/>
        <v>-3284241.91332551</v>
      </c>
      <c r="R91" s="22"/>
      <c r="S91" s="22">
        <v>-1733822.0016617521</v>
      </c>
      <c r="T91" s="36">
        <v>-1019096.6159147463</v>
      </c>
      <c r="U91" s="36">
        <v>-230576.18</v>
      </c>
      <c r="V91" s="36">
        <v>-88292.680000000008</v>
      </c>
      <c r="W91" s="520">
        <f t="shared" si="25"/>
        <v>-703827.36196667561</v>
      </c>
      <c r="X91" s="22">
        <f t="shared" si="42"/>
        <v>382251.66014451016</v>
      </c>
      <c r="Y91" s="19">
        <f t="shared" si="26"/>
        <v>-3393363.1793986643</v>
      </c>
      <c r="Z91" s="577"/>
      <c r="AA91" s="22">
        <f t="shared" si="27"/>
        <v>-152.02383081131524</v>
      </c>
      <c r="AB91" s="22">
        <f t="shared" si="28"/>
        <v>-106.93187524022147</v>
      </c>
      <c r="AC91" s="22">
        <f t="shared" si="29"/>
        <v>-258.95570605153671</v>
      </c>
      <c r="AE91" s="520">
        <f t="shared" si="30"/>
        <v>-223.11439990499963</v>
      </c>
      <c r="AF91" s="520">
        <f t="shared" si="31"/>
        <v>-143.63960323995198</v>
      </c>
      <c r="AG91" s="520">
        <f t="shared" si="32"/>
        <v>-90.571015566423313</v>
      </c>
      <c r="AH91" s="520">
        <f t="shared" si="33"/>
        <v>34.69705405746808</v>
      </c>
      <c r="AI91" s="520">
        <f t="shared" si="34"/>
        <v>-422.62796465390682</v>
      </c>
      <c r="AK91" s="520">
        <f t="shared" si="35"/>
        <v>-225.43518419734133</v>
      </c>
      <c r="AL91" s="520">
        <f t="shared" si="36"/>
        <v>-132.50508593352572</v>
      </c>
      <c r="AM91" s="520">
        <f t="shared" si="37"/>
        <v>-29.98</v>
      </c>
      <c r="AN91" s="520">
        <f t="shared" si="38"/>
        <v>-11.48</v>
      </c>
      <c r="AO91" s="520">
        <f t="shared" si="39"/>
        <v>-91.513114285096293</v>
      </c>
      <c r="AP91" s="520">
        <f t="shared" si="40"/>
        <v>49.701165016839184</v>
      </c>
      <c r="AQ91" s="520">
        <f t="shared" si="41"/>
        <v>-441.21221939912419</v>
      </c>
    </row>
    <row r="92" spans="1:43">
      <c r="A92" s="240">
        <v>244</v>
      </c>
      <c r="B92" s="364">
        <v>17</v>
      </c>
      <c r="C92" s="364">
        <v>17</v>
      </c>
      <c r="D92" s="18" t="s">
        <v>115</v>
      </c>
      <c r="E92" s="21">
        <v>19116</v>
      </c>
      <c r="F92" s="21">
        <v>19300</v>
      </c>
      <c r="G92" s="36">
        <v>19514</v>
      </c>
      <c r="H92" s="36"/>
      <c r="I92" s="22">
        <v>-843977.50751002331</v>
      </c>
      <c r="J92" s="36">
        <v>-1572961.3445982235</v>
      </c>
      <c r="K92" s="507">
        <f t="shared" si="23"/>
        <v>-2416938.8521082466</v>
      </c>
      <c r="L92" s="507"/>
      <c r="M92" s="36">
        <v>565142.12860777462</v>
      </c>
      <c r="N92" s="36">
        <v>-423097.89233809686</v>
      </c>
      <c r="O92" s="36">
        <v>-1748020.6004319699</v>
      </c>
      <c r="P92" s="22">
        <v>669653.14330913394</v>
      </c>
      <c r="Q92" s="19">
        <f t="shared" si="24"/>
        <v>-936323.22085315816</v>
      </c>
      <c r="R92" s="22"/>
      <c r="S92" s="22">
        <v>565142.12860777462</v>
      </c>
      <c r="T92" s="36">
        <v>-181874.61365396754</v>
      </c>
      <c r="U92" s="36">
        <v>-585029.72</v>
      </c>
      <c r="V92" s="36">
        <v>-224020.72</v>
      </c>
      <c r="W92" s="520">
        <f t="shared" si="25"/>
        <v>-1748020.6004319699</v>
      </c>
      <c r="X92" s="22">
        <f t="shared" si="42"/>
        <v>969868.53413859988</v>
      </c>
      <c r="Y92" s="19">
        <f t="shared" si="26"/>
        <v>-1203934.9913395629</v>
      </c>
      <c r="Z92" s="577"/>
      <c r="AA92" s="22">
        <f t="shared" si="27"/>
        <v>-44.150319497280982</v>
      </c>
      <c r="AB92" s="22">
        <f t="shared" si="28"/>
        <v>-82.285067200158167</v>
      </c>
      <c r="AC92" s="22">
        <f t="shared" si="29"/>
        <v>-126.43538669743914</v>
      </c>
      <c r="AE92" s="520">
        <f t="shared" si="30"/>
        <v>29.281975575532364</v>
      </c>
      <c r="AF92" s="520">
        <f t="shared" si="31"/>
        <v>-21.922170587466159</v>
      </c>
      <c r="AG92" s="520">
        <f t="shared" si="32"/>
        <v>-90.571015566423313</v>
      </c>
      <c r="AH92" s="520">
        <f t="shared" si="33"/>
        <v>34.69705405746808</v>
      </c>
      <c r="AI92" s="520">
        <f t="shared" si="34"/>
        <v>-48.514156520889024</v>
      </c>
      <c r="AK92" s="520">
        <f t="shared" si="35"/>
        <v>28.960855212041334</v>
      </c>
      <c r="AL92" s="520">
        <f t="shared" si="36"/>
        <v>-9.3202118301715462</v>
      </c>
      <c r="AM92" s="520">
        <f t="shared" si="37"/>
        <v>-29.979999999999997</v>
      </c>
      <c r="AN92" s="520">
        <f t="shared" si="38"/>
        <v>-11.48</v>
      </c>
      <c r="AO92" s="520">
        <f t="shared" si="39"/>
        <v>-89.577769828429325</v>
      </c>
      <c r="AP92" s="520">
        <f t="shared" si="40"/>
        <v>49.701165016839184</v>
      </c>
      <c r="AQ92" s="520">
        <f t="shared" si="41"/>
        <v>-61.695961429720349</v>
      </c>
    </row>
    <row r="93" spans="1:43">
      <c r="A93" s="240">
        <v>245</v>
      </c>
      <c r="B93" s="364">
        <v>1</v>
      </c>
      <c r="C93" s="513">
        <v>35</v>
      </c>
      <c r="D93" s="18" t="s">
        <v>116</v>
      </c>
      <c r="E93" s="21">
        <v>37232</v>
      </c>
      <c r="F93" s="21">
        <v>37676</v>
      </c>
      <c r="G93" s="36">
        <v>38211</v>
      </c>
      <c r="H93" s="36"/>
      <c r="I93" s="22">
        <v>-1124612.8536957274</v>
      </c>
      <c r="J93" s="36">
        <v>422657.58740302263</v>
      </c>
      <c r="K93" s="507">
        <f t="shared" si="23"/>
        <v>-701955.26629270473</v>
      </c>
      <c r="L93" s="507"/>
      <c r="M93" s="36">
        <v>-2323876.9373060782</v>
      </c>
      <c r="N93" s="36">
        <v>17318.139068906792</v>
      </c>
      <c r="O93" s="36">
        <v>-3412353.5824805647</v>
      </c>
      <c r="P93" s="22">
        <v>1307246.2086691675</v>
      </c>
      <c r="Q93" s="19">
        <f t="shared" si="24"/>
        <v>-4411666.1720485687</v>
      </c>
      <c r="R93" s="22"/>
      <c r="S93" s="22">
        <v>-2323876.9373060782</v>
      </c>
      <c r="T93" s="36">
        <v>-76924.024262530715</v>
      </c>
      <c r="U93" s="36">
        <v>-1145565.78</v>
      </c>
      <c r="V93" s="36">
        <v>-438662.28</v>
      </c>
      <c r="W93" s="520">
        <f t="shared" si="25"/>
        <v>-3412353.5824805647</v>
      </c>
      <c r="X93" s="22">
        <f t="shared" si="42"/>
        <v>1899131.2164584422</v>
      </c>
      <c r="Y93" s="19">
        <f t="shared" si="26"/>
        <v>-5498251.3875907324</v>
      </c>
      <c r="Z93" s="577"/>
      <c r="AA93" s="22">
        <f t="shared" si="27"/>
        <v>-30.205545060585717</v>
      </c>
      <c r="AB93" s="22">
        <f t="shared" si="28"/>
        <v>11.351997942711179</v>
      </c>
      <c r="AC93" s="22">
        <f t="shared" si="29"/>
        <v>-18.853547117874538</v>
      </c>
      <c r="AE93" s="520">
        <f t="shared" si="30"/>
        <v>-61.680564213453607</v>
      </c>
      <c r="AF93" s="520">
        <f t="shared" si="31"/>
        <v>0.45965970561914193</v>
      </c>
      <c r="AG93" s="520">
        <f t="shared" si="32"/>
        <v>-90.571015566423313</v>
      </c>
      <c r="AH93" s="520">
        <f t="shared" si="33"/>
        <v>34.69705405746808</v>
      </c>
      <c r="AI93" s="520">
        <f t="shared" si="34"/>
        <v>-117.09486601678969</v>
      </c>
      <c r="AK93" s="520">
        <f t="shared" si="35"/>
        <v>-60.816962060822227</v>
      </c>
      <c r="AL93" s="520">
        <f t="shared" si="36"/>
        <v>-2.0131382131462332</v>
      </c>
      <c r="AM93" s="520">
        <f t="shared" si="37"/>
        <v>-29.98</v>
      </c>
      <c r="AN93" s="520">
        <f t="shared" si="38"/>
        <v>-11.48</v>
      </c>
      <c r="AO93" s="520">
        <f t="shared" si="39"/>
        <v>-89.302912315316661</v>
      </c>
      <c r="AP93" s="520">
        <f t="shared" si="40"/>
        <v>49.701165016839184</v>
      </c>
      <c r="AQ93" s="520">
        <f t="shared" si="41"/>
        <v>-143.89184757244595</v>
      </c>
    </row>
    <row r="94" spans="1:43">
      <c r="A94" s="240">
        <v>249</v>
      </c>
      <c r="B94" s="364">
        <v>13</v>
      </c>
      <c r="C94" s="364">
        <v>13</v>
      </c>
      <c r="D94" s="18" t="s">
        <v>117</v>
      </c>
      <c r="E94" s="21">
        <v>9443</v>
      </c>
      <c r="F94" s="21">
        <v>9250</v>
      </c>
      <c r="G94" s="36">
        <v>9184</v>
      </c>
      <c r="H94" s="36"/>
      <c r="I94" s="22">
        <v>356946.7361238359</v>
      </c>
      <c r="J94" s="36">
        <v>874331.29611714953</v>
      </c>
      <c r="K94" s="507">
        <f t="shared" si="23"/>
        <v>1231278.0322409854</v>
      </c>
      <c r="L94" s="507"/>
      <c r="M94" s="36">
        <v>321804.04423444072</v>
      </c>
      <c r="N94" s="36">
        <v>672971.99838957563</v>
      </c>
      <c r="O94" s="36">
        <v>-837781.89398941561</v>
      </c>
      <c r="P94" s="22">
        <v>320947.75003157975</v>
      </c>
      <c r="Q94" s="19">
        <f t="shared" si="24"/>
        <v>477941.89866618044</v>
      </c>
      <c r="R94" s="22"/>
      <c r="S94" s="22">
        <v>321804.04423444072</v>
      </c>
      <c r="T94" s="36">
        <v>511084.19154129567</v>
      </c>
      <c r="U94" s="36">
        <v>-275336.32000000001</v>
      </c>
      <c r="V94" s="36">
        <v>-105432.32000000001</v>
      </c>
      <c r="W94" s="520">
        <f t="shared" si="25"/>
        <v>-837781.89398941561</v>
      </c>
      <c r="X94" s="22">
        <f t="shared" si="42"/>
        <v>456455.49951465108</v>
      </c>
      <c r="Y94" s="19">
        <f t="shared" si="26"/>
        <v>70793.201300971792</v>
      </c>
      <c r="Z94" s="577"/>
      <c r="AA94" s="22">
        <f t="shared" si="27"/>
        <v>37.800141493575758</v>
      </c>
      <c r="AB94" s="22">
        <f t="shared" si="28"/>
        <v>92.590415770110084</v>
      </c>
      <c r="AC94" s="22">
        <f t="shared" si="29"/>
        <v>130.39055726368585</v>
      </c>
      <c r="AE94" s="520">
        <f t="shared" si="30"/>
        <v>34.789626403723318</v>
      </c>
      <c r="AF94" s="520">
        <f t="shared" si="31"/>
        <v>72.753729555629803</v>
      </c>
      <c r="AG94" s="520">
        <f t="shared" si="32"/>
        <v>-90.571015566423313</v>
      </c>
      <c r="AH94" s="520">
        <f t="shared" si="33"/>
        <v>34.69705405746808</v>
      </c>
      <c r="AI94" s="520">
        <f t="shared" si="34"/>
        <v>51.669394450397888</v>
      </c>
      <c r="AK94" s="520">
        <f t="shared" si="35"/>
        <v>35.039638962809313</v>
      </c>
      <c r="AL94" s="520">
        <f t="shared" si="36"/>
        <v>55.649411099879757</v>
      </c>
      <c r="AM94" s="520">
        <f t="shared" si="37"/>
        <v>-29.98</v>
      </c>
      <c r="AN94" s="520">
        <f t="shared" si="38"/>
        <v>-11.48</v>
      </c>
      <c r="AO94" s="520">
        <f t="shared" si="39"/>
        <v>-91.221896122540898</v>
      </c>
      <c r="AP94" s="520">
        <f t="shared" si="40"/>
        <v>49.701165016839184</v>
      </c>
      <c r="AQ94" s="520">
        <f t="shared" si="41"/>
        <v>7.7083189569873465</v>
      </c>
    </row>
    <row r="95" spans="1:43">
      <c r="A95" s="240">
        <v>250</v>
      </c>
      <c r="B95" s="364">
        <v>6</v>
      </c>
      <c r="C95" s="364">
        <v>6</v>
      </c>
      <c r="D95" s="18" t="s">
        <v>118</v>
      </c>
      <c r="E95" s="21">
        <v>1808</v>
      </c>
      <c r="F95" s="21">
        <v>1771</v>
      </c>
      <c r="G95" s="36">
        <v>1749</v>
      </c>
      <c r="H95" s="36"/>
      <c r="I95" s="22">
        <v>197920.72461793592</v>
      </c>
      <c r="J95" s="36">
        <v>71980.811857818</v>
      </c>
      <c r="K95" s="507">
        <f t="shared" si="23"/>
        <v>269901.53647575394</v>
      </c>
      <c r="L95" s="507"/>
      <c r="M95" s="36">
        <v>-33912.46675835787</v>
      </c>
      <c r="N95" s="36">
        <v>-63511.40975548212</v>
      </c>
      <c r="O95" s="36">
        <v>-160401.26856813568</v>
      </c>
      <c r="P95" s="22">
        <v>61448.482735775971</v>
      </c>
      <c r="Q95" s="19">
        <f t="shared" si="24"/>
        <v>-196376.66234619971</v>
      </c>
      <c r="R95" s="22"/>
      <c r="S95" s="22">
        <v>-33912.46675835787</v>
      </c>
      <c r="T95" s="36">
        <v>-41376.361747731185</v>
      </c>
      <c r="U95" s="36">
        <v>-52435.020000000004</v>
      </c>
      <c r="V95" s="36">
        <v>-20078.52</v>
      </c>
      <c r="W95" s="520">
        <f t="shared" si="25"/>
        <v>-160401.26856813568</v>
      </c>
      <c r="X95" s="22">
        <f t="shared" si="42"/>
        <v>86927.337614451739</v>
      </c>
      <c r="Y95" s="19">
        <f t="shared" si="26"/>
        <v>-221276.29945977303</v>
      </c>
      <c r="Z95" s="577"/>
      <c r="AA95" s="22">
        <f t="shared" si="27"/>
        <v>109.46942733292916</v>
      </c>
      <c r="AB95" s="22">
        <f t="shared" si="28"/>
        <v>39.812395939058625</v>
      </c>
      <c r="AC95" s="22">
        <f t="shared" si="29"/>
        <v>149.2818232719878</v>
      </c>
      <c r="AE95" s="520">
        <f t="shared" si="30"/>
        <v>-19.148767226627822</v>
      </c>
      <c r="AF95" s="520">
        <f t="shared" si="31"/>
        <v>-35.861891448606507</v>
      </c>
      <c r="AG95" s="520">
        <f t="shared" si="32"/>
        <v>-90.571015566423313</v>
      </c>
      <c r="AH95" s="520">
        <f t="shared" si="33"/>
        <v>34.69705405746808</v>
      </c>
      <c r="AI95" s="520">
        <f t="shared" si="34"/>
        <v>-110.88462018418956</v>
      </c>
      <c r="AK95" s="520">
        <f t="shared" si="35"/>
        <v>-19.389632223189178</v>
      </c>
      <c r="AL95" s="520">
        <f t="shared" si="36"/>
        <v>-23.657153657936639</v>
      </c>
      <c r="AM95" s="520">
        <f t="shared" si="37"/>
        <v>-29.980000000000004</v>
      </c>
      <c r="AN95" s="520">
        <f t="shared" si="38"/>
        <v>-11.48</v>
      </c>
      <c r="AO95" s="520">
        <f t="shared" si="39"/>
        <v>-91.710273623862591</v>
      </c>
      <c r="AP95" s="520">
        <f t="shared" si="40"/>
        <v>49.701165016839184</v>
      </c>
      <c r="AQ95" s="520">
        <f t="shared" si="41"/>
        <v>-126.51589448814924</v>
      </c>
    </row>
    <row r="96" spans="1:43">
      <c r="A96" s="240">
        <v>256</v>
      </c>
      <c r="B96" s="364">
        <v>13</v>
      </c>
      <c r="C96" s="364">
        <v>13</v>
      </c>
      <c r="D96" s="18" t="s">
        <v>119</v>
      </c>
      <c r="E96" s="21">
        <v>1581</v>
      </c>
      <c r="F96" s="21">
        <v>1554</v>
      </c>
      <c r="G96" s="36">
        <v>1523</v>
      </c>
      <c r="H96" s="36"/>
      <c r="I96" s="22">
        <v>-267691.33868008648</v>
      </c>
      <c r="J96" s="36">
        <v>-388370.03901993233</v>
      </c>
      <c r="K96" s="507">
        <f t="shared" si="23"/>
        <v>-656061.37770001881</v>
      </c>
      <c r="L96" s="507"/>
      <c r="M96" s="36">
        <v>-362507.93580721266</v>
      </c>
      <c r="N96" s="36">
        <v>-434828.50645918527</v>
      </c>
      <c r="O96" s="36">
        <v>-140747.35819022183</v>
      </c>
      <c r="P96" s="22">
        <v>53919.222005305397</v>
      </c>
      <c r="Q96" s="19">
        <f t="shared" si="24"/>
        <v>-884164.57845131436</v>
      </c>
      <c r="R96" s="22"/>
      <c r="S96" s="22">
        <v>-362507.93580721266</v>
      </c>
      <c r="T96" s="36">
        <v>-415405.65800969629</v>
      </c>
      <c r="U96" s="36">
        <v>-45659.54</v>
      </c>
      <c r="V96" s="36">
        <v>-17484.04</v>
      </c>
      <c r="W96" s="520">
        <f t="shared" si="25"/>
        <v>-140747.35819022183</v>
      </c>
      <c r="X96" s="22">
        <f t="shared" si="42"/>
        <v>75694.874320646079</v>
      </c>
      <c r="Y96" s="19">
        <f t="shared" si="26"/>
        <v>-906109.65768648486</v>
      </c>
      <c r="Z96" s="577"/>
      <c r="AA96" s="22">
        <f t="shared" si="27"/>
        <v>-169.31773477551326</v>
      </c>
      <c r="AB96" s="22">
        <f t="shared" si="28"/>
        <v>-245.64834852620641</v>
      </c>
      <c r="AC96" s="22">
        <f t="shared" si="29"/>
        <v>-414.96608330171966</v>
      </c>
      <c r="AE96" s="520">
        <f t="shared" si="30"/>
        <v>-233.27408996603131</v>
      </c>
      <c r="AF96" s="520">
        <f t="shared" si="31"/>
        <v>-279.81242371890943</v>
      </c>
      <c r="AG96" s="520">
        <f t="shared" si="32"/>
        <v>-90.571015566423313</v>
      </c>
      <c r="AH96" s="520">
        <f t="shared" si="33"/>
        <v>34.69705405746808</v>
      </c>
      <c r="AI96" s="520">
        <f t="shared" si="34"/>
        <v>-568.96047519389595</v>
      </c>
      <c r="AK96" s="520">
        <f t="shared" si="35"/>
        <v>-238.02228221090786</v>
      </c>
      <c r="AL96" s="520">
        <f t="shared" si="36"/>
        <v>-272.75486409041122</v>
      </c>
      <c r="AM96" s="520">
        <f t="shared" si="37"/>
        <v>-29.98</v>
      </c>
      <c r="AN96" s="520">
        <f t="shared" si="38"/>
        <v>-11.48</v>
      </c>
      <c r="AO96" s="520">
        <f t="shared" si="39"/>
        <v>-92.414549041511378</v>
      </c>
      <c r="AP96" s="520">
        <f t="shared" si="40"/>
        <v>49.701165016839184</v>
      </c>
      <c r="AQ96" s="520">
        <f t="shared" si="41"/>
        <v>-594.95053032599139</v>
      </c>
    </row>
    <row r="97" spans="1:43">
      <c r="A97" s="240">
        <v>257</v>
      </c>
      <c r="B97" s="364">
        <v>1</v>
      </c>
      <c r="C97" s="513">
        <v>34</v>
      </c>
      <c r="D97" s="18" t="s">
        <v>120</v>
      </c>
      <c r="E97" s="21">
        <v>40433</v>
      </c>
      <c r="F97" s="21">
        <v>40722</v>
      </c>
      <c r="G97" s="36">
        <v>41154</v>
      </c>
      <c r="H97" s="36"/>
      <c r="I97" s="22">
        <v>4717899.5307239471</v>
      </c>
      <c r="J97" s="36">
        <v>3486720.3034870639</v>
      </c>
      <c r="K97" s="507">
        <f t="shared" si="23"/>
        <v>8204619.8342110105</v>
      </c>
      <c r="L97" s="507"/>
      <c r="M97" s="36">
        <v>6730177.9833535608</v>
      </c>
      <c r="N97" s="36">
        <v>4050161.0294359676</v>
      </c>
      <c r="O97" s="36">
        <v>-3688232.89589589</v>
      </c>
      <c r="P97" s="22">
        <v>1412933.4353282151</v>
      </c>
      <c r="Q97" s="19">
        <f t="shared" si="24"/>
        <v>8505039.5522218533</v>
      </c>
      <c r="R97" s="22"/>
      <c r="S97" s="22">
        <v>6730177.9833535608</v>
      </c>
      <c r="T97" s="36">
        <v>3337469.6488440041</v>
      </c>
      <c r="U97" s="36">
        <v>-1233796.92</v>
      </c>
      <c r="V97" s="36">
        <v>-472447.92000000004</v>
      </c>
      <c r="W97" s="520">
        <f t="shared" si="25"/>
        <v>-3688232.89589589</v>
      </c>
      <c r="X97" s="22">
        <f t="shared" si="42"/>
        <v>2045401.745103</v>
      </c>
      <c r="Y97" s="19">
        <f t="shared" si="26"/>
        <v>6718571.6414046744</v>
      </c>
      <c r="Z97" s="577"/>
      <c r="AA97" s="22">
        <f t="shared" si="27"/>
        <v>116.68437985615579</v>
      </c>
      <c r="AB97" s="22">
        <f t="shared" si="28"/>
        <v>86.234518919869018</v>
      </c>
      <c r="AC97" s="22">
        <f t="shared" si="29"/>
        <v>202.9188987760248</v>
      </c>
      <c r="AE97" s="520">
        <f t="shared" si="30"/>
        <v>165.27130257240708</v>
      </c>
      <c r="AF97" s="520">
        <f t="shared" si="31"/>
        <v>99.458794495259752</v>
      </c>
      <c r="AG97" s="520">
        <f t="shared" si="32"/>
        <v>-90.571015566423313</v>
      </c>
      <c r="AH97" s="520">
        <f t="shared" si="33"/>
        <v>34.69705405746808</v>
      </c>
      <c r="AI97" s="520">
        <f t="shared" si="34"/>
        <v>208.8561355587116</v>
      </c>
      <c r="AK97" s="520">
        <f t="shared" si="35"/>
        <v>163.53642375840892</v>
      </c>
      <c r="AL97" s="520">
        <f t="shared" si="36"/>
        <v>81.097090169704146</v>
      </c>
      <c r="AM97" s="520">
        <f t="shared" si="37"/>
        <v>-29.979999999999997</v>
      </c>
      <c r="AN97" s="520">
        <f t="shared" si="38"/>
        <v>-11.48</v>
      </c>
      <c r="AO97" s="520">
        <f t="shared" si="39"/>
        <v>-89.62027739456407</v>
      </c>
      <c r="AP97" s="520">
        <f t="shared" si="40"/>
        <v>49.701165016839191</v>
      </c>
      <c r="AQ97" s="520">
        <f t="shared" si="41"/>
        <v>163.25440155038817</v>
      </c>
    </row>
    <row r="98" spans="1:43">
      <c r="A98" s="240">
        <v>260</v>
      </c>
      <c r="B98" s="364">
        <v>12</v>
      </c>
      <c r="C98" s="364">
        <v>12</v>
      </c>
      <c r="D98" s="18" t="s">
        <v>121</v>
      </c>
      <c r="E98" s="21">
        <v>9877</v>
      </c>
      <c r="F98" s="21">
        <v>9727</v>
      </c>
      <c r="G98" s="36">
        <v>9689</v>
      </c>
      <c r="H98" s="36"/>
      <c r="I98" s="22">
        <v>4309780.9450360192</v>
      </c>
      <c r="J98" s="36">
        <v>2830835.1857600482</v>
      </c>
      <c r="K98" s="507">
        <f t="shared" si="23"/>
        <v>7140616.1307960674</v>
      </c>
      <c r="L98" s="507"/>
      <c r="M98" s="36">
        <v>2820993.2121783863</v>
      </c>
      <c r="N98" s="36">
        <v>1651446.9546784337</v>
      </c>
      <c r="O98" s="36">
        <v>-880984.26841459959</v>
      </c>
      <c r="P98" s="22">
        <v>337498.24481699202</v>
      </c>
      <c r="Q98" s="19">
        <f t="shared" si="24"/>
        <v>3928954.1432592119</v>
      </c>
      <c r="R98" s="22"/>
      <c r="S98" s="22">
        <v>2820993.2121783863</v>
      </c>
      <c r="T98" s="36">
        <v>1481210.9874121395</v>
      </c>
      <c r="U98" s="36">
        <v>-290476.22000000003</v>
      </c>
      <c r="V98" s="36">
        <v>-111229.72</v>
      </c>
      <c r="W98" s="520">
        <f t="shared" si="25"/>
        <v>-880984.26841459959</v>
      </c>
      <c r="X98" s="22">
        <f t="shared" si="42"/>
        <v>481554.58784815489</v>
      </c>
      <c r="Y98" s="19">
        <f t="shared" si="26"/>
        <v>3501068.5790240802</v>
      </c>
      <c r="Z98" s="577"/>
      <c r="AA98" s="22">
        <f t="shared" si="27"/>
        <v>436.3451397221848</v>
      </c>
      <c r="AB98" s="22">
        <f t="shared" si="28"/>
        <v>286.60880690088572</v>
      </c>
      <c r="AC98" s="22">
        <f t="shared" si="29"/>
        <v>722.95394662307046</v>
      </c>
      <c r="AE98" s="520">
        <f t="shared" si="30"/>
        <v>290.01677929252457</v>
      </c>
      <c r="AF98" s="520">
        <f t="shared" si="31"/>
        <v>169.77968075238343</v>
      </c>
      <c r="AG98" s="520">
        <f t="shared" si="32"/>
        <v>-90.571015566423313</v>
      </c>
      <c r="AH98" s="520">
        <f t="shared" si="33"/>
        <v>34.69705405746808</v>
      </c>
      <c r="AI98" s="520">
        <f t="shared" si="34"/>
        <v>403.92249853595268</v>
      </c>
      <c r="AK98" s="520">
        <f t="shared" si="35"/>
        <v>291.15421737830388</v>
      </c>
      <c r="AL98" s="520">
        <f t="shared" si="36"/>
        <v>152.87552765116519</v>
      </c>
      <c r="AM98" s="520">
        <f t="shared" si="37"/>
        <v>-29.980000000000004</v>
      </c>
      <c r="AN98" s="520">
        <f t="shared" si="38"/>
        <v>-11.48</v>
      </c>
      <c r="AO98" s="520">
        <f t="shared" si="39"/>
        <v>-90.926232677737602</v>
      </c>
      <c r="AP98" s="520">
        <f t="shared" si="40"/>
        <v>49.701165016839184</v>
      </c>
      <c r="AQ98" s="520">
        <f t="shared" si="41"/>
        <v>361.34467736857056</v>
      </c>
    </row>
    <row r="99" spans="1:43">
      <c r="A99" s="240">
        <v>261</v>
      </c>
      <c r="B99" s="364">
        <v>19</v>
      </c>
      <c r="C99" s="364">
        <v>19</v>
      </c>
      <c r="D99" s="18" t="s">
        <v>122</v>
      </c>
      <c r="E99" s="21">
        <v>6523</v>
      </c>
      <c r="F99" s="21">
        <v>6637</v>
      </c>
      <c r="G99" s="36">
        <v>6822</v>
      </c>
      <c r="H99" s="36"/>
      <c r="I99" s="22">
        <v>-476562.29855948989</v>
      </c>
      <c r="J99" s="36">
        <v>1246081.2834593584</v>
      </c>
      <c r="K99" s="507">
        <f t="shared" si="23"/>
        <v>769518.98489986849</v>
      </c>
      <c r="L99" s="507"/>
      <c r="M99" s="36">
        <v>610566.06775582687</v>
      </c>
      <c r="N99" s="36">
        <v>1844326.9898103022</v>
      </c>
      <c r="O99" s="36">
        <v>-601119.83031435148</v>
      </c>
      <c r="P99" s="22">
        <v>230284.34777941564</v>
      </c>
      <c r="Q99" s="19">
        <f t="shared" si="24"/>
        <v>2084057.5750311932</v>
      </c>
      <c r="R99" s="22"/>
      <c r="S99" s="22">
        <v>610566.06775582687</v>
      </c>
      <c r="T99" s="36">
        <v>1728170.3007235958</v>
      </c>
      <c r="U99" s="36">
        <v>-204523.56</v>
      </c>
      <c r="V99" s="36">
        <v>-78316.56</v>
      </c>
      <c r="W99" s="520">
        <f t="shared" si="25"/>
        <v>-601119.83031435148</v>
      </c>
      <c r="X99" s="22">
        <f t="shared" si="42"/>
        <v>339061.34774487693</v>
      </c>
      <c r="Y99" s="19">
        <f t="shared" si="26"/>
        <v>1793837.7659099482</v>
      </c>
      <c r="Z99" s="577"/>
      <c r="AA99" s="22">
        <f t="shared" si="27"/>
        <v>-73.058761085311957</v>
      </c>
      <c r="AB99" s="22">
        <f t="shared" si="28"/>
        <v>191.0288645499553</v>
      </c>
      <c r="AC99" s="22">
        <f t="shared" si="29"/>
        <v>117.97010346464334</v>
      </c>
      <c r="AE99" s="520">
        <f t="shared" si="30"/>
        <v>91.994284730424425</v>
      </c>
      <c r="AF99" s="520">
        <f t="shared" si="31"/>
        <v>277.88563956762124</v>
      </c>
      <c r="AG99" s="520">
        <f t="shared" si="32"/>
        <v>-90.571015566423299</v>
      </c>
      <c r="AH99" s="520">
        <f t="shared" si="33"/>
        <v>34.69705405746808</v>
      </c>
      <c r="AI99" s="520">
        <f t="shared" si="34"/>
        <v>314.00596278909046</v>
      </c>
      <c r="AK99" s="520">
        <f t="shared" si="35"/>
        <v>89.499570178221475</v>
      </c>
      <c r="AL99" s="520">
        <f t="shared" si="36"/>
        <v>253.32311649422394</v>
      </c>
      <c r="AM99" s="520">
        <f t="shared" si="37"/>
        <v>-29.98</v>
      </c>
      <c r="AN99" s="520">
        <f t="shared" si="38"/>
        <v>-11.48</v>
      </c>
      <c r="AO99" s="520">
        <f t="shared" si="39"/>
        <v>-88.114897436873562</v>
      </c>
      <c r="AP99" s="520">
        <f t="shared" si="40"/>
        <v>49.701165016839184</v>
      </c>
      <c r="AQ99" s="520">
        <f t="shared" si="41"/>
        <v>262.94895425241106</v>
      </c>
    </row>
    <row r="100" spans="1:43">
      <c r="A100" s="240">
        <v>263</v>
      </c>
      <c r="B100" s="364">
        <v>11</v>
      </c>
      <c r="C100" s="364">
        <v>11</v>
      </c>
      <c r="D100" s="18" t="s">
        <v>123</v>
      </c>
      <c r="E100" s="21">
        <v>7759</v>
      </c>
      <c r="F100" s="21">
        <v>7597</v>
      </c>
      <c r="G100" s="36">
        <v>7475</v>
      </c>
      <c r="H100" s="36"/>
      <c r="I100" s="22">
        <v>1224315.5131435227</v>
      </c>
      <c r="J100" s="36">
        <v>717512.01701661141</v>
      </c>
      <c r="K100" s="507">
        <f t="shared" si="23"/>
        <v>1941827.5301601342</v>
      </c>
      <c r="L100" s="507"/>
      <c r="M100" s="36">
        <v>1100378.9465230771</v>
      </c>
      <c r="N100" s="36">
        <v>488737.53989352088</v>
      </c>
      <c r="O100" s="36">
        <v>-688068.00525811792</v>
      </c>
      <c r="P100" s="22">
        <v>263593.51967458503</v>
      </c>
      <c r="Q100" s="19">
        <f t="shared" si="24"/>
        <v>1164642.000833065</v>
      </c>
      <c r="R100" s="22"/>
      <c r="S100" s="22">
        <v>1100378.9465230771</v>
      </c>
      <c r="T100" s="36">
        <v>355779.52166364162</v>
      </c>
      <c r="U100" s="36">
        <v>-224100.5</v>
      </c>
      <c r="V100" s="36">
        <v>-85813</v>
      </c>
      <c r="W100" s="520">
        <f t="shared" si="25"/>
        <v>-688068.00525811792</v>
      </c>
      <c r="X100" s="22">
        <f t="shared" si="42"/>
        <v>371516.20850087289</v>
      </c>
      <c r="Y100" s="19">
        <f t="shared" si="26"/>
        <v>829693.17142947367</v>
      </c>
      <c r="Z100" s="577"/>
      <c r="AA100" s="22">
        <f t="shared" si="27"/>
        <v>157.79295181640967</v>
      </c>
      <c r="AB100" s="22">
        <f t="shared" si="28"/>
        <v>92.474805647198281</v>
      </c>
      <c r="AC100" s="22">
        <f t="shared" si="29"/>
        <v>250.26775746360795</v>
      </c>
      <c r="AE100" s="520">
        <f t="shared" si="30"/>
        <v>144.84387870515692</v>
      </c>
      <c r="AF100" s="520">
        <f t="shared" si="31"/>
        <v>64.332965630317346</v>
      </c>
      <c r="AG100" s="520">
        <f t="shared" si="32"/>
        <v>-90.571015566423313</v>
      </c>
      <c r="AH100" s="520">
        <f t="shared" si="33"/>
        <v>34.69705405746808</v>
      </c>
      <c r="AI100" s="520">
        <f t="shared" si="34"/>
        <v>153.30288282651901</v>
      </c>
      <c r="AK100" s="520">
        <f t="shared" si="35"/>
        <v>147.20788582248522</v>
      </c>
      <c r="AL100" s="520">
        <f t="shared" si="36"/>
        <v>47.595922630587509</v>
      </c>
      <c r="AM100" s="520">
        <f t="shared" si="37"/>
        <v>-29.98</v>
      </c>
      <c r="AN100" s="520">
        <f t="shared" si="38"/>
        <v>-11.48</v>
      </c>
      <c r="AO100" s="520">
        <f t="shared" si="39"/>
        <v>-92.049231472657922</v>
      </c>
      <c r="AP100" s="520">
        <f t="shared" si="40"/>
        <v>49.701165016839184</v>
      </c>
      <c r="AQ100" s="520">
        <f t="shared" si="41"/>
        <v>110.995741997254</v>
      </c>
    </row>
    <row r="101" spans="1:43">
      <c r="A101" s="240">
        <v>265</v>
      </c>
      <c r="B101" s="364">
        <v>13</v>
      </c>
      <c r="C101" s="364">
        <v>13</v>
      </c>
      <c r="D101" s="18" t="s">
        <v>124</v>
      </c>
      <c r="E101" s="21">
        <v>1088</v>
      </c>
      <c r="F101" s="21">
        <v>1064</v>
      </c>
      <c r="G101" s="36">
        <v>1035</v>
      </c>
      <c r="H101" s="36"/>
      <c r="I101" s="22">
        <v>422994.28370602295</v>
      </c>
      <c r="J101" s="36">
        <v>202031.86959103993</v>
      </c>
      <c r="K101" s="507">
        <f t="shared" si="23"/>
        <v>625026.15329706285</v>
      </c>
      <c r="L101" s="507"/>
      <c r="M101" s="36">
        <v>405673.08716618933</v>
      </c>
      <c r="N101" s="36">
        <v>170009.25803856461</v>
      </c>
      <c r="O101" s="36">
        <v>-96367.560562674407</v>
      </c>
      <c r="P101" s="22">
        <v>36917.665517146037</v>
      </c>
      <c r="Q101" s="19">
        <f t="shared" si="24"/>
        <v>516232.45015922555</v>
      </c>
      <c r="R101" s="22"/>
      <c r="S101" s="22">
        <v>405673.08716618933</v>
      </c>
      <c r="T101" s="36">
        <v>151387.78490488135</v>
      </c>
      <c r="U101" s="36">
        <v>-31029.3</v>
      </c>
      <c r="V101" s="36">
        <v>-11881.800000000001</v>
      </c>
      <c r="W101" s="520">
        <f t="shared" si="25"/>
        <v>-96367.560562674407</v>
      </c>
      <c r="X101" s="22">
        <f t="shared" si="42"/>
        <v>51440.705792428555</v>
      </c>
      <c r="Y101" s="19">
        <f t="shared" si="26"/>
        <v>469222.91730082483</v>
      </c>
      <c r="Z101" s="577"/>
      <c r="AA101" s="22">
        <f t="shared" si="27"/>
        <v>388.78151075921227</v>
      </c>
      <c r="AB101" s="22">
        <f t="shared" si="28"/>
        <v>185.6910566094117</v>
      </c>
      <c r="AC101" s="22">
        <f t="shared" si="29"/>
        <v>574.47256736862391</v>
      </c>
      <c r="AE101" s="520">
        <f t="shared" si="30"/>
        <v>381.27169846446367</v>
      </c>
      <c r="AF101" s="520">
        <f t="shared" si="31"/>
        <v>159.78313725429004</v>
      </c>
      <c r="AG101" s="520">
        <f t="shared" si="32"/>
        <v>-90.571015566423313</v>
      </c>
      <c r="AH101" s="520">
        <f t="shared" si="33"/>
        <v>34.69705405746808</v>
      </c>
      <c r="AI101" s="520">
        <f t="shared" si="34"/>
        <v>485.18087420979845</v>
      </c>
      <c r="AK101" s="520">
        <f t="shared" si="35"/>
        <v>391.95467359052111</v>
      </c>
      <c r="AL101" s="520">
        <f t="shared" si="36"/>
        <v>146.26839121244575</v>
      </c>
      <c r="AM101" s="520">
        <f t="shared" si="37"/>
        <v>-29.98</v>
      </c>
      <c r="AN101" s="520">
        <f t="shared" si="38"/>
        <v>-11.48</v>
      </c>
      <c r="AO101" s="520">
        <f t="shared" si="39"/>
        <v>-93.108754166835169</v>
      </c>
      <c r="AP101" s="520">
        <f t="shared" si="40"/>
        <v>49.701165016839184</v>
      </c>
      <c r="AQ101" s="520">
        <f t="shared" si="41"/>
        <v>453.35547565297088</v>
      </c>
    </row>
    <row r="102" spans="1:43">
      <c r="A102" s="240">
        <v>271</v>
      </c>
      <c r="B102" s="364">
        <v>4</v>
      </c>
      <c r="C102" s="364">
        <v>4</v>
      </c>
      <c r="D102" s="18" t="s">
        <v>125</v>
      </c>
      <c r="E102" s="21">
        <v>6951</v>
      </c>
      <c r="F102" s="21">
        <v>6903</v>
      </c>
      <c r="G102" s="36">
        <v>6766</v>
      </c>
      <c r="H102" s="36"/>
      <c r="I102" s="22">
        <v>-317440.41636771831</v>
      </c>
      <c r="J102" s="36">
        <v>-197938.67565481996</v>
      </c>
      <c r="K102" s="507">
        <f t="shared" si="23"/>
        <v>-515379.0920225383</v>
      </c>
      <c r="L102" s="507"/>
      <c r="M102" s="36">
        <v>-695416.62654656218</v>
      </c>
      <c r="N102" s="36">
        <v>-375175.73867308459</v>
      </c>
      <c r="O102" s="36">
        <v>-625211.72045502008</v>
      </c>
      <c r="P102" s="22">
        <v>239513.76415870216</v>
      </c>
      <c r="Q102" s="19">
        <f t="shared" si="24"/>
        <v>-1456290.3215159646</v>
      </c>
      <c r="R102" s="22"/>
      <c r="S102" s="22">
        <v>-695416.62654656218</v>
      </c>
      <c r="T102" s="36">
        <v>-288897.79604321177</v>
      </c>
      <c r="U102" s="36">
        <v>-202844.68</v>
      </c>
      <c r="V102" s="36">
        <v>-77673.680000000008</v>
      </c>
      <c r="W102" s="520">
        <f t="shared" si="25"/>
        <v>-625211.72045502008</v>
      </c>
      <c r="X102" s="22">
        <f t="shared" si="42"/>
        <v>336278.08250393393</v>
      </c>
      <c r="Y102" s="19">
        <f t="shared" si="26"/>
        <v>-1553766.4205408599</v>
      </c>
      <c r="Z102" s="577"/>
      <c r="AA102" s="22">
        <f t="shared" si="27"/>
        <v>-45.66830907318635</v>
      </c>
      <c r="AB102" s="22">
        <f t="shared" si="28"/>
        <v>-28.47628767872536</v>
      </c>
      <c r="AC102" s="22">
        <f t="shared" si="29"/>
        <v>-74.144596751911706</v>
      </c>
      <c r="AE102" s="520">
        <f t="shared" si="30"/>
        <v>-100.74121781059861</v>
      </c>
      <c r="AF102" s="520">
        <f t="shared" si="31"/>
        <v>-54.349665170662696</v>
      </c>
      <c r="AG102" s="520">
        <f t="shared" si="32"/>
        <v>-90.571015566423313</v>
      </c>
      <c r="AH102" s="520">
        <f t="shared" si="33"/>
        <v>34.69705405746808</v>
      </c>
      <c r="AI102" s="520">
        <f t="shared" si="34"/>
        <v>-210.96484449021651</v>
      </c>
      <c r="AK102" s="520">
        <f t="shared" si="35"/>
        <v>-102.78105624394948</v>
      </c>
      <c r="AL102" s="520">
        <f t="shared" si="36"/>
        <v>-42.698462317944397</v>
      </c>
      <c r="AM102" s="520">
        <f t="shared" si="37"/>
        <v>-29.98</v>
      </c>
      <c r="AN102" s="520">
        <f t="shared" si="38"/>
        <v>-11.48</v>
      </c>
      <c r="AO102" s="520">
        <f t="shared" si="39"/>
        <v>-92.404924690366556</v>
      </c>
      <c r="AP102" s="520">
        <f t="shared" si="40"/>
        <v>49.701165016839184</v>
      </c>
      <c r="AQ102" s="520">
        <f t="shared" si="41"/>
        <v>-229.64327823542121</v>
      </c>
    </row>
    <row r="103" spans="1:43">
      <c r="A103" s="240">
        <v>272</v>
      </c>
      <c r="B103" s="364">
        <v>16</v>
      </c>
      <c r="C103" s="364">
        <v>16</v>
      </c>
      <c r="D103" s="18" t="s">
        <v>126</v>
      </c>
      <c r="E103" s="21">
        <v>47909</v>
      </c>
      <c r="F103" s="21">
        <v>48006</v>
      </c>
      <c r="G103" s="36">
        <v>48295</v>
      </c>
      <c r="H103" s="36"/>
      <c r="I103" s="22">
        <v>-6039909.8979731565</v>
      </c>
      <c r="J103" s="36">
        <v>-2555937.9061475191</v>
      </c>
      <c r="K103" s="507">
        <f t="shared" si="23"/>
        <v>-8595847.8041206747</v>
      </c>
      <c r="L103" s="507"/>
      <c r="M103" s="36">
        <v>-9731663.1440515183</v>
      </c>
      <c r="N103" s="36">
        <v>-4495303.7291428382</v>
      </c>
      <c r="O103" s="36">
        <v>-4347952.1732817171</v>
      </c>
      <c r="P103" s="22">
        <v>1665666.7770828127</v>
      </c>
      <c r="Q103" s="19">
        <f t="shared" si="24"/>
        <v>-16909252.269393262</v>
      </c>
      <c r="R103" s="22"/>
      <c r="S103" s="22">
        <v>-9731663.1440515183</v>
      </c>
      <c r="T103" s="36">
        <v>-3895295.1946086255</v>
      </c>
      <c r="U103" s="36">
        <v>-1447884.1</v>
      </c>
      <c r="V103" s="36">
        <v>-554426.6</v>
      </c>
      <c r="W103" s="520">
        <f t="shared" si="25"/>
        <v>-4347952.1732817171</v>
      </c>
      <c r="X103" s="22">
        <f t="shared" si="42"/>
        <v>2400317.7644882486</v>
      </c>
      <c r="Y103" s="19">
        <f t="shared" si="26"/>
        <v>-17576903.447453611</v>
      </c>
      <c r="Z103" s="577"/>
      <c r="AA103" s="22">
        <f t="shared" si="27"/>
        <v>-126.07046479728561</v>
      </c>
      <c r="AB103" s="22">
        <f t="shared" si="28"/>
        <v>-53.349848799756188</v>
      </c>
      <c r="AC103" s="22">
        <f t="shared" si="29"/>
        <v>-179.42031359704177</v>
      </c>
      <c r="AE103" s="520">
        <f t="shared" si="30"/>
        <v>-202.71764246243217</v>
      </c>
      <c r="AF103" s="520">
        <f t="shared" si="31"/>
        <v>-93.640455966813278</v>
      </c>
      <c r="AG103" s="520">
        <f t="shared" si="32"/>
        <v>-90.571015566423299</v>
      </c>
      <c r="AH103" s="520">
        <f t="shared" si="33"/>
        <v>34.69705405746808</v>
      </c>
      <c r="AI103" s="520">
        <f t="shared" si="34"/>
        <v>-352.23205993820068</v>
      </c>
      <c r="AK103" s="520">
        <f t="shared" si="35"/>
        <v>-201.50456867277188</v>
      </c>
      <c r="AL103" s="520">
        <f t="shared" si="36"/>
        <v>-80.656283147502336</v>
      </c>
      <c r="AM103" s="520">
        <f t="shared" si="37"/>
        <v>-29.98</v>
      </c>
      <c r="AN103" s="520">
        <f t="shared" si="38"/>
        <v>-11.479999999999999</v>
      </c>
      <c r="AO103" s="520">
        <f t="shared" si="39"/>
        <v>-90.029033508266224</v>
      </c>
      <c r="AP103" s="520">
        <f t="shared" si="40"/>
        <v>49.701165016839191</v>
      </c>
      <c r="AQ103" s="520">
        <f t="shared" si="41"/>
        <v>-363.94872031170121</v>
      </c>
    </row>
    <row r="104" spans="1:43">
      <c r="A104" s="240">
        <v>273</v>
      </c>
      <c r="B104" s="364">
        <v>19</v>
      </c>
      <c r="C104" s="364">
        <v>19</v>
      </c>
      <c r="D104" s="18" t="s">
        <v>127</v>
      </c>
      <c r="E104" s="21">
        <v>3989</v>
      </c>
      <c r="F104" s="21">
        <v>3999</v>
      </c>
      <c r="G104" s="36">
        <v>4011</v>
      </c>
      <c r="H104" s="36"/>
      <c r="I104" s="22">
        <v>-814129.30658958305</v>
      </c>
      <c r="J104" s="36">
        <v>959754.55476083152</v>
      </c>
      <c r="K104" s="507">
        <f t="shared" si="23"/>
        <v>145625.24817124847</v>
      </c>
      <c r="L104" s="507"/>
      <c r="M104" s="36">
        <v>-708765.87479334534</v>
      </c>
      <c r="N104" s="36">
        <v>953502.80385796411</v>
      </c>
      <c r="O104" s="36">
        <v>-362193.49125012686</v>
      </c>
      <c r="P104" s="22">
        <v>138753.51917581484</v>
      </c>
      <c r="Q104" s="19">
        <f t="shared" si="24"/>
        <v>21296.95699030676</v>
      </c>
      <c r="R104" s="22"/>
      <c r="S104" s="22">
        <v>-708765.87479334534</v>
      </c>
      <c r="T104" s="36">
        <v>883514.76714593463</v>
      </c>
      <c r="U104" s="36">
        <v>-120249.78</v>
      </c>
      <c r="V104" s="36">
        <v>-46046.28</v>
      </c>
      <c r="W104" s="520">
        <f t="shared" si="25"/>
        <v>-362193.49125012686</v>
      </c>
      <c r="X104" s="22">
        <f t="shared" si="42"/>
        <v>199351.37288254197</v>
      </c>
      <c r="Y104" s="19">
        <f t="shared" si="26"/>
        <v>-154389.2860149956</v>
      </c>
      <c r="Z104" s="577"/>
      <c r="AA104" s="22">
        <f t="shared" si="27"/>
        <v>-204.09358400340514</v>
      </c>
      <c r="AB104" s="22">
        <f t="shared" si="28"/>
        <v>240.6002894862952</v>
      </c>
      <c r="AC104" s="22">
        <f t="shared" si="29"/>
        <v>36.506705482890069</v>
      </c>
      <c r="AE104" s="520">
        <f t="shared" si="30"/>
        <v>-177.23577764274702</v>
      </c>
      <c r="AF104" s="520">
        <f t="shared" si="31"/>
        <v>238.43530979193901</v>
      </c>
      <c r="AG104" s="520">
        <f t="shared" si="32"/>
        <v>-90.571015566423313</v>
      </c>
      <c r="AH104" s="520">
        <f t="shared" si="33"/>
        <v>34.69705405746808</v>
      </c>
      <c r="AI104" s="520">
        <f t="shared" si="34"/>
        <v>5.3255706402367489</v>
      </c>
      <c r="AK104" s="520">
        <f t="shared" si="35"/>
        <v>-176.70552849497514</v>
      </c>
      <c r="AL104" s="520">
        <f t="shared" si="36"/>
        <v>220.27294119818865</v>
      </c>
      <c r="AM104" s="520">
        <f t="shared" si="37"/>
        <v>-29.98</v>
      </c>
      <c r="AN104" s="520">
        <f t="shared" si="38"/>
        <v>-11.48</v>
      </c>
      <c r="AO104" s="520">
        <f t="shared" si="39"/>
        <v>-90.300047681407847</v>
      </c>
      <c r="AP104" s="520">
        <f t="shared" si="40"/>
        <v>49.701165016839184</v>
      </c>
      <c r="AQ104" s="520">
        <f t="shared" si="41"/>
        <v>-38.491469961355172</v>
      </c>
    </row>
    <row r="105" spans="1:43">
      <c r="A105" s="240">
        <v>275</v>
      </c>
      <c r="B105" s="364">
        <v>13</v>
      </c>
      <c r="C105" s="364">
        <v>13</v>
      </c>
      <c r="D105" s="18" t="s">
        <v>128</v>
      </c>
      <c r="E105" s="21">
        <v>2586</v>
      </c>
      <c r="F105" s="21">
        <v>2521</v>
      </c>
      <c r="G105" s="36">
        <v>2499</v>
      </c>
      <c r="H105" s="36"/>
      <c r="I105" s="22">
        <v>448194.39721103443</v>
      </c>
      <c r="J105" s="36">
        <v>460879.0250652135</v>
      </c>
      <c r="K105" s="507">
        <f t="shared" si="23"/>
        <v>909073.42227624799</v>
      </c>
      <c r="L105" s="507"/>
      <c r="M105" s="36">
        <v>182024.72181221083</v>
      </c>
      <c r="N105" s="36">
        <v>234882.16629765218</v>
      </c>
      <c r="O105" s="36">
        <v>-228329.53024295316</v>
      </c>
      <c r="P105" s="22">
        <v>87471.273278877023</v>
      </c>
      <c r="Q105" s="19">
        <f t="shared" si="24"/>
        <v>276048.6311457869</v>
      </c>
      <c r="R105" s="22"/>
      <c r="S105" s="22">
        <v>182024.72181221083</v>
      </c>
      <c r="T105" s="36">
        <v>190761.17591229931</v>
      </c>
      <c r="U105" s="36">
        <v>-74920.02</v>
      </c>
      <c r="V105" s="36">
        <v>-28688.52</v>
      </c>
      <c r="W105" s="520">
        <f t="shared" si="25"/>
        <v>-228329.53024295316</v>
      </c>
      <c r="X105" s="22">
        <f t="shared" si="42"/>
        <v>124203.21137708113</v>
      </c>
      <c r="Y105" s="19">
        <f t="shared" si="26"/>
        <v>165051.03885863809</v>
      </c>
      <c r="Z105" s="577"/>
      <c r="AA105" s="22">
        <f t="shared" si="27"/>
        <v>173.31569884417419</v>
      </c>
      <c r="AB105" s="22">
        <f t="shared" si="28"/>
        <v>178.22081402367112</v>
      </c>
      <c r="AC105" s="22">
        <f t="shared" si="29"/>
        <v>351.53651286784532</v>
      </c>
      <c r="AE105" s="520">
        <f t="shared" si="30"/>
        <v>72.203380330111401</v>
      </c>
      <c r="AF105" s="520">
        <f t="shared" si="31"/>
        <v>93.170236532190472</v>
      </c>
      <c r="AG105" s="520">
        <f t="shared" si="32"/>
        <v>-90.571015566423313</v>
      </c>
      <c r="AH105" s="520">
        <f t="shared" si="33"/>
        <v>34.69705405746808</v>
      </c>
      <c r="AI105" s="520">
        <f t="shared" si="34"/>
        <v>109.49965535334665</v>
      </c>
      <c r="AK105" s="520">
        <f t="shared" si="35"/>
        <v>72.839024334618173</v>
      </c>
      <c r="AL105" s="520">
        <f t="shared" si="36"/>
        <v>76.335004366666396</v>
      </c>
      <c r="AM105" s="520">
        <f t="shared" si="37"/>
        <v>-29.98</v>
      </c>
      <c r="AN105" s="520">
        <f t="shared" si="38"/>
        <v>-11.48</v>
      </c>
      <c r="AO105" s="520">
        <f t="shared" si="39"/>
        <v>-91.368359440957647</v>
      </c>
      <c r="AP105" s="520">
        <f t="shared" si="40"/>
        <v>49.701165016839184</v>
      </c>
      <c r="AQ105" s="520">
        <f t="shared" si="41"/>
        <v>66.046834277166099</v>
      </c>
    </row>
    <row r="106" spans="1:43">
      <c r="A106" s="240">
        <v>276</v>
      </c>
      <c r="B106" s="364">
        <v>12</v>
      </c>
      <c r="C106" s="364">
        <v>12</v>
      </c>
      <c r="D106" s="18" t="s">
        <v>129</v>
      </c>
      <c r="E106" s="21">
        <v>15035</v>
      </c>
      <c r="F106" s="21">
        <v>15157</v>
      </c>
      <c r="G106" s="36">
        <v>15136</v>
      </c>
      <c r="H106" s="36"/>
      <c r="I106" s="22">
        <v>1817430.1323513938</v>
      </c>
      <c r="J106" s="36">
        <v>476280.07485705195</v>
      </c>
      <c r="K106" s="507">
        <f t="shared" si="23"/>
        <v>2293710.2072084458</v>
      </c>
      <c r="L106" s="507"/>
      <c r="M106" s="36">
        <v>1190534.1531384191</v>
      </c>
      <c r="N106" s="36">
        <v>6967.0621580693351</v>
      </c>
      <c r="O106" s="36">
        <v>-1372784.8829402782</v>
      </c>
      <c r="P106" s="22">
        <v>525903.24834904366</v>
      </c>
      <c r="Q106" s="19">
        <f t="shared" si="24"/>
        <v>350619.58070525399</v>
      </c>
      <c r="R106" s="22"/>
      <c r="S106" s="22">
        <v>1190534.1531384191</v>
      </c>
      <c r="T106" s="36">
        <v>-30946.42307429605</v>
      </c>
      <c r="U106" s="36">
        <v>-453777.28</v>
      </c>
      <c r="V106" s="36">
        <v>-173761.28</v>
      </c>
      <c r="W106" s="520">
        <f t="shared" si="25"/>
        <v>-1372784.8829402782</v>
      </c>
      <c r="X106" s="22">
        <f t="shared" si="42"/>
        <v>752276.83369487792</v>
      </c>
      <c r="Y106" s="19">
        <f t="shared" si="26"/>
        <v>-88458.879181277123</v>
      </c>
      <c r="Z106" s="577"/>
      <c r="AA106" s="22">
        <f t="shared" si="27"/>
        <v>120.87995559370761</v>
      </c>
      <c r="AB106" s="22">
        <f t="shared" si="28"/>
        <v>31.678089448423808</v>
      </c>
      <c r="AC106" s="22">
        <f t="shared" si="29"/>
        <v>152.5580450421314</v>
      </c>
      <c r="AE106" s="520">
        <f t="shared" si="30"/>
        <v>78.546820158238376</v>
      </c>
      <c r="AF106" s="520">
        <f t="shared" si="31"/>
        <v>0.45965970561914199</v>
      </c>
      <c r="AG106" s="520">
        <f t="shared" si="32"/>
        <v>-90.571015566423313</v>
      </c>
      <c r="AH106" s="520">
        <f t="shared" si="33"/>
        <v>34.69705405746808</v>
      </c>
      <c r="AI106" s="520">
        <f t="shared" si="34"/>
        <v>23.132518354902288</v>
      </c>
      <c r="AK106" s="520">
        <f t="shared" si="35"/>
        <v>78.655797643923037</v>
      </c>
      <c r="AL106" s="520">
        <f t="shared" si="36"/>
        <v>-2.0445575498345701</v>
      </c>
      <c r="AM106" s="520">
        <f t="shared" si="37"/>
        <v>-29.98</v>
      </c>
      <c r="AN106" s="520">
        <f t="shared" si="38"/>
        <v>-11.48</v>
      </c>
      <c r="AO106" s="520">
        <f t="shared" si="39"/>
        <v>-90.696675669944383</v>
      </c>
      <c r="AP106" s="520">
        <f t="shared" si="40"/>
        <v>49.701165016839184</v>
      </c>
      <c r="AQ106" s="520">
        <f t="shared" si="41"/>
        <v>-5.8442705590167234</v>
      </c>
    </row>
    <row r="107" spans="1:43">
      <c r="A107" s="240">
        <v>280</v>
      </c>
      <c r="B107" s="364">
        <v>15</v>
      </c>
      <c r="C107" s="364">
        <v>15</v>
      </c>
      <c r="D107" s="18" t="s">
        <v>130</v>
      </c>
      <c r="E107" s="21">
        <v>2050</v>
      </c>
      <c r="F107" s="21">
        <v>2024</v>
      </c>
      <c r="G107" s="36">
        <v>2015</v>
      </c>
      <c r="H107" s="36"/>
      <c r="I107" s="22">
        <v>-7852.4502045848512</v>
      </c>
      <c r="J107" s="36">
        <v>257036.93064005545</v>
      </c>
      <c r="K107" s="507">
        <f t="shared" si="23"/>
        <v>249184.48043547058</v>
      </c>
      <c r="L107" s="507"/>
      <c r="M107" s="36">
        <v>105036.56164960016</v>
      </c>
      <c r="N107" s="36">
        <v>293437.76651820366</v>
      </c>
      <c r="O107" s="36">
        <v>-183315.73550644077</v>
      </c>
      <c r="P107" s="22">
        <v>70226.837412315392</v>
      </c>
      <c r="Q107" s="19">
        <f t="shared" si="24"/>
        <v>285385.43007367844</v>
      </c>
      <c r="R107" s="22"/>
      <c r="S107" s="22">
        <v>105036.56164960016</v>
      </c>
      <c r="T107" s="36">
        <v>258014.96424134757</v>
      </c>
      <c r="U107" s="36">
        <v>-60409.700000000004</v>
      </c>
      <c r="V107" s="36">
        <v>-23132.2</v>
      </c>
      <c r="W107" s="520">
        <f t="shared" si="25"/>
        <v>-183315.73550644077</v>
      </c>
      <c r="X107" s="22">
        <f t="shared" si="42"/>
        <v>100147.84750893096</v>
      </c>
      <c r="Y107" s="19">
        <f t="shared" si="26"/>
        <v>196341.73789343791</v>
      </c>
      <c r="Z107" s="577"/>
      <c r="AA107" s="22">
        <f t="shared" si="27"/>
        <v>-3.8304635144316346</v>
      </c>
      <c r="AB107" s="22">
        <f t="shared" si="28"/>
        <v>125.3838686049051</v>
      </c>
      <c r="AC107" s="22">
        <f t="shared" si="29"/>
        <v>121.55340509047346</v>
      </c>
      <c r="AE107" s="520">
        <f t="shared" si="30"/>
        <v>51.895534411857788</v>
      </c>
      <c r="AF107" s="520">
        <f t="shared" si="31"/>
        <v>144.97913365523897</v>
      </c>
      <c r="AG107" s="520">
        <f t="shared" si="32"/>
        <v>-90.571015566423313</v>
      </c>
      <c r="AH107" s="520">
        <f t="shared" si="33"/>
        <v>34.69705405746808</v>
      </c>
      <c r="AI107" s="520">
        <f t="shared" si="34"/>
        <v>141.00070655814153</v>
      </c>
      <c r="AK107" s="520">
        <f t="shared" si="35"/>
        <v>52.127325880694869</v>
      </c>
      <c r="AL107" s="520">
        <f t="shared" si="36"/>
        <v>128.04712865575561</v>
      </c>
      <c r="AM107" s="520">
        <f t="shared" si="37"/>
        <v>-29.98</v>
      </c>
      <c r="AN107" s="520">
        <f t="shared" si="38"/>
        <v>-11.48</v>
      </c>
      <c r="AO107" s="520">
        <f t="shared" si="39"/>
        <v>-90.975551119821731</v>
      </c>
      <c r="AP107" s="520">
        <f t="shared" si="40"/>
        <v>49.701165016839191</v>
      </c>
      <c r="AQ107" s="520">
        <f t="shared" si="41"/>
        <v>97.440068433467943</v>
      </c>
    </row>
    <row r="108" spans="1:43">
      <c r="A108" s="240">
        <v>284</v>
      </c>
      <c r="B108" s="364">
        <v>2</v>
      </c>
      <c r="C108" s="364">
        <v>2</v>
      </c>
      <c r="D108" s="18" t="s">
        <v>131</v>
      </c>
      <c r="E108" s="21">
        <v>2271</v>
      </c>
      <c r="F108" s="21">
        <v>2227</v>
      </c>
      <c r="G108" s="36">
        <v>2207</v>
      </c>
      <c r="H108" s="36"/>
      <c r="I108" s="22">
        <v>1028817.6081680136</v>
      </c>
      <c r="J108" s="36">
        <v>835201.90222017828</v>
      </c>
      <c r="K108" s="507">
        <f t="shared" si="23"/>
        <v>1864019.5103881918</v>
      </c>
      <c r="L108" s="507"/>
      <c r="M108" s="36">
        <v>495986.30034370022</v>
      </c>
      <c r="N108" s="36">
        <v>437154.33206123527</v>
      </c>
      <c r="O108" s="36">
        <v>-201701.65166642473</v>
      </c>
      <c r="P108" s="22">
        <v>77270.33938598141</v>
      </c>
      <c r="Q108" s="19">
        <f t="shared" si="24"/>
        <v>808709.32012449228</v>
      </c>
      <c r="R108" s="22"/>
      <c r="S108" s="22">
        <v>495986.30034370022</v>
      </c>
      <c r="T108" s="36">
        <v>398178.74872597912</v>
      </c>
      <c r="U108" s="36">
        <v>-66165.86</v>
      </c>
      <c r="V108" s="36">
        <v>-25336.36</v>
      </c>
      <c r="W108" s="520">
        <f t="shared" si="25"/>
        <v>-201701.65166642473</v>
      </c>
      <c r="X108" s="22">
        <f t="shared" si="42"/>
        <v>109690.47119216408</v>
      </c>
      <c r="Y108" s="19">
        <f t="shared" si="26"/>
        <v>710651.64859541878</v>
      </c>
      <c r="Z108" s="577"/>
      <c r="AA108" s="22">
        <f t="shared" si="27"/>
        <v>453.02404586878629</v>
      </c>
      <c r="AB108" s="22">
        <f t="shared" si="28"/>
        <v>367.76834091597459</v>
      </c>
      <c r="AC108" s="22">
        <f t="shared" si="29"/>
        <v>820.79238678476077</v>
      </c>
      <c r="AE108" s="520">
        <f t="shared" si="30"/>
        <v>222.71499790916042</v>
      </c>
      <c r="AF108" s="520">
        <f t="shared" si="31"/>
        <v>196.29740999606435</v>
      </c>
      <c r="AG108" s="520">
        <f t="shared" si="32"/>
        <v>-90.571015566423313</v>
      </c>
      <c r="AH108" s="520">
        <f t="shared" si="33"/>
        <v>34.69705405746808</v>
      </c>
      <c r="AI108" s="520">
        <f t="shared" si="34"/>
        <v>363.13844639626956</v>
      </c>
      <c r="AK108" s="520">
        <f t="shared" si="35"/>
        <v>224.73325797177174</v>
      </c>
      <c r="AL108" s="520">
        <f t="shared" si="36"/>
        <v>180.41628850293571</v>
      </c>
      <c r="AM108" s="520">
        <f t="shared" si="37"/>
        <v>-29.98</v>
      </c>
      <c r="AN108" s="520">
        <f t="shared" si="38"/>
        <v>-11.48</v>
      </c>
      <c r="AO108" s="520">
        <f t="shared" si="39"/>
        <v>-91.391776921805501</v>
      </c>
      <c r="AP108" s="520">
        <f t="shared" si="40"/>
        <v>49.701165016839184</v>
      </c>
      <c r="AQ108" s="520">
        <f t="shared" si="41"/>
        <v>321.99893456974115</v>
      </c>
    </row>
    <row r="109" spans="1:43">
      <c r="A109" s="240">
        <v>285</v>
      </c>
      <c r="B109" s="364">
        <v>8</v>
      </c>
      <c r="C109" s="364">
        <v>8</v>
      </c>
      <c r="D109" s="18" t="s">
        <v>132</v>
      </c>
      <c r="E109" s="21">
        <v>51241</v>
      </c>
      <c r="F109" s="21">
        <v>50617</v>
      </c>
      <c r="G109" s="36">
        <v>50500</v>
      </c>
      <c r="H109" s="36"/>
      <c r="I109" s="22">
        <v>-810784.20997074631</v>
      </c>
      <c r="J109" s="36">
        <v>2781525.1931927828</v>
      </c>
      <c r="K109" s="507">
        <f t="shared" si="23"/>
        <v>1970740.9832220366</v>
      </c>
      <c r="L109" s="507"/>
      <c r="M109" s="36">
        <v>-9374034.1984421462</v>
      </c>
      <c r="N109" s="36">
        <v>-2380468.1753571546</v>
      </c>
      <c r="O109" s="36">
        <v>-4584433.0949256485</v>
      </c>
      <c r="P109" s="22">
        <v>1756260.7852268617</v>
      </c>
      <c r="Q109" s="19">
        <f t="shared" si="24"/>
        <v>-14582674.68349809</v>
      </c>
      <c r="R109" s="22"/>
      <c r="S109" s="22">
        <v>-9374034.1984421462</v>
      </c>
      <c r="T109" s="36">
        <v>-1747825.7558154666</v>
      </c>
      <c r="U109" s="36">
        <v>-1513990</v>
      </c>
      <c r="V109" s="36">
        <v>-579740</v>
      </c>
      <c r="W109" s="520">
        <f t="shared" si="25"/>
        <v>-4584433.0949256485</v>
      </c>
      <c r="X109" s="22">
        <f t="shared" si="42"/>
        <v>2509908.8333503786</v>
      </c>
      <c r="Y109" s="19">
        <f t="shared" si="26"/>
        <v>-15290114.215832882</v>
      </c>
      <c r="Z109" s="577"/>
      <c r="AA109" s="22">
        <f t="shared" si="27"/>
        <v>-15.822958372606825</v>
      </c>
      <c r="AB109" s="22">
        <f t="shared" si="28"/>
        <v>54.28319496482861</v>
      </c>
      <c r="AC109" s="22">
        <f t="shared" si="29"/>
        <v>38.46023659222179</v>
      </c>
      <c r="AE109" s="520">
        <f t="shared" si="30"/>
        <v>-185.19537306521812</v>
      </c>
      <c r="AF109" s="520">
        <f t="shared" si="31"/>
        <v>-47.029025334515175</v>
      </c>
      <c r="AG109" s="520">
        <f t="shared" si="32"/>
        <v>-90.571015566423313</v>
      </c>
      <c r="AH109" s="520">
        <f t="shared" si="33"/>
        <v>34.69705405746808</v>
      </c>
      <c r="AI109" s="520">
        <f t="shared" si="34"/>
        <v>-288.09835990868856</v>
      </c>
      <c r="AK109" s="520">
        <f t="shared" si="35"/>
        <v>-185.6244395731118</v>
      </c>
      <c r="AL109" s="520">
        <f t="shared" si="36"/>
        <v>-34.610411006246864</v>
      </c>
      <c r="AM109" s="520">
        <f t="shared" si="37"/>
        <v>-29.98</v>
      </c>
      <c r="AN109" s="520">
        <f t="shared" si="38"/>
        <v>-11.48</v>
      </c>
      <c r="AO109" s="520">
        <f t="shared" si="39"/>
        <v>-90.780853364864328</v>
      </c>
      <c r="AP109" s="520">
        <f t="shared" si="40"/>
        <v>49.701165016839177</v>
      </c>
      <c r="AQ109" s="520">
        <f t="shared" si="41"/>
        <v>-302.77453892738379</v>
      </c>
    </row>
    <row r="110" spans="1:43">
      <c r="A110" s="240">
        <v>286</v>
      </c>
      <c r="B110" s="364">
        <v>8</v>
      </c>
      <c r="C110" s="364">
        <v>8</v>
      </c>
      <c r="D110" s="18" t="s">
        <v>133</v>
      </c>
      <c r="E110" s="21">
        <v>80454</v>
      </c>
      <c r="F110" s="21">
        <v>79429</v>
      </c>
      <c r="G110" s="36">
        <v>78880</v>
      </c>
      <c r="H110" s="36"/>
      <c r="I110" s="22">
        <v>-4301015.2112129303</v>
      </c>
      <c r="J110" s="36">
        <v>-406993.69615939754</v>
      </c>
      <c r="K110" s="507">
        <f t="shared" si="23"/>
        <v>-4708008.9073723275</v>
      </c>
      <c r="L110" s="507"/>
      <c r="M110" s="36">
        <v>-15053612.211614927</v>
      </c>
      <c r="N110" s="36">
        <v>-6717492.0710726827</v>
      </c>
      <c r="O110" s="36">
        <v>-7193965.1954254378</v>
      </c>
      <c r="P110" s="22">
        <v>2755952.3067306322</v>
      </c>
      <c r="Q110" s="19">
        <f t="shared" si="24"/>
        <v>-26209117.171382416</v>
      </c>
      <c r="R110" s="22"/>
      <c r="S110" s="22">
        <v>-15053612.211614927</v>
      </c>
      <c r="T110" s="36">
        <v>-5724739.5424404703</v>
      </c>
      <c r="U110" s="36">
        <v>-2364822.4</v>
      </c>
      <c r="V110" s="36">
        <v>-905542.4</v>
      </c>
      <c r="W110" s="520">
        <f t="shared" si="25"/>
        <v>-7193965.1954254378</v>
      </c>
      <c r="X110" s="22">
        <f t="shared" si="42"/>
        <v>3920427.8965282748</v>
      </c>
      <c r="Y110" s="19">
        <f t="shared" si="26"/>
        <v>-27322253.852952555</v>
      </c>
      <c r="Z110" s="577"/>
      <c r="AA110" s="22">
        <f t="shared" si="27"/>
        <v>-53.459308564060585</v>
      </c>
      <c r="AB110" s="22">
        <f t="shared" si="28"/>
        <v>-5.0587130056852061</v>
      </c>
      <c r="AC110" s="22">
        <f t="shared" si="29"/>
        <v>-58.518021569745784</v>
      </c>
      <c r="AE110" s="520">
        <f t="shared" si="30"/>
        <v>-189.52287214512239</v>
      </c>
      <c r="AF110" s="520">
        <f t="shared" si="31"/>
        <v>-84.572285576712318</v>
      </c>
      <c r="AG110" s="520">
        <f t="shared" si="32"/>
        <v>-90.571015566423313</v>
      </c>
      <c r="AH110" s="520">
        <f t="shared" si="33"/>
        <v>34.69705405746808</v>
      </c>
      <c r="AI110" s="520">
        <f t="shared" si="34"/>
        <v>-329.96911923078994</v>
      </c>
      <c r="AK110" s="520">
        <f t="shared" si="35"/>
        <v>-190.84193980242048</v>
      </c>
      <c r="AL110" s="520">
        <f t="shared" si="36"/>
        <v>-72.575298458930916</v>
      </c>
      <c r="AM110" s="520">
        <f t="shared" si="37"/>
        <v>-29.98</v>
      </c>
      <c r="AN110" s="520">
        <f t="shared" si="38"/>
        <v>-11.48</v>
      </c>
      <c r="AO110" s="520">
        <f t="shared" si="39"/>
        <v>-91.201384323344797</v>
      </c>
      <c r="AP110" s="520">
        <f t="shared" si="40"/>
        <v>49.701165016839184</v>
      </c>
      <c r="AQ110" s="520">
        <f t="shared" si="41"/>
        <v>-346.37745756785694</v>
      </c>
    </row>
    <row r="111" spans="1:43">
      <c r="A111" s="240">
        <v>287</v>
      </c>
      <c r="B111" s="364">
        <v>15</v>
      </c>
      <c r="C111" s="364">
        <v>15</v>
      </c>
      <c r="D111" s="18" t="s">
        <v>134</v>
      </c>
      <c r="E111" s="21">
        <v>6380</v>
      </c>
      <c r="F111" s="21">
        <v>6242</v>
      </c>
      <c r="G111" s="36">
        <v>6199</v>
      </c>
      <c r="H111" s="36"/>
      <c r="I111" s="22">
        <v>1606930.1544386714</v>
      </c>
      <c r="J111" s="36">
        <v>1072595.0618642569</v>
      </c>
      <c r="K111" s="507">
        <f t="shared" si="23"/>
        <v>2679525.2163029285</v>
      </c>
      <c r="L111" s="507"/>
      <c r="M111" s="36">
        <v>1344414.7852380527</v>
      </c>
      <c r="N111" s="36">
        <v>777479.34896429034</v>
      </c>
      <c r="O111" s="36">
        <v>-565344.27916561428</v>
      </c>
      <c r="P111" s="22">
        <v>216579.01142671576</v>
      </c>
      <c r="Q111" s="19">
        <f t="shared" si="24"/>
        <v>1773128.8664634442</v>
      </c>
      <c r="R111" s="22"/>
      <c r="S111" s="22">
        <v>1344414.7852380527</v>
      </c>
      <c r="T111" s="36">
        <v>668235.70676461852</v>
      </c>
      <c r="U111" s="36">
        <v>-185846.02</v>
      </c>
      <c r="V111" s="36">
        <v>-71164.52</v>
      </c>
      <c r="W111" s="520">
        <f t="shared" si="25"/>
        <v>-565344.27916561428</v>
      </c>
      <c r="X111" s="22">
        <f t="shared" si="42"/>
        <v>308097.52193938609</v>
      </c>
      <c r="Y111" s="19">
        <f t="shared" si="26"/>
        <v>1498393.1947764428</v>
      </c>
      <c r="Z111" s="577"/>
      <c r="AA111" s="22">
        <f t="shared" si="27"/>
        <v>251.86993016280115</v>
      </c>
      <c r="AB111" s="22">
        <f t="shared" si="28"/>
        <v>168.11834825458573</v>
      </c>
      <c r="AC111" s="22">
        <f t="shared" si="29"/>
        <v>419.98827841738694</v>
      </c>
      <c r="AE111" s="520">
        <f t="shared" si="30"/>
        <v>215.38205466806355</v>
      </c>
      <c r="AF111" s="520">
        <f t="shared" si="31"/>
        <v>124.55612767771393</v>
      </c>
      <c r="AG111" s="520">
        <f t="shared" si="32"/>
        <v>-90.571015566423313</v>
      </c>
      <c r="AH111" s="520">
        <f t="shared" si="33"/>
        <v>34.69705405746808</v>
      </c>
      <c r="AI111" s="520">
        <f t="shared" si="34"/>
        <v>284.06422083682219</v>
      </c>
      <c r="AK111" s="520">
        <f t="shared" si="35"/>
        <v>216.87607440523516</v>
      </c>
      <c r="AL111" s="520">
        <f t="shared" si="36"/>
        <v>107.79733937161132</v>
      </c>
      <c r="AM111" s="520">
        <f t="shared" si="37"/>
        <v>-29.979999999999997</v>
      </c>
      <c r="AN111" s="520">
        <f t="shared" si="38"/>
        <v>-11.48</v>
      </c>
      <c r="AO111" s="520">
        <f t="shared" si="39"/>
        <v>-91.199270715537068</v>
      </c>
      <c r="AP111" s="520">
        <f t="shared" si="40"/>
        <v>49.701165016839184</v>
      </c>
      <c r="AQ111" s="520">
        <f t="shared" si="41"/>
        <v>241.71530807814855</v>
      </c>
    </row>
    <row r="112" spans="1:43">
      <c r="A112" s="240">
        <v>288</v>
      </c>
      <c r="B112" s="364">
        <v>15</v>
      </c>
      <c r="C112" s="364">
        <v>15</v>
      </c>
      <c r="D112" s="18" t="s">
        <v>135</v>
      </c>
      <c r="E112" s="21">
        <v>6442</v>
      </c>
      <c r="F112" s="21">
        <v>6405</v>
      </c>
      <c r="G112" s="36">
        <v>6368</v>
      </c>
      <c r="H112" s="36"/>
      <c r="I112" s="22">
        <v>-483541.52055936662</v>
      </c>
      <c r="J112" s="36">
        <v>-621626.37596266565</v>
      </c>
      <c r="K112" s="507">
        <f t="shared" si="23"/>
        <v>-1105167.8965220323</v>
      </c>
      <c r="L112" s="507"/>
      <c r="M112" s="36">
        <v>3202.2815455690056</v>
      </c>
      <c r="N112" s="36">
        <v>-227740.78971624881</v>
      </c>
      <c r="O112" s="36">
        <v>-580107.35470294137</v>
      </c>
      <c r="P112" s="22">
        <v>222234.63123808306</v>
      </c>
      <c r="Q112" s="19">
        <f t="shared" si="24"/>
        <v>-582411.23163553816</v>
      </c>
      <c r="R112" s="22"/>
      <c r="S112" s="22">
        <v>3202.2815455690056</v>
      </c>
      <c r="T112" s="36">
        <v>-147687.15759335511</v>
      </c>
      <c r="U112" s="36">
        <v>-190912.64000000001</v>
      </c>
      <c r="V112" s="36">
        <v>-73104.639999999999</v>
      </c>
      <c r="W112" s="520">
        <f t="shared" si="25"/>
        <v>-580107.35470294137</v>
      </c>
      <c r="X112" s="22">
        <f t="shared" si="42"/>
        <v>316497.01882723195</v>
      </c>
      <c r="Y112" s="19">
        <f t="shared" si="26"/>
        <v>-672112.49192349555</v>
      </c>
      <c r="Z112" s="577"/>
      <c r="AA112" s="22">
        <f t="shared" si="27"/>
        <v>-75.060776243304346</v>
      </c>
      <c r="AB112" s="22">
        <f t="shared" si="28"/>
        <v>-96.495867116216345</v>
      </c>
      <c r="AC112" s="22">
        <f t="shared" si="29"/>
        <v>-171.55664335952071</v>
      </c>
      <c r="AE112" s="520">
        <f t="shared" si="30"/>
        <v>0.49996589314114059</v>
      </c>
      <c r="AF112" s="520">
        <f t="shared" si="31"/>
        <v>-35.556719705893649</v>
      </c>
      <c r="AG112" s="520">
        <f t="shared" si="32"/>
        <v>-90.571015566423327</v>
      </c>
      <c r="AH112" s="520">
        <f t="shared" si="33"/>
        <v>34.69705405746808</v>
      </c>
      <c r="AI112" s="520">
        <f t="shared" si="34"/>
        <v>-90.930715321707751</v>
      </c>
      <c r="AK112" s="520">
        <f t="shared" si="35"/>
        <v>0.50287084572377605</v>
      </c>
      <c r="AL112" s="520">
        <f t="shared" si="36"/>
        <v>-23.192078767800741</v>
      </c>
      <c r="AM112" s="520">
        <f t="shared" si="37"/>
        <v>-29.98</v>
      </c>
      <c r="AN112" s="520">
        <f t="shared" si="38"/>
        <v>-11.48</v>
      </c>
      <c r="AO112" s="520">
        <f t="shared" si="39"/>
        <v>-91.097260474708136</v>
      </c>
      <c r="AP112" s="520">
        <f t="shared" si="40"/>
        <v>49.701165016839191</v>
      </c>
      <c r="AQ112" s="520">
        <f t="shared" si="41"/>
        <v>-105.54530337994591</v>
      </c>
    </row>
    <row r="113" spans="1:43">
      <c r="A113" s="240">
        <v>290</v>
      </c>
      <c r="B113" s="364">
        <v>18</v>
      </c>
      <c r="C113" s="364">
        <v>18</v>
      </c>
      <c r="D113" s="18" t="s">
        <v>136</v>
      </c>
      <c r="E113" s="21">
        <v>7928</v>
      </c>
      <c r="F113" s="21">
        <v>7755</v>
      </c>
      <c r="G113" s="36">
        <v>7582</v>
      </c>
      <c r="H113" s="36"/>
      <c r="I113" s="22">
        <v>-65082.62521018627</v>
      </c>
      <c r="J113" s="36">
        <v>552853.15065888315</v>
      </c>
      <c r="K113" s="507">
        <f t="shared" si="23"/>
        <v>487770.52544869686</v>
      </c>
      <c r="L113" s="507"/>
      <c r="M113" s="36">
        <v>398281.32944976032</v>
      </c>
      <c r="N113" s="36">
        <v>712537.36035202933</v>
      </c>
      <c r="O113" s="36">
        <v>-702378.22571761278</v>
      </c>
      <c r="P113" s="22">
        <v>269075.65421566495</v>
      </c>
      <c r="Q113" s="19">
        <f t="shared" si="24"/>
        <v>677516.11829984176</v>
      </c>
      <c r="R113" s="22"/>
      <c r="S113" s="22">
        <v>398281.32944976032</v>
      </c>
      <c r="T113" s="36">
        <v>576814.12336733611</v>
      </c>
      <c r="U113" s="36">
        <v>-227308.36000000002</v>
      </c>
      <c r="V113" s="36">
        <v>-87041.36</v>
      </c>
      <c r="W113" s="520">
        <f t="shared" si="25"/>
        <v>-702378.22571761278</v>
      </c>
      <c r="X113" s="22">
        <f t="shared" si="42"/>
        <v>376834.23315767472</v>
      </c>
      <c r="Y113" s="19">
        <f t="shared" si="26"/>
        <v>335201.74025715835</v>
      </c>
      <c r="Z113" s="577"/>
      <c r="AA113" s="22">
        <f t="shared" si="27"/>
        <v>-8.2092110507298521</v>
      </c>
      <c r="AB113" s="22">
        <f t="shared" si="28"/>
        <v>69.734252101271835</v>
      </c>
      <c r="AC113" s="22">
        <f t="shared" si="29"/>
        <v>61.525041050541986</v>
      </c>
      <c r="AE113" s="520">
        <f t="shared" si="30"/>
        <v>51.358005087009715</v>
      </c>
      <c r="AF113" s="520">
        <f t="shared" si="31"/>
        <v>91.881026479952197</v>
      </c>
      <c r="AG113" s="520">
        <f t="shared" si="32"/>
        <v>-90.571015566423313</v>
      </c>
      <c r="AH113" s="520">
        <f t="shared" si="33"/>
        <v>34.69705405746808</v>
      </c>
      <c r="AI113" s="520">
        <f t="shared" si="34"/>
        <v>87.36507005800668</v>
      </c>
      <c r="AK113" s="520">
        <f t="shared" si="35"/>
        <v>52.529850890234812</v>
      </c>
      <c r="AL113" s="520">
        <f t="shared" si="36"/>
        <v>76.076777020223702</v>
      </c>
      <c r="AM113" s="520">
        <f t="shared" si="37"/>
        <v>-29.98</v>
      </c>
      <c r="AN113" s="520">
        <f t="shared" si="38"/>
        <v>-11.48</v>
      </c>
      <c r="AO113" s="520">
        <f t="shared" si="39"/>
        <v>-92.637592418571984</v>
      </c>
      <c r="AP113" s="520">
        <f t="shared" si="40"/>
        <v>49.701165016839191</v>
      </c>
      <c r="AQ113" s="520">
        <f t="shared" si="41"/>
        <v>44.210200508725713</v>
      </c>
    </row>
    <row r="114" spans="1:43">
      <c r="A114" s="240">
        <v>291</v>
      </c>
      <c r="B114" s="364">
        <v>6</v>
      </c>
      <c r="C114" s="364">
        <v>6</v>
      </c>
      <c r="D114" s="18" t="s">
        <v>137</v>
      </c>
      <c r="E114" s="21">
        <v>2158</v>
      </c>
      <c r="F114" s="21">
        <v>2119</v>
      </c>
      <c r="G114" s="36">
        <v>2092</v>
      </c>
      <c r="H114" s="36"/>
      <c r="I114" s="22">
        <v>962215.81022848887</v>
      </c>
      <c r="J114" s="36">
        <v>903744.98393354379</v>
      </c>
      <c r="K114" s="507">
        <f t="shared" si="23"/>
        <v>1865960.7941620327</v>
      </c>
      <c r="L114" s="507"/>
      <c r="M114" s="36">
        <v>1054656.6899326986</v>
      </c>
      <c r="N114" s="36">
        <v>924635.47839696659</v>
      </c>
      <c r="O114" s="36">
        <v>-191919.98198525101</v>
      </c>
      <c r="P114" s="22">
        <v>73523.057547774864</v>
      </c>
      <c r="Q114" s="19">
        <f t="shared" si="24"/>
        <v>1860895.2438921891</v>
      </c>
      <c r="R114" s="22"/>
      <c r="S114" s="22">
        <v>1054656.6899326986</v>
      </c>
      <c r="T114" s="36">
        <v>887550.04459031741</v>
      </c>
      <c r="U114" s="36">
        <v>-62718.16</v>
      </c>
      <c r="V114" s="36">
        <v>-24016.16</v>
      </c>
      <c r="W114" s="520">
        <f t="shared" si="25"/>
        <v>-191919.98198525101</v>
      </c>
      <c r="X114" s="22">
        <f t="shared" si="42"/>
        <v>103974.83721522758</v>
      </c>
      <c r="Y114" s="19">
        <f t="shared" si="26"/>
        <v>1767527.2697529928</v>
      </c>
      <c r="Z114" s="577"/>
      <c r="AA114" s="22">
        <f t="shared" si="27"/>
        <v>445.88313726992072</v>
      </c>
      <c r="AB114" s="22">
        <f t="shared" si="28"/>
        <v>418.78822239737895</v>
      </c>
      <c r="AC114" s="22">
        <f t="shared" si="29"/>
        <v>864.67135966729961</v>
      </c>
      <c r="AE114" s="520">
        <f t="shared" si="30"/>
        <v>497.71434163883845</v>
      </c>
      <c r="AF114" s="520">
        <f t="shared" si="31"/>
        <v>436.35463822414658</v>
      </c>
      <c r="AG114" s="520">
        <f t="shared" si="32"/>
        <v>-90.571015566423313</v>
      </c>
      <c r="AH114" s="520">
        <f t="shared" si="33"/>
        <v>34.69705405746808</v>
      </c>
      <c r="AI114" s="520">
        <f t="shared" si="34"/>
        <v>878.1950183540298</v>
      </c>
      <c r="AK114" s="520">
        <f t="shared" si="35"/>
        <v>504.13799709976036</v>
      </c>
      <c r="AL114" s="520">
        <f t="shared" si="36"/>
        <v>424.25910353265652</v>
      </c>
      <c r="AM114" s="520">
        <f t="shared" si="37"/>
        <v>-29.98</v>
      </c>
      <c r="AN114" s="520">
        <f t="shared" si="38"/>
        <v>-11.48</v>
      </c>
      <c r="AO114" s="520">
        <f t="shared" si="39"/>
        <v>-91.739953147825531</v>
      </c>
      <c r="AP114" s="520">
        <f t="shared" si="40"/>
        <v>49.701165016839191</v>
      </c>
      <c r="AQ114" s="520">
        <f t="shared" si="41"/>
        <v>844.89831250143061</v>
      </c>
    </row>
    <row r="115" spans="1:43">
      <c r="A115" s="240">
        <v>297</v>
      </c>
      <c r="B115" s="364">
        <v>11</v>
      </c>
      <c r="C115" s="364">
        <v>11</v>
      </c>
      <c r="D115" s="18" t="s">
        <v>138</v>
      </c>
      <c r="E115" s="21">
        <v>121543</v>
      </c>
      <c r="F115" s="21">
        <v>122594</v>
      </c>
      <c r="G115" s="36">
        <v>124021</v>
      </c>
      <c r="H115" s="36"/>
      <c r="I115" s="22">
        <v>-11805262.822869556</v>
      </c>
      <c r="J115" s="36">
        <v>-4935372.5064624157</v>
      </c>
      <c r="K115" s="507">
        <f t="shared" si="23"/>
        <v>-16740635.329331972</v>
      </c>
      <c r="L115" s="507"/>
      <c r="M115" s="36">
        <v>-12747671.117118452</v>
      </c>
      <c r="N115" s="36">
        <v>-4227415.9610003131</v>
      </c>
      <c r="O115" s="36">
        <v>-11103463.082350099</v>
      </c>
      <c r="P115" s="22">
        <v>4253650.6451212419</v>
      </c>
      <c r="Q115" s="19">
        <f t="shared" si="24"/>
        <v>-23824899.515347619</v>
      </c>
      <c r="R115" s="22"/>
      <c r="S115" s="22">
        <v>-12747671.117118452</v>
      </c>
      <c r="T115" s="36">
        <v>-2695160.6953525324</v>
      </c>
      <c r="U115" s="36">
        <v>-3718149.58</v>
      </c>
      <c r="V115" s="36">
        <v>-1423761.08</v>
      </c>
      <c r="W115" s="520">
        <f t="shared" si="25"/>
        <v>-11103463.082350099</v>
      </c>
      <c r="X115" s="22">
        <f t="shared" si="42"/>
        <v>6163988.186553413</v>
      </c>
      <c r="Y115" s="19">
        <f t="shared" si="26"/>
        <v>-25524217.36826767</v>
      </c>
      <c r="Z115" s="577"/>
      <c r="AA115" s="22">
        <f t="shared" si="27"/>
        <v>-97.128282359901888</v>
      </c>
      <c r="AB115" s="22">
        <f t="shared" si="28"/>
        <v>-40.60597900712024</v>
      </c>
      <c r="AC115" s="22">
        <f t="shared" si="29"/>
        <v>-137.73426136702213</v>
      </c>
      <c r="AE115" s="520">
        <f t="shared" si="30"/>
        <v>-103.98283045759541</v>
      </c>
      <c r="AF115" s="520">
        <f t="shared" si="31"/>
        <v>-34.483057580308277</v>
      </c>
      <c r="AG115" s="520">
        <f t="shared" si="32"/>
        <v>-90.571015566423313</v>
      </c>
      <c r="AH115" s="520">
        <f t="shared" si="33"/>
        <v>34.69705405746808</v>
      </c>
      <c r="AI115" s="520">
        <f t="shared" si="34"/>
        <v>-194.33984954685889</v>
      </c>
      <c r="AK115" s="520">
        <f t="shared" si="35"/>
        <v>-102.78639195876869</v>
      </c>
      <c r="AL115" s="520">
        <f t="shared" si="36"/>
        <v>-21.731486565602054</v>
      </c>
      <c r="AM115" s="520">
        <f t="shared" si="37"/>
        <v>-29.98</v>
      </c>
      <c r="AN115" s="520">
        <f t="shared" si="38"/>
        <v>-11.48</v>
      </c>
      <c r="AO115" s="520">
        <f t="shared" si="39"/>
        <v>-89.528894964160102</v>
      </c>
      <c r="AP115" s="520">
        <f t="shared" si="40"/>
        <v>49.701165016839191</v>
      </c>
      <c r="AQ115" s="520">
        <f t="shared" si="41"/>
        <v>-205.80560847169164</v>
      </c>
    </row>
    <row r="116" spans="1:43">
      <c r="A116" s="240">
        <v>300</v>
      </c>
      <c r="B116" s="364">
        <v>14</v>
      </c>
      <c r="C116" s="364">
        <v>14</v>
      </c>
      <c r="D116" s="18" t="s">
        <v>139</v>
      </c>
      <c r="E116" s="21">
        <v>3528</v>
      </c>
      <c r="F116" s="21">
        <v>3437</v>
      </c>
      <c r="G116" s="36">
        <v>3381</v>
      </c>
      <c r="H116" s="36"/>
      <c r="I116" s="22">
        <v>1325560.2991796143</v>
      </c>
      <c r="J116" s="22">
        <v>729078.90658615809</v>
      </c>
      <c r="K116" s="507">
        <f t="shared" si="23"/>
        <v>2054639.2057657724</v>
      </c>
      <c r="L116" s="507"/>
      <c r="M116" s="36">
        <v>1409171.1510585283</v>
      </c>
      <c r="N116" s="22">
        <v>718617.4359819981</v>
      </c>
      <c r="O116" s="22">
        <v>-311292.58050179691</v>
      </c>
      <c r="P116" s="22">
        <v>119253.77479551779</v>
      </c>
      <c r="Q116" s="19">
        <f t="shared" si="24"/>
        <v>1935749.7813342472</v>
      </c>
      <c r="R116" s="22"/>
      <c r="S116" s="22">
        <v>1409171.1510585283</v>
      </c>
      <c r="T116" s="22">
        <v>658465.17737253441</v>
      </c>
      <c r="U116" s="22">
        <v>-101362.38</v>
      </c>
      <c r="V116" s="22">
        <v>-38813.880000000005</v>
      </c>
      <c r="W116" s="520">
        <f t="shared" si="25"/>
        <v>-311292.58050179691</v>
      </c>
      <c r="X116" s="22">
        <f t="shared" si="42"/>
        <v>168039.63892193331</v>
      </c>
      <c r="Y116" s="19">
        <f t="shared" si="26"/>
        <v>1784207.1268511994</v>
      </c>
      <c r="Z116" s="577"/>
      <c r="AA116" s="22">
        <f t="shared" si="27"/>
        <v>375.7257083842444</v>
      </c>
      <c r="AB116" s="22">
        <f t="shared" si="28"/>
        <v>206.65501887362757</v>
      </c>
      <c r="AC116" s="22">
        <f t="shared" si="29"/>
        <v>582.38072725787197</v>
      </c>
      <c r="AE116" s="520">
        <f t="shared" si="30"/>
        <v>410.00033490210308</v>
      </c>
      <c r="AF116" s="520">
        <f t="shared" si="31"/>
        <v>209.08275705033404</v>
      </c>
      <c r="AG116" s="520">
        <f t="shared" si="32"/>
        <v>-90.571015566423313</v>
      </c>
      <c r="AH116" s="520">
        <f t="shared" si="33"/>
        <v>34.69705405746808</v>
      </c>
      <c r="AI116" s="520">
        <f t="shared" si="34"/>
        <v>563.20913044348185</v>
      </c>
      <c r="AK116" s="520">
        <f t="shared" si="35"/>
        <v>416.79123071828701</v>
      </c>
      <c r="AL116" s="520">
        <f t="shared" si="36"/>
        <v>194.75456296141212</v>
      </c>
      <c r="AM116" s="520">
        <f t="shared" si="37"/>
        <v>-29.98</v>
      </c>
      <c r="AN116" s="520">
        <f t="shared" si="38"/>
        <v>-11.480000000000002</v>
      </c>
      <c r="AO116" s="520">
        <f t="shared" si="39"/>
        <v>-92.071156611001754</v>
      </c>
      <c r="AP116" s="520">
        <f t="shared" si="40"/>
        <v>49.701165016839191</v>
      </c>
      <c r="AQ116" s="520">
        <f t="shared" si="41"/>
        <v>527.71580208553667</v>
      </c>
    </row>
    <row r="117" spans="1:43">
      <c r="A117" s="240">
        <v>301</v>
      </c>
      <c r="B117" s="364">
        <v>14</v>
      </c>
      <c r="C117" s="364">
        <v>14</v>
      </c>
      <c r="D117" s="18" t="s">
        <v>140</v>
      </c>
      <c r="E117" s="21">
        <v>20197</v>
      </c>
      <c r="F117" s="21">
        <v>19890</v>
      </c>
      <c r="G117" s="36">
        <v>19759</v>
      </c>
      <c r="H117" s="36"/>
      <c r="I117" s="22">
        <v>463551.83119081572</v>
      </c>
      <c r="J117" s="36">
        <v>-803769.0156173053</v>
      </c>
      <c r="K117" s="507">
        <f t="shared" si="23"/>
        <v>-340217.18442648958</v>
      </c>
      <c r="L117" s="507"/>
      <c r="M117" s="36">
        <v>-1709106.965171943</v>
      </c>
      <c r="N117" s="36">
        <v>-2037610.4631984052</v>
      </c>
      <c r="O117" s="36">
        <v>-1801457.4996161596</v>
      </c>
      <c r="P117" s="22">
        <v>690124.40520304011</v>
      </c>
      <c r="Q117" s="19">
        <f t="shared" si="24"/>
        <v>-4858050.5227834685</v>
      </c>
      <c r="R117" s="22"/>
      <c r="S117" s="22">
        <v>-1709106.965171943</v>
      </c>
      <c r="T117" s="36">
        <v>-1789013.0013835176</v>
      </c>
      <c r="U117" s="36">
        <v>-592374.82000000007</v>
      </c>
      <c r="V117" s="36">
        <v>-226833.32</v>
      </c>
      <c r="W117" s="520">
        <f t="shared" si="25"/>
        <v>-1801457.4996161596</v>
      </c>
      <c r="X117" s="22">
        <f t="shared" si="42"/>
        <v>982045.31956772553</v>
      </c>
      <c r="Y117" s="19">
        <f t="shared" si="26"/>
        <v>-5136740.2866038959</v>
      </c>
      <c r="Z117" s="577"/>
      <c r="AA117" s="22">
        <f t="shared" si="27"/>
        <v>22.951519096440844</v>
      </c>
      <c r="AB117" s="22">
        <f t="shared" si="28"/>
        <v>-39.796455692296149</v>
      </c>
      <c r="AC117" s="22">
        <f t="shared" si="29"/>
        <v>-16.844936595855305</v>
      </c>
      <c r="AE117" s="520">
        <f t="shared" si="30"/>
        <v>-85.927951994567266</v>
      </c>
      <c r="AF117" s="520">
        <f t="shared" si="31"/>
        <v>-102.44396496724008</v>
      </c>
      <c r="AG117" s="520">
        <f t="shared" si="32"/>
        <v>-90.571015566423313</v>
      </c>
      <c r="AH117" s="520">
        <f t="shared" si="33"/>
        <v>34.69705405746808</v>
      </c>
      <c r="AI117" s="520">
        <f t="shared" si="34"/>
        <v>-244.24587847076262</v>
      </c>
      <c r="AK117" s="520">
        <f t="shared" si="35"/>
        <v>-86.497644879393846</v>
      </c>
      <c r="AL117" s="520">
        <f t="shared" si="36"/>
        <v>-90.541677280404755</v>
      </c>
      <c r="AM117" s="520">
        <f t="shared" si="37"/>
        <v>-29.980000000000004</v>
      </c>
      <c r="AN117" s="520">
        <f t="shared" si="38"/>
        <v>-11.48</v>
      </c>
      <c r="AO117" s="520">
        <f t="shared" si="39"/>
        <v>-91.171491452814394</v>
      </c>
      <c r="AP117" s="520">
        <f t="shared" si="40"/>
        <v>49.701165016839191</v>
      </c>
      <c r="AQ117" s="520">
        <f t="shared" si="41"/>
        <v>-259.96964859577389</v>
      </c>
    </row>
    <row r="118" spans="1:43">
      <c r="A118" s="240">
        <v>304</v>
      </c>
      <c r="B118" s="364">
        <v>2</v>
      </c>
      <c r="C118" s="364">
        <v>2</v>
      </c>
      <c r="D118" s="18" t="s">
        <v>141</v>
      </c>
      <c r="E118" s="21">
        <v>971</v>
      </c>
      <c r="F118" s="21">
        <v>950</v>
      </c>
      <c r="G118" s="36">
        <v>949</v>
      </c>
      <c r="H118" s="36"/>
      <c r="I118" s="22">
        <v>-369578.77209693141</v>
      </c>
      <c r="J118" s="22">
        <v>-92303.743131439114</v>
      </c>
      <c r="K118" s="507">
        <f t="shared" si="23"/>
        <v>-461882.51522837055</v>
      </c>
      <c r="L118" s="507"/>
      <c r="M118" s="36">
        <v>-267775.09514843271</v>
      </c>
      <c r="N118" s="22">
        <v>-14214.070639990954</v>
      </c>
      <c r="O118" s="22">
        <v>-86042.464788102152</v>
      </c>
      <c r="P118" s="22">
        <v>32962.201354594676</v>
      </c>
      <c r="Q118" s="19">
        <f t="shared" si="24"/>
        <v>-335069.42922193115</v>
      </c>
      <c r="R118" s="22"/>
      <c r="S118" s="22">
        <v>-267775.09514843271</v>
      </c>
      <c r="T118" s="22">
        <v>-2340.3859379224123</v>
      </c>
      <c r="U118" s="22">
        <v>-28451.02</v>
      </c>
      <c r="V118" s="22">
        <v>-10894.52</v>
      </c>
      <c r="W118" s="520">
        <f t="shared" si="25"/>
        <v>-86042.464788102152</v>
      </c>
      <c r="X118" s="22">
        <f t="shared" si="42"/>
        <v>47166.40560098039</v>
      </c>
      <c r="Y118" s="19">
        <f t="shared" si="26"/>
        <v>-348337.08027347689</v>
      </c>
      <c r="Z118" s="577"/>
      <c r="AA118" s="22">
        <f t="shared" si="27"/>
        <v>-380.61665509467707</v>
      </c>
      <c r="AB118" s="22">
        <f t="shared" si="28"/>
        <v>-95.060497560699403</v>
      </c>
      <c r="AC118" s="22">
        <f t="shared" si="29"/>
        <v>-475.67715265537646</v>
      </c>
      <c r="AE118" s="520">
        <f t="shared" si="30"/>
        <v>-281.86852120887653</v>
      </c>
      <c r="AF118" s="520">
        <f t="shared" si="31"/>
        <v>-14.962179621043109</v>
      </c>
      <c r="AG118" s="520">
        <f t="shared" si="32"/>
        <v>-90.571015566423313</v>
      </c>
      <c r="AH118" s="520">
        <f t="shared" si="33"/>
        <v>34.69705405746808</v>
      </c>
      <c r="AI118" s="520">
        <f t="shared" si="34"/>
        <v>-352.70466233887487</v>
      </c>
      <c r="AK118" s="520">
        <f t="shared" si="35"/>
        <v>-282.16553756420728</v>
      </c>
      <c r="AL118" s="520">
        <f t="shared" si="36"/>
        <v>-2.4661601031848392</v>
      </c>
      <c r="AM118" s="520">
        <f t="shared" si="37"/>
        <v>-29.98</v>
      </c>
      <c r="AN118" s="520">
        <f t="shared" si="38"/>
        <v>-11.48</v>
      </c>
      <c r="AO118" s="520">
        <f t="shared" si="39"/>
        <v>-90.666453938990671</v>
      </c>
      <c r="AP118" s="520">
        <f t="shared" si="40"/>
        <v>49.701165016839191</v>
      </c>
      <c r="AQ118" s="520">
        <f t="shared" si="41"/>
        <v>-367.05698658954361</v>
      </c>
    </row>
    <row r="119" spans="1:43">
      <c r="A119" s="240">
        <v>305</v>
      </c>
      <c r="B119" s="364">
        <v>17</v>
      </c>
      <c r="C119" s="364">
        <v>17</v>
      </c>
      <c r="D119" s="18" t="s">
        <v>142</v>
      </c>
      <c r="E119" s="21">
        <v>15165</v>
      </c>
      <c r="F119" s="21">
        <v>15146</v>
      </c>
      <c r="G119" s="36">
        <v>15019</v>
      </c>
      <c r="H119" s="36"/>
      <c r="I119" s="22">
        <v>1936547.7977629702</v>
      </c>
      <c r="J119" s="36">
        <v>2384920.8865310634</v>
      </c>
      <c r="K119" s="507">
        <f t="shared" si="23"/>
        <v>4321468.6842940338</v>
      </c>
      <c r="L119" s="507"/>
      <c r="M119" s="36">
        <v>708301.42696446052</v>
      </c>
      <c r="N119" s="36">
        <v>1276111.3980404965</v>
      </c>
      <c r="O119" s="36">
        <v>-1371788.6017690476</v>
      </c>
      <c r="P119" s="22">
        <v>525521.58075441152</v>
      </c>
      <c r="Q119" s="19">
        <f t="shared" si="24"/>
        <v>1138145.8039903212</v>
      </c>
      <c r="R119" s="22"/>
      <c r="S119" s="22">
        <v>708301.42696446052</v>
      </c>
      <c r="T119" s="36">
        <v>1011035.4280378964</v>
      </c>
      <c r="U119" s="36">
        <v>-450269.62</v>
      </c>
      <c r="V119" s="36">
        <v>-172418.12</v>
      </c>
      <c r="W119" s="520">
        <f t="shared" si="25"/>
        <v>-1371788.6017690476</v>
      </c>
      <c r="X119" s="22">
        <f t="shared" si="42"/>
        <v>746461.79738790775</v>
      </c>
      <c r="Y119" s="19">
        <f t="shared" si="26"/>
        <v>471322.31062121713</v>
      </c>
      <c r="Z119" s="577"/>
      <c r="AA119" s="22">
        <f t="shared" si="27"/>
        <v>127.69850298469964</v>
      </c>
      <c r="AB119" s="22">
        <f t="shared" si="28"/>
        <v>157.26481282763359</v>
      </c>
      <c r="AC119" s="22">
        <f t="shared" si="29"/>
        <v>284.96331581233324</v>
      </c>
      <c r="AE119" s="520">
        <f t="shared" si="30"/>
        <v>46.76491660930018</v>
      </c>
      <c r="AF119" s="520">
        <f t="shared" si="31"/>
        <v>84.25402073422002</v>
      </c>
      <c r="AG119" s="520">
        <f t="shared" si="32"/>
        <v>-90.571015566423313</v>
      </c>
      <c r="AH119" s="520">
        <f t="shared" si="33"/>
        <v>34.69705405746808</v>
      </c>
      <c r="AI119" s="520">
        <f t="shared" si="34"/>
        <v>75.144975834564988</v>
      </c>
      <c r="AK119" s="520">
        <f t="shared" si="35"/>
        <v>47.160358676640293</v>
      </c>
      <c r="AL119" s="520">
        <f t="shared" si="36"/>
        <v>67.317093550695546</v>
      </c>
      <c r="AM119" s="520">
        <f t="shared" si="37"/>
        <v>-29.98</v>
      </c>
      <c r="AN119" s="520">
        <f t="shared" si="38"/>
        <v>-11.48</v>
      </c>
      <c r="AO119" s="520">
        <f t="shared" si="39"/>
        <v>-91.336880069848036</v>
      </c>
      <c r="AP119" s="520">
        <f t="shared" si="40"/>
        <v>49.701165016839184</v>
      </c>
      <c r="AQ119" s="520">
        <f t="shared" si="41"/>
        <v>31.381737174326993</v>
      </c>
    </row>
    <row r="120" spans="1:43">
      <c r="A120" s="240">
        <v>309</v>
      </c>
      <c r="B120" s="364">
        <v>12</v>
      </c>
      <c r="C120" s="364">
        <v>12</v>
      </c>
      <c r="D120" s="18" t="s">
        <v>143</v>
      </c>
      <c r="E120" s="21">
        <v>6506</v>
      </c>
      <c r="F120" s="21">
        <v>6457</v>
      </c>
      <c r="G120" s="36">
        <v>6409</v>
      </c>
      <c r="H120" s="36"/>
      <c r="I120" s="22">
        <v>-532927.13107197662</v>
      </c>
      <c r="J120" s="36">
        <v>-521292.66121300391</v>
      </c>
      <c r="K120" s="507">
        <f t="shared" si="23"/>
        <v>-1054219.7922849804</v>
      </c>
      <c r="L120" s="507"/>
      <c r="M120" s="36">
        <v>-1325671.1750459524</v>
      </c>
      <c r="N120" s="36">
        <v>-979889.7590355922</v>
      </c>
      <c r="O120" s="36">
        <v>-584817.04751239531</v>
      </c>
      <c r="P120" s="22">
        <v>224038.87804907138</v>
      </c>
      <c r="Q120" s="19">
        <f t="shared" si="24"/>
        <v>-2666339.1035448685</v>
      </c>
      <c r="R120" s="22"/>
      <c r="S120" s="22">
        <v>-1325671.1750459524</v>
      </c>
      <c r="T120" s="36">
        <v>-899186.1989079538</v>
      </c>
      <c r="U120" s="36">
        <v>-192141.82</v>
      </c>
      <c r="V120" s="36">
        <v>-73575.320000000007</v>
      </c>
      <c r="W120" s="520">
        <f t="shared" si="25"/>
        <v>-584817.04751239531</v>
      </c>
      <c r="X120" s="22">
        <f t="shared" si="42"/>
        <v>318534.76659292233</v>
      </c>
      <c r="Y120" s="19">
        <f t="shared" si="26"/>
        <v>-2756856.7948733792</v>
      </c>
      <c r="Z120" s="577"/>
      <c r="AA120" s="22">
        <f t="shared" si="27"/>
        <v>-81.913177232089865</v>
      </c>
      <c r="AB120" s="22">
        <f t="shared" si="28"/>
        <v>-80.124909500922826</v>
      </c>
      <c r="AC120" s="22">
        <f t="shared" si="29"/>
        <v>-162.03808673301268</v>
      </c>
      <c r="AE120" s="520">
        <f t="shared" si="30"/>
        <v>-205.30760028588392</v>
      </c>
      <c r="AF120" s="520">
        <f t="shared" si="31"/>
        <v>-151.75619622666753</v>
      </c>
      <c r="AG120" s="520">
        <f t="shared" si="32"/>
        <v>-90.571015566423313</v>
      </c>
      <c r="AH120" s="520">
        <f t="shared" si="33"/>
        <v>34.69705405746808</v>
      </c>
      <c r="AI120" s="520">
        <f t="shared" si="34"/>
        <v>-412.93775802150668</v>
      </c>
      <c r="AK120" s="520">
        <f t="shared" si="35"/>
        <v>-206.8452449751837</v>
      </c>
      <c r="AL120" s="520">
        <f t="shared" si="36"/>
        <v>-140.30054593664437</v>
      </c>
      <c r="AM120" s="520">
        <f t="shared" si="37"/>
        <v>-29.98</v>
      </c>
      <c r="AN120" s="520">
        <f t="shared" si="38"/>
        <v>-11.48</v>
      </c>
      <c r="AO120" s="520">
        <f t="shared" si="39"/>
        <v>-91.249344283413222</v>
      </c>
      <c r="AP120" s="520">
        <f t="shared" si="40"/>
        <v>49.701165016839184</v>
      </c>
      <c r="AQ120" s="520">
        <f t="shared" si="41"/>
        <v>-430.15397017840212</v>
      </c>
    </row>
    <row r="121" spans="1:43">
      <c r="A121" s="240">
        <v>312</v>
      </c>
      <c r="B121" s="364">
        <v>13</v>
      </c>
      <c r="C121" s="364">
        <v>13</v>
      </c>
      <c r="D121" s="18" t="s">
        <v>144</v>
      </c>
      <c r="E121" s="21">
        <v>1232</v>
      </c>
      <c r="F121" s="21">
        <v>1196</v>
      </c>
      <c r="G121" s="36">
        <v>1174</v>
      </c>
      <c r="H121" s="36"/>
      <c r="I121" s="22">
        <v>61286.43494559903</v>
      </c>
      <c r="J121" s="36">
        <v>-37461.443957193558</v>
      </c>
      <c r="K121" s="507">
        <f t="shared" si="23"/>
        <v>23824.990988405472</v>
      </c>
      <c r="L121" s="507"/>
      <c r="M121" s="36">
        <v>-92523.861880266297</v>
      </c>
      <c r="N121" s="36">
        <v>-127178.38023822801</v>
      </c>
      <c r="O121" s="36">
        <v>-108322.93461744228</v>
      </c>
      <c r="P121" s="22">
        <v>41497.676652731825</v>
      </c>
      <c r="Q121" s="19">
        <f t="shared" si="24"/>
        <v>-286527.50008320471</v>
      </c>
      <c r="R121" s="22"/>
      <c r="S121" s="22">
        <v>-92523.861880266297</v>
      </c>
      <c r="T121" s="36">
        <v>-112230.03612909753</v>
      </c>
      <c r="U121" s="36">
        <v>-35196.520000000004</v>
      </c>
      <c r="V121" s="36">
        <v>-13477.52</v>
      </c>
      <c r="W121" s="520">
        <f t="shared" si="25"/>
        <v>-108322.93461744228</v>
      </c>
      <c r="X121" s="22">
        <f t="shared" si="42"/>
        <v>58349.167729769208</v>
      </c>
      <c r="Y121" s="19">
        <f t="shared" si="26"/>
        <v>-303401.70489703689</v>
      </c>
      <c r="Z121" s="577"/>
      <c r="AA121" s="22">
        <f t="shared" si="27"/>
        <v>49.745482910388823</v>
      </c>
      <c r="AB121" s="22">
        <f t="shared" si="28"/>
        <v>-30.407016199020745</v>
      </c>
      <c r="AC121" s="22">
        <f t="shared" si="29"/>
        <v>19.338466711368078</v>
      </c>
      <c r="AE121" s="520">
        <f t="shared" si="30"/>
        <v>-77.361088528650754</v>
      </c>
      <c r="AF121" s="520">
        <f t="shared" si="31"/>
        <v>-106.3364383262776</v>
      </c>
      <c r="AG121" s="520">
        <f t="shared" si="32"/>
        <v>-90.571015566423313</v>
      </c>
      <c r="AH121" s="520">
        <f t="shared" si="33"/>
        <v>34.69705405746808</v>
      </c>
      <c r="AI121" s="520">
        <f t="shared" si="34"/>
        <v>-239.57148836388353</v>
      </c>
      <c r="AK121" s="520">
        <f t="shared" si="35"/>
        <v>-78.810785247245562</v>
      </c>
      <c r="AL121" s="520">
        <f t="shared" si="36"/>
        <v>-95.596282903830939</v>
      </c>
      <c r="AM121" s="520">
        <f t="shared" si="37"/>
        <v>-29.980000000000004</v>
      </c>
      <c r="AN121" s="520">
        <f t="shared" si="38"/>
        <v>-11.48</v>
      </c>
      <c r="AO121" s="520">
        <f t="shared" si="39"/>
        <v>-92.268257766134823</v>
      </c>
      <c r="AP121" s="520">
        <f t="shared" si="40"/>
        <v>49.701165016839191</v>
      </c>
      <c r="AQ121" s="520">
        <f t="shared" si="41"/>
        <v>-258.43416090037215</v>
      </c>
    </row>
    <row r="122" spans="1:43">
      <c r="A122" s="240">
        <v>316</v>
      </c>
      <c r="B122" s="364">
        <v>7</v>
      </c>
      <c r="C122" s="364">
        <v>7</v>
      </c>
      <c r="D122" s="18" t="s">
        <v>145</v>
      </c>
      <c r="E122" s="21">
        <v>4245</v>
      </c>
      <c r="F122" s="21">
        <v>4198</v>
      </c>
      <c r="G122" s="36">
        <v>4114</v>
      </c>
      <c r="H122" s="36"/>
      <c r="I122" s="22">
        <v>-110788.76585552718</v>
      </c>
      <c r="J122" s="36">
        <v>-152930.17921883069</v>
      </c>
      <c r="K122" s="507">
        <f t="shared" si="23"/>
        <v>-263718.94507435785</v>
      </c>
      <c r="L122" s="507"/>
      <c r="M122" s="36">
        <v>-213263.92770545735</v>
      </c>
      <c r="N122" s="36">
        <v>-175871.98195035398</v>
      </c>
      <c r="O122" s="36">
        <v>-380217.12334784504</v>
      </c>
      <c r="P122" s="22">
        <v>145658.23293325101</v>
      </c>
      <c r="Q122" s="19">
        <f t="shared" si="24"/>
        <v>-623694.80007040547</v>
      </c>
      <c r="R122" s="22"/>
      <c r="S122" s="22">
        <v>-213263.92770545735</v>
      </c>
      <c r="T122" s="36">
        <v>-123402.79418268686</v>
      </c>
      <c r="U122" s="36">
        <v>-123337.72</v>
      </c>
      <c r="V122" s="36">
        <v>-47228.72</v>
      </c>
      <c r="W122" s="520">
        <f t="shared" si="25"/>
        <v>-380217.12334784504</v>
      </c>
      <c r="X122" s="22">
        <f t="shared" si="42"/>
        <v>204470.5928792764</v>
      </c>
      <c r="Y122" s="19">
        <f t="shared" si="26"/>
        <v>-682979.69235671288</v>
      </c>
      <c r="Z122" s="577"/>
      <c r="AA122" s="22">
        <f t="shared" si="27"/>
        <v>-26.098649200359759</v>
      </c>
      <c r="AB122" s="22">
        <f t="shared" si="28"/>
        <v>-36.025955057439504</v>
      </c>
      <c r="AC122" s="22">
        <f t="shared" si="29"/>
        <v>-62.124604257799255</v>
      </c>
      <c r="AE122" s="520">
        <f t="shared" si="30"/>
        <v>-50.801316747369547</v>
      </c>
      <c r="AF122" s="520">
        <f t="shared" si="31"/>
        <v>-41.894231050584558</v>
      </c>
      <c r="AG122" s="520">
        <f t="shared" si="32"/>
        <v>-90.571015566423313</v>
      </c>
      <c r="AH122" s="520">
        <f t="shared" si="33"/>
        <v>34.69705405746808</v>
      </c>
      <c r="AI122" s="520">
        <f t="shared" si="34"/>
        <v>-148.56950930690937</v>
      </c>
      <c r="AK122" s="520">
        <f t="shared" si="35"/>
        <v>-51.838582329960467</v>
      </c>
      <c r="AL122" s="520">
        <f t="shared" si="36"/>
        <v>-29.995817740079453</v>
      </c>
      <c r="AM122" s="520">
        <f t="shared" si="37"/>
        <v>-29.98</v>
      </c>
      <c r="AN122" s="520">
        <f t="shared" si="38"/>
        <v>-11.48</v>
      </c>
      <c r="AO122" s="520">
        <f t="shared" si="39"/>
        <v>-92.420302223588976</v>
      </c>
      <c r="AP122" s="520">
        <f t="shared" si="40"/>
        <v>49.701165016839184</v>
      </c>
      <c r="AQ122" s="520">
        <f t="shared" si="41"/>
        <v>-166.01353727678972</v>
      </c>
    </row>
    <row r="123" spans="1:43">
      <c r="A123" s="240">
        <v>317</v>
      </c>
      <c r="B123" s="364">
        <v>17</v>
      </c>
      <c r="C123" s="364">
        <v>17</v>
      </c>
      <c r="D123" s="18" t="s">
        <v>146</v>
      </c>
      <c r="E123" s="21">
        <v>2533</v>
      </c>
      <c r="F123" s="21">
        <v>2474</v>
      </c>
      <c r="G123" s="36">
        <v>2440</v>
      </c>
      <c r="H123" s="36"/>
      <c r="I123" s="22">
        <v>848028.36924636201</v>
      </c>
      <c r="J123" s="36">
        <v>436947.22475092119</v>
      </c>
      <c r="K123" s="507">
        <f t="shared" si="23"/>
        <v>1284975.5939972831</v>
      </c>
      <c r="L123" s="507"/>
      <c r="M123" s="36">
        <v>603531.88054677029</v>
      </c>
      <c r="N123" s="36">
        <v>226326.47748699415</v>
      </c>
      <c r="O123" s="36">
        <v>-224072.69251133129</v>
      </c>
      <c r="P123" s="22">
        <v>85840.511738176036</v>
      </c>
      <c r="Q123" s="19">
        <f t="shared" si="24"/>
        <v>691626.17726060911</v>
      </c>
      <c r="R123" s="22"/>
      <c r="S123" s="22">
        <v>603531.88054677029</v>
      </c>
      <c r="T123" s="36">
        <v>183028.05217427577</v>
      </c>
      <c r="U123" s="36">
        <v>-73151.199999999997</v>
      </c>
      <c r="V123" s="36">
        <v>-28011.200000000001</v>
      </c>
      <c r="W123" s="520">
        <f t="shared" si="25"/>
        <v>-224072.69251133129</v>
      </c>
      <c r="X123" s="22">
        <f t="shared" si="42"/>
        <v>121270.84264108761</v>
      </c>
      <c r="Y123" s="19">
        <f t="shared" si="26"/>
        <v>582595.68285080243</v>
      </c>
      <c r="Z123" s="577"/>
      <c r="AA123" s="22">
        <f t="shared" si="27"/>
        <v>334.79209208304854</v>
      </c>
      <c r="AB123" s="22">
        <f t="shared" si="28"/>
        <v>172.50186527868976</v>
      </c>
      <c r="AC123" s="22">
        <f t="shared" si="29"/>
        <v>507.29395736173831</v>
      </c>
      <c r="AE123" s="520">
        <f t="shared" si="30"/>
        <v>243.94983045544475</v>
      </c>
      <c r="AF123" s="520">
        <f t="shared" si="31"/>
        <v>91.482003834678309</v>
      </c>
      <c r="AG123" s="520">
        <f t="shared" si="32"/>
        <v>-90.571015566423313</v>
      </c>
      <c r="AH123" s="520">
        <f t="shared" si="33"/>
        <v>34.69705405746808</v>
      </c>
      <c r="AI123" s="520">
        <f t="shared" si="34"/>
        <v>279.55787278116782</v>
      </c>
      <c r="AK123" s="520">
        <f t="shared" si="35"/>
        <v>247.34913137162718</v>
      </c>
      <c r="AL123" s="520">
        <f t="shared" si="36"/>
        <v>75.011496792735969</v>
      </c>
      <c r="AM123" s="520">
        <f t="shared" si="37"/>
        <v>-29.98</v>
      </c>
      <c r="AN123" s="520">
        <f t="shared" si="38"/>
        <v>-11.48</v>
      </c>
      <c r="AO123" s="520">
        <f t="shared" si="39"/>
        <v>-91.833070701365287</v>
      </c>
      <c r="AP123" s="520">
        <f t="shared" si="40"/>
        <v>49.701165016839184</v>
      </c>
      <c r="AQ123" s="520">
        <f t="shared" si="41"/>
        <v>238.76872247983707</v>
      </c>
    </row>
    <row r="124" spans="1:43">
      <c r="A124" s="240">
        <v>320</v>
      </c>
      <c r="B124" s="364">
        <v>19</v>
      </c>
      <c r="C124" s="364">
        <v>19</v>
      </c>
      <c r="D124" s="18" t="s">
        <v>147</v>
      </c>
      <c r="E124" s="21">
        <v>7105</v>
      </c>
      <c r="F124" s="21">
        <v>6996</v>
      </c>
      <c r="G124" s="36">
        <v>7030</v>
      </c>
      <c r="H124" s="36"/>
      <c r="I124" s="22">
        <v>1216368.6201065173</v>
      </c>
      <c r="J124" s="36">
        <v>1385171.8279903987</v>
      </c>
      <c r="K124" s="507">
        <f t="shared" si="23"/>
        <v>2601540.4480969161</v>
      </c>
      <c r="L124" s="507"/>
      <c r="M124" s="36">
        <v>428143.17379731592</v>
      </c>
      <c r="N124" s="36">
        <v>725284.48465979844</v>
      </c>
      <c r="O124" s="36">
        <v>-633634.82490269747</v>
      </c>
      <c r="P124" s="22">
        <v>242740.5901860467</v>
      </c>
      <c r="Q124" s="19">
        <f t="shared" si="24"/>
        <v>762533.42374046356</v>
      </c>
      <c r="R124" s="22"/>
      <c r="S124" s="22">
        <v>428143.17379731592</v>
      </c>
      <c r="T124" s="36">
        <v>602844.79852892633</v>
      </c>
      <c r="U124" s="36">
        <v>-210759.4</v>
      </c>
      <c r="V124" s="36">
        <v>-80704.400000000009</v>
      </c>
      <c r="W124" s="520">
        <f t="shared" si="25"/>
        <v>-633634.82490269747</v>
      </c>
      <c r="X124" s="22">
        <f t="shared" si="42"/>
        <v>349399.19006837951</v>
      </c>
      <c r="Y124" s="19">
        <f t="shared" si="26"/>
        <v>455288.53749192425</v>
      </c>
      <c r="Z124" s="577"/>
      <c r="AA124" s="22">
        <f t="shared" si="27"/>
        <v>171.19896130985467</v>
      </c>
      <c r="AB124" s="22">
        <f t="shared" si="28"/>
        <v>194.95732976641784</v>
      </c>
      <c r="AC124" s="22">
        <f t="shared" si="29"/>
        <v>366.15629107627251</v>
      </c>
      <c r="AE124" s="520">
        <f t="shared" si="30"/>
        <v>61.198280988752991</v>
      </c>
      <c r="AF124" s="520">
        <f t="shared" si="31"/>
        <v>103.67130998567731</v>
      </c>
      <c r="AG124" s="520">
        <f t="shared" si="32"/>
        <v>-90.571015566423313</v>
      </c>
      <c r="AH124" s="520">
        <f t="shared" si="33"/>
        <v>34.69705405746808</v>
      </c>
      <c r="AI124" s="520">
        <f t="shared" si="34"/>
        <v>108.99562946547506</v>
      </c>
      <c r="AK124" s="520">
        <f t="shared" si="35"/>
        <v>60.902300682406249</v>
      </c>
      <c r="AL124" s="520">
        <f t="shared" si="36"/>
        <v>85.753171910231345</v>
      </c>
      <c r="AM124" s="520">
        <f t="shared" si="37"/>
        <v>-29.98</v>
      </c>
      <c r="AN124" s="520">
        <f t="shared" si="38"/>
        <v>-11.48</v>
      </c>
      <c r="AO124" s="520">
        <f t="shared" si="39"/>
        <v>-90.132976515319697</v>
      </c>
      <c r="AP124" s="520">
        <f t="shared" si="40"/>
        <v>49.701165016839191</v>
      </c>
      <c r="AQ124" s="520">
        <f t="shared" si="41"/>
        <v>64.763661094157072</v>
      </c>
    </row>
    <row r="125" spans="1:43">
      <c r="A125" s="240">
        <v>322</v>
      </c>
      <c r="B125" s="364">
        <v>2</v>
      </c>
      <c r="C125" s="364">
        <v>2</v>
      </c>
      <c r="D125" s="18" t="s">
        <v>148</v>
      </c>
      <c r="E125" s="21">
        <v>6614</v>
      </c>
      <c r="F125" s="21">
        <v>6549</v>
      </c>
      <c r="G125" s="36">
        <v>6462</v>
      </c>
      <c r="H125" s="36"/>
      <c r="I125" s="22">
        <v>1247601.3822249568</v>
      </c>
      <c r="J125" s="36">
        <v>1232932.1242705504</v>
      </c>
      <c r="K125" s="507">
        <f t="shared" si="23"/>
        <v>2480533.5064955074</v>
      </c>
      <c r="L125" s="507"/>
      <c r="M125" s="36">
        <v>1132721.2076239495</v>
      </c>
      <c r="N125" s="36">
        <v>1030699.7435879781</v>
      </c>
      <c r="O125" s="36">
        <v>-593149.58094450622</v>
      </c>
      <c r="P125" s="22">
        <v>227231.00702235845</v>
      </c>
      <c r="Q125" s="19">
        <f t="shared" si="24"/>
        <v>1797502.3772897797</v>
      </c>
      <c r="R125" s="22"/>
      <c r="S125" s="22">
        <v>1132721.2076239495</v>
      </c>
      <c r="T125" s="36">
        <v>916083.17633939581</v>
      </c>
      <c r="U125" s="36">
        <v>-193730.76</v>
      </c>
      <c r="V125" s="36">
        <v>-74183.760000000009</v>
      </c>
      <c r="W125" s="520">
        <f t="shared" si="25"/>
        <v>-593149.58094450622</v>
      </c>
      <c r="X125" s="22">
        <f t="shared" si="42"/>
        <v>321168.92833881482</v>
      </c>
      <c r="Y125" s="19">
        <f t="shared" si="26"/>
        <v>1508909.2113576538</v>
      </c>
      <c r="Z125" s="577"/>
      <c r="AA125" s="22">
        <f t="shared" si="27"/>
        <v>188.63038739415737</v>
      </c>
      <c r="AB125" s="22">
        <f t="shared" si="28"/>
        <v>186.41247721054589</v>
      </c>
      <c r="AC125" s="22">
        <f t="shared" si="29"/>
        <v>375.04286460470325</v>
      </c>
      <c r="AE125" s="520">
        <f t="shared" si="30"/>
        <v>172.96094176575807</v>
      </c>
      <c r="AF125" s="520">
        <f t="shared" si="31"/>
        <v>157.3827673824978</v>
      </c>
      <c r="AG125" s="520">
        <f t="shared" si="32"/>
        <v>-90.571015566423299</v>
      </c>
      <c r="AH125" s="520">
        <f t="shared" si="33"/>
        <v>34.69705405746808</v>
      </c>
      <c r="AI125" s="520">
        <f t="shared" si="34"/>
        <v>274.46974763930064</v>
      </c>
      <c r="AK125" s="520">
        <f t="shared" si="35"/>
        <v>175.28957097244654</v>
      </c>
      <c r="AL125" s="520">
        <f t="shared" si="36"/>
        <v>141.76465124410333</v>
      </c>
      <c r="AM125" s="520">
        <f t="shared" si="37"/>
        <v>-29.98</v>
      </c>
      <c r="AN125" s="520">
        <f t="shared" si="38"/>
        <v>-11.480000000000002</v>
      </c>
      <c r="AO125" s="520">
        <f t="shared" si="39"/>
        <v>-91.790402498376082</v>
      </c>
      <c r="AP125" s="520">
        <f t="shared" si="40"/>
        <v>49.701165016839184</v>
      </c>
      <c r="AQ125" s="520">
        <f t="shared" si="41"/>
        <v>233.50498473501298</v>
      </c>
    </row>
    <row r="126" spans="1:43">
      <c r="A126" s="240">
        <v>398</v>
      </c>
      <c r="B126" s="364">
        <v>7</v>
      </c>
      <c r="C126" s="364">
        <v>7</v>
      </c>
      <c r="D126" s="18" t="s">
        <v>149</v>
      </c>
      <c r="E126" s="21">
        <v>120027</v>
      </c>
      <c r="F126" s="21">
        <v>120175</v>
      </c>
      <c r="G126" s="36">
        <v>120693</v>
      </c>
      <c r="H126" s="36"/>
      <c r="I126" s="22">
        <v>12854456.673994904</v>
      </c>
      <c r="J126" s="36">
        <v>18766346.478953186</v>
      </c>
      <c r="K126" s="507">
        <f t="shared" si="23"/>
        <v>31620803.152948089</v>
      </c>
      <c r="L126" s="507"/>
      <c r="M126" s="36">
        <v>9529173.0882378947</v>
      </c>
      <c r="N126" s="36">
        <v>14250045.532246923</v>
      </c>
      <c r="O126" s="36">
        <v>-10884371.795694921</v>
      </c>
      <c r="P126" s="22">
        <v>4169718.4713562266</v>
      </c>
      <c r="Q126" s="19">
        <f t="shared" si="24"/>
        <v>17064565.296146125</v>
      </c>
      <c r="R126" s="22"/>
      <c r="S126" s="22">
        <v>9529173.0882378947</v>
      </c>
      <c r="T126" s="36">
        <v>12146816.647058593</v>
      </c>
      <c r="U126" s="36">
        <v>-3618376.14</v>
      </c>
      <c r="V126" s="36">
        <v>-1385555.6400000001</v>
      </c>
      <c r="W126" s="520">
        <f t="shared" si="25"/>
        <v>-10884371.795694921</v>
      </c>
      <c r="X126" s="22">
        <f t="shared" si="42"/>
        <v>5998582.7093773717</v>
      </c>
      <c r="Y126" s="19">
        <f t="shared" si="26"/>
        <v>11786268.868978936</v>
      </c>
      <c r="Z126" s="577"/>
      <c r="AA126" s="22">
        <f t="shared" si="27"/>
        <v>107.09637559878115</v>
      </c>
      <c r="AB126" s="22">
        <f t="shared" si="28"/>
        <v>156.35104167356667</v>
      </c>
      <c r="AC126" s="22">
        <f t="shared" si="29"/>
        <v>263.44741727234782</v>
      </c>
      <c r="AE126" s="520">
        <f t="shared" si="30"/>
        <v>79.29413845007609</v>
      </c>
      <c r="AF126" s="520">
        <f t="shared" si="31"/>
        <v>118.57745398166776</v>
      </c>
      <c r="AG126" s="520">
        <f t="shared" si="32"/>
        <v>-90.571015566423313</v>
      </c>
      <c r="AH126" s="520">
        <f t="shared" si="33"/>
        <v>34.69705405746808</v>
      </c>
      <c r="AI126" s="520">
        <f t="shared" si="34"/>
        <v>141.99763092278863</v>
      </c>
      <c r="AK126" s="520">
        <f t="shared" si="35"/>
        <v>78.953817439602091</v>
      </c>
      <c r="AL126" s="520">
        <f t="shared" si="36"/>
        <v>100.64226299005405</v>
      </c>
      <c r="AM126" s="520">
        <f t="shared" si="37"/>
        <v>-29.98</v>
      </c>
      <c r="AN126" s="520">
        <f t="shared" si="38"/>
        <v>-11.48</v>
      </c>
      <c r="AO126" s="520">
        <f t="shared" si="39"/>
        <v>-90.182295540710072</v>
      </c>
      <c r="AP126" s="520">
        <f t="shared" si="40"/>
        <v>49.701165016839184</v>
      </c>
      <c r="AQ126" s="520">
        <f t="shared" si="41"/>
        <v>97.65494990578523</v>
      </c>
    </row>
    <row r="127" spans="1:43">
      <c r="A127" s="240">
        <v>399</v>
      </c>
      <c r="B127" s="364">
        <v>15</v>
      </c>
      <c r="C127" s="364">
        <v>15</v>
      </c>
      <c r="D127" s="18" t="s">
        <v>150</v>
      </c>
      <c r="E127" s="21">
        <v>7916</v>
      </c>
      <c r="F127" s="21">
        <v>7817</v>
      </c>
      <c r="G127" s="36">
        <v>7682</v>
      </c>
      <c r="H127" s="36"/>
      <c r="I127" s="22">
        <v>-1174178.2707272482</v>
      </c>
      <c r="J127" s="22">
        <v>-1533185.608695521</v>
      </c>
      <c r="K127" s="507">
        <f t="shared" si="23"/>
        <v>-2707363.879422769</v>
      </c>
      <c r="L127" s="507"/>
      <c r="M127" s="36">
        <v>-1522000.7555946151</v>
      </c>
      <c r="N127" s="22">
        <v>-1680627.519771659</v>
      </c>
      <c r="O127" s="22">
        <v>-707993.62868273107</v>
      </c>
      <c r="P127" s="22">
        <v>271226.87156722799</v>
      </c>
      <c r="Q127" s="19">
        <f t="shared" si="24"/>
        <v>-3639395.0324817775</v>
      </c>
      <c r="R127" s="22"/>
      <c r="S127" s="22">
        <v>-1522000.7555946151</v>
      </c>
      <c r="T127" s="22">
        <v>-1582925.842596849</v>
      </c>
      <c r="U127" s="22">
        <v>-230306.36000000002</v>
      </c>
      <c r="V127" s="22">
        <v>-88189.36</v>
      </c>
      <c r="W127" s="520">
        <f t="shared" si="25"/>
        <v>-707993.62868273107</v>
      </c>
      <c r="X127" s="22">
        <f t="shared" si="42"/>
        <v>381804.34965935862</v>
      </c>
      <c r="Y127" s="19">
        <f t="shared" si="26"/>
        <v>-3749611.5972148366</v>
      </c>
      <c r="Z127" s="577"/>
      <c r="AA127" s="22">
        <f t="shared" si="27"/>
        <v>-148.32974617575141</v>
      </c>
      <c r="AB127" s="22">
        <f t="shared" si="28"/>
        <v>-193.68186062348673</v>
      </c>
      <c r="AC127" s="22">
        <f t="shared" si="29"/>
        <v>-342.01160679923811</v>
      </c>
      <c r="AE127" s="520">
        <f t="shared" si="30"/>
        <v>-194.70394724249905</v>
      </c>
      <c r="AF127" s="520">
        <f t="shared" si="31"/>
        <v>-214.9964845556683</v>
      </c>
      <c r="AG127" s="520">
        <f t="shared" si="32"/>
        <v>-90.571015566423313</v>
      </c>
      <c r="AH127" s="520">
        <f t="shared" si="33"/>
        <v>34.69705405746808</v>
      </c>
      <c r="AI127" s="520">
        <f t="shared" si="34"/>
        <v>-465.57439330712259</v>
      </c>
      <c r="AK127" s="520">
        <f t="shared" si="35"/>
        <v>-198.12558651322769</v>
      </c>
      <c r="AL127" s="520">
        <f t="shared" si="36"/>
        <v>-206.05647521437763</v>
      </c>
      <c r="AM127" s="520">
        <f t="shared" si="37"/>
        <v>-29.98</v>
      </c>
      <c r="AN127" s="520">
        <f t="shared" si="38"/>
        <v>-11.48</v>
      </c>
      <c r="AO127" s="520">
        <f t="shared" si="39"/>
        <v>-92.162669706161296</v>
      </c>
      <c r="AP127" s="520">
        <f t="shared" si="40"/>
        <v>49.701165016839184</v>
      </c>
      <c r="AQ127" s="520">
        <f t="shared" si="41"/>
        <v>-488.10356641692744</v>
      </c>
    </row>
    <row r="128" spans="1:43">
      <c r="A128" s="240">
        <v>400</v>
      </c>
      <c r="B128" s="364">
        <v>2</v>
      </c>
      <c r="C128" s="364">
        <v>2</v>
      </c>
      <c r="D128" s="18" t="s">
        <v>151</v>
      </c>
      <c r="E128" s="21">
        <v>8456</v>
      </c>
      <c r="F128" s="21">
        <v>8366</v>
      </c>
      <c r="G128" s="36">
        <v>8441</v>
      </c>
      <c r="H128" s="36"/>
      <c r="I128" s="22">
        <v>2097677.7349020829</v>
      </c>
      <c r="J128" s="36">
        <v>1623054.0213569414</v>
      </c>
      <c r="K128" s="507">
        <f t="shared" si="23"/>
        <v>3720731.7562590241</v>
      </c>
      <c r="L128" s="507"/>
      <c r="M128" s="36">
        <v>1537828.7900891798</v>
      </c>
      <c r="N128" s="36">
        <v>1089284.166461041</v>
      </c>
      <c r="O128" s="36">
        <v>-757717.11622869747</v>
      </c>
      <c r="P128" s="22">
        <v>290275.55424477794</v>
      </c>
      <c r="Q128" s="19">
        <f t="shared" si="24"/>
        <v>2159671.3945663017</v>
      </c>
      <c r="R128" s="22"/>
      <c r="S128" s="22">
        <v>1537828.7900891798</v>
      </c>
      <c r="T128" s="36">
        <v>942867.58353209926</v>
      </c>
      <c r="U128" s="36">
        <v>-253061.18</v>
      </c>
      <c r="V128" s="36">
        <v>-96902.680000000008</v>
      </c>
      <c r="W128" s="520">
        <f t="shared" si="25"/>
        <v>-757717.11622869747</v>
      </c>
      <c r="X128" s="22">
        <f t="shared" si="42"/>
        <v>419527.53390713956</v>
      </c>
      <c r="Y128" s="19">
        <f t="shared" si="26"/>
        <v>1792542.9312997209</v>
      </c>
      <c r="Z128" s="577"/>
      <c r="AA128" s="22">
        <f t="shared" si="27"/>
        <v>248.06974159201548</v>
      </c>
      <c r="AB128" s="22">
        <f t="shared" si="28"/>
        <v>191.94110943199402</v>
      </c>
      <c r="AC128" s="22">
        <f t="shared" si="29"/>
        <v>440.01085102400947</v>
      </c>
      <c r="AE128" s="520">
        <f t="shared" si="30"/>
        <v>183.81888478235473</v>
      </c>
      <c r="AF128" s="520">
        <f t="shared" si="31"/>
        <v>130.20370146557985</v>
      </c>
      <c r="AG128" s="520">
        <f t="shared" si="32"/>
        <v>-90.571015566423313</v>
      </c>
      <c r="AH128" s="520">
        <f t="shared" si="33"/>
        <v>34.69705405746808</v>
      </c>
      <c r="AI128" s="520">
        <f t="shared" si="34"/>
        <v>258.14862473897944</v>
      </c>
      <c r="AK128" s="520">
        <f t="shared" si="35"/>
        <v>182.18561664366541</v>
      </c>
      <c r="AL128" s="520">
        <f t="shared" si="36"/>
        <v>111.70093395712584</v>
      </c>
      <c r="AM128" s="520">
        <f t="shared" si="37"/>
        <v>-29.98</v>
      </c>
      <c r="AN128" s="520">
        <f t="shared" si="38"/>
        <v>-11.48</v>
      </c>
      <c r="AO128" s="520">
        <f t="shared" si="39"/>
        <v>-89.766273691351429</v>
      </c>
      <c r="AP128" s="520">
        <f t="shared" si="40"/>
        <v>49.701165016839184</v>
      </c>
      <c r="AQ128" s="520">
        <f t="shared" si="41"/>
        <v>212.36144192627899</v>
      </c>
    </row>
    <row r="129" spans="1:43">
      <c r="A129" s="240">
        <v>402</v>
      </c>
      <c r="B129" s="364">
        <v>11</v>
      </c>
      <c r="C129" s="364">
        <v>11</v>
      </c>
      <c r="D129" s="18" t="s">
        <v>152</v>
      </c>
      <c r="E129" s="21">
        <v>9247</v>
      </c>
      <c r="F129" s="21">
        <v>9099</v>
      </c>
      <c r="G129" s="36">
        <v>8975</v>
      </c>
      <c r="H129" s="36"/>
      <c r="I129" s="22">
        <v>-783440.40137383319</v>
      </c>
      <c r="J129" s="36">
        <v>-955288.21100732288</v>
      </c>
      <c r="K129" s="507">
        <f t="shared" si="23"/>
        <v>-1738728.6123811561</v>
      </c>
      <c r="L129" s="507"/>
      <c r="M129" s="36">
        <v>-1869385.7573780392</v>
      </c>
      <c r="N129" s="36">
        <v>-1581115.2397226396</v>
      </c>
      <c r="O129" s="36">
        <v>-824105.6706388857</v>
      </c>
      <c r="P129" s="22">
        <v>315708.49486890208</v>
      </c>
      <c r="Q129" s="19">
        <f t="shared" si="24"/>
        <v>-3958898.1728706625</v>
      </c>
      <c r="R129" s="22"/>
      <c r="S129" s="22">
        <v>-1869385.7573780392</v>
      </c>
      <c r="T129" s="36">
        <v>-1467390.3375077748</v>
      </c>
      <c r="U129" s="36">
        <v>-269070.5</v>
      </c>
      <c r="V129" s="36">
        <v>-103033</v>
      </c>
      <c r="W129" s="520">
        <f t="shared" si="25"/>
        <v>-824105.6706388857</v>
      </c>
      <c r="X129" s="22">
        <f t="shared" si="42"/>
        <v>446067.95602613164</v>
      </c>
      <c r="Y129" s="19">
        <f t="shared" si="26"/>
        <v>-4086917.3094985676</v>
      </c>
      <c r="Z129" s="577"/>
      <c r="AA129" s="22">
        <f t="shared" si="27"/>
        <v>-84.723737576925828</v>
      </c>
      <c r="AB129" s="22">
        <f t="shared" si="28"/>
        <v>-103.30790645693986</v>
      </c>
      <c r="AC129" s="22">
        <f t="shared" si="29"/>
        <v>-188.03164403386569</v>
      </c>
      <c r="AE129" s="520">
        <f t="shared" si="30"/>
        <v>-205.44958318255183</v>
      </c>
      <c r="AF129" s="520">
        <f t="shared" si="31"/>
        <v>-173.76802282917239</v>
      </c>
      <c r="AG129" s="520">
        <f t="shared" si="32"/>
        <v>-90.571015566423313</v>
      </c>
      <c r="AH129" s="520">
        <f t="shared" si="33"/>
        <v>34.69705405746808</v>
      </c>
      <c r="AI129" s="520">
        <f t="shared" si="34"/>
        <v>-435.09156752067946</v>
      </c>
      <c r="AK129" s="520">
        <f t="shared" si="35"/>
        <v>-208.28810667164782</v>
      </c>
      <c r="AL129" s="520">
        <f t="shared" si="36"/>
        <v>-163.49753064153481</v>
      </c>
      <c r="AM129" s="520">
        <f t="shared" si="37"/>
        <v>-29.98</v>
      </c>
      <c r="AN129" s="520">
        <f t="shared" si="38"/>
        <v>-11.48</v>
      </c>
      <c r="AO129" s="520">
        <f t="shared" si="39"/>
        <v>-91.822358845558298</v>
      </c>
      <c r="AP129" s="520">
        <f t="shared" si="40"/>
        <v>49.701165016839177</v>
      </c>
      <c r="AQ129" s="520">
        <f t="shared" si="41"/>
        <v>-455.36683114190168</v>
      </c>
    </row>
    <row r="130" spans="1:43">
      <c r="A130" s="240">
        <v>403</v>
      </c>
      <c r="B130" s="364">
        <v>14</v>
      </c>
      <c r="C130" s="364">
        <v>14</v>
      </c>
      <c r="D130" s="18" t="s">
        <v>153</v>
      </c>
      <c r="E130" s="21">
        <v>2866</v>
      </c>
      <c r="F130" s="21">
        <v>2820</v>
      </c>
      <c r="G130" s="36">
        <v>2789</v>
      </c>
      <c r="H130" s="36"/>
      <c r="I130" s="22">
        <v>551375.07703542442</v>
      </c>
      <c r="J130" s="36">
        <v>148383.33414054918</v>
      </c>
      <c r="K130" s="507">
        <f t="shared" si="23"/>
        <v>699758.4111759736</v>
      </c>
      <c r="L130" s="507"/>
      <c r="M130" s="36">
        <v>275941.70974205603</v>
      </c>
      <c r="N130" s="36">
        <v>-4824.7149475749038</v>
      </c>
      <c r="O130" s="36">
        <v>-255410.26389731374</v>
      </c>
      <c r="P130" s="22">
        <v>97845.692442059983</v>
      </c>
      <c r="Q130" s="19">
        <f t="shared" si="24"/>
        <v>113552.42333922739</v>
      </c>
      <c r="R130" s="22"/>
      <c r="S130" s="22">
        <v>275941.70974205603</v>
      </c>
      <c r="T130" s="36">
        <v>-5757.6639882242434</v>
      </c>
      <c r="U130" s="36">
        <v>-83614.22</v>
      </c>
      <c r="V130" s="36">
        <v>-32017.72</v>
      </c>
      <c r="W130" s="520">
        <f t="shared" si="25"/>
        <v>-255410.26389731374</v>
      </c>
      <c r="X130" s="22">
        <f t="shared" si="42"/>
        <v>138616.54923196448</v>
      </c>
      <c r="Y130" s="19">
        <f t="shared" si="26"/>
        <v>37758.391088482545</v>
      </c>
      <c r="Z130" s="577"/>
      <c r="AA130" s="22">
        <f t="shared" si="27"/>
        <v>192.38488382254866</v>
      </c>
      <c r="AB130" s="22">
        <f t="shared" si="28"/>
        <v>51.773668576604742</v>
      </c>
      <c r="AC130" s="22">
        <f t="shared" si="29"/>
        <v>244.15855239915339</v>
      </c>
      <c r="AE130" s="520">
        <f t="shared" si="30"/>
        <v>97.851670121296465</v>
      </c>
      <c r="AF130" s="520">
        <f t="shared" si="31"/>
        <v>-1.7108918253811716</v>
      </c>
      <c r="AG130" s="520">
        <f t="shared" si="32"/>
        <v>-90.571015566423313</v>
      </c>
      <c r="AH130" s="520">
        <f t="shared" si="33"/>
        <v>34.69705405746808</v>
      </c>
      <c r="AI130" s="520">
        <f t="shared" si="34"/>
        <v>40.266816786960064</v>
      </c>
      <c r="AK130" s="520">
        <f t="shared" si="35"/>
        <v>98.939300732182161</v>
      </c>
      <c r="AL130" s="520">
        <f t="shared" si="36"/>
        <v>-2.0644187838738772</v>
      </c>
      <c r="AM130" s="520">
        <f t="shared" si="37"/>
        <v>-29.98</v>
      </c>
      <c r="AN130" s="520">
        <f t="shared" si="38"/>
        <v>-11.48</v>
      </c>
      <c r="AO130" s="520">
        <f t="shared" si="39"/>
        <v>-91.577721010151933</v>
      </c>
      <c r="AP130" s="520">
        <f t="shared" si="40"/>
        <v>49.701165016839184</v>
      </c>
      <c r="AQ130" s="520">
        <f t="shared" si="41"/>
        <v>13.538325954995534</v>
      </c>
    </row>
    <row r="131" spans="1:43">
      <c r="A131" s="240">
        <v>405</v>
      </c>
      <c r="B131" s="364">
        <v>9</v>
      </c>
      <c r="C131" s="364">
        <v>9</v>
      </c>
      <c r="D131" s="18" t="s">
        <v>154</v>
      </c>
      <c r="E131" s="21">
        <v>72634</v>
      </c>
      <c r="F131" s="21">
        <v>72650</v>
      </c>
      <c r="G131" s="36">
        <v>72988</v>
      </c>
      <c r="H131" s="36"/>
      <c r="I131" s="22">
        <v>-542373.96388745692</v>
      </c>
      <c r="J131" s="36">
        <v>4035847.1145140617</v>
      </c>
      <c r="K131" s="507">
        <f t="shared" si="23"/>
        <v>3493473.1506266049</v>
      </c>
      <c r="L131" s="507"/>
      <c r="M131" s="36">
        <v>-2680554.9973284649</v>
      </c>
      <c r="N131" s="36">
        <v>1219959.5452476817</v>
      </c>
      <c r="O131" s="36">
        <v>-6579984.2809006535</v>
      </c>
      <c r="P131" s="22">
        <v>2520740.9772750558</v>
      </c>
      <c r="Q131" s="19">
        <f t="shared" si="24"/>
        <v>-5519838.7557063811</v>
      </c>
      <c r="R131" s="22"/>
      <c r="S131" s="22">
        <v>-2680554.9973284649</v>
      </c>
      <c r="T131" s="36">
        <v>-51516.040430971458</v>
      </c>
      <c r="U131" s="36">
        <v>-2188180.2400000002</v>
      </c>
      <c r="V131" s="36">
        <v>-837902.24</v>
      </c>
      <c r="W131" s="520">
        <f t="shared" si="25"/>
        <v>-6579984.2809006535</v>
      </c>
      <c r="X131" s="22">
        <f t="shared" si="42"/>
        <v>3627588.6322490582</v>
      </c>
      <c r="Y131" s="19">
        <f t="shared" si="26"/>
        <v>-8710549.166411031</v>
      </c>
      <c r="Z131" s="577"/>
      <c r="AA131" s="22">
        <f t="shared" si="27"/>
        <v>-7.4672187114499673</v>
      </c>
      <c r="AB131" s="22">
        <f t="shared" si="28"/>
        <v>55.564158858304125</v>
      </c>
      <c r="AC131" s="22">
        <f t="shared" si="29"/>
        <v>48.096940146854159</v>
      </c>
      <c r="AE131" s="520">
        <f t="shared" si="30"/>
        <v>-36.896834099497106</v>
      </c>
      <c r="AF131" s="520">
        <f t="shared" si="31"/>
        <v>16.792285550553085</v>
      </c>
      <c r="AG131" s="520">
        <f t="shared" si="32"/>
        <v>-90.571015566423313</v>
      </c>
      <c r="AH131" s="520">
        <f t="shared" si="33"/>
        <v>34.69705405746808</v>
      </c>
      <c r="AI131" s="520">
        <f t="shared" si="34"/>
        <v>-75.978510057899257</v>
      </c>
      <c r="AK131" s="520">
        <f t="shared" si="35"/>
        <v>-36.725968615778825</v>
      </c>
      <c r="AL131" s="520">
        <f t="shared" si="36"/>
        <v>-0.70581520840373013</v>
      </c>
      <c r="AM131" s="520">
        <f t="shared" si="37"/>
        <v>-29.980000000000004</v>
      </c>
      <c r="AN131" s="520">
        <f t="shared" si="38"/>
        <v>-11.48</v>
      </c>
      <c r="AO131" s="520">
        <f t="shared" si="39"/>
        <v>-90.151590410761401</v>
      </c>
      <c r="AP131" s="520">
        <f t="shared" si="40"/>
        <v>49.701165016839184</v>
      </c>
      <c r="AQ131" s="520">
        <f t="shared" si="41"/>
        <v>-119.34220921810477</v>
      </c>
    </row>
    <row r="132" spans="1:43">
      <c r="A132" s="240">
        <v>407</v>
      </c>
      <c r="B132" s="364">
        <v>1</v>
      </c>
      <c r="C132" s="513">
        <v>32</v>
      </c>
      <c r="D132" s="18" t="s">
        <v>155</v>
      </c>
      <c r="E132" s="21">
        <v>2580</v>
      </c>
      <c r="F132" s="21">
        <v>2518</v>
      </c>
      <c r="G132" s="36">
        <v>2449</v>
      </c>
      <c r="H132" s="36"/>
      <c r="I132" s="22">
        <v>231777.33373985888</v>
      </c>
      <c r="J132" s="36">
        <v>112132.57888705807</v>
      </c>
      <c r="K132" s="507">
        <f t="shared" si="23"/>
        <v>343909.91262691695</v>
      </c>
      <c r="L132" s="507"/>
      <c r="M132" s="36">
        <v>219185.76756665396</v>
      </c>
      <c r="N132" s="36">
        <v>55259.052914683853</v>
      </c>
      <c r="O132" s="36">
        <v>-228057.81719625389</v>
      </c>
      <c r="P132" s="22">
        <v>87367.182116704629</v>
      </c>
      <c r="Q132" s="19">
        <f t="shared" si="24"/>
        <v>133754.18540178856</v>
      </c>
      <c r="R132" s="22"/>
      <c r="S132" s="22">
        <v>219185.76756665396</v>
      </c>
      <c r="T132" s="36">
        <v>11190.566682903422</v>
      </c>
      <c r="U132" s="36">
        <v>-73421.02</v>
      </c>
      <c r="V132" s="36">
        <v>-28114.52</v>
      </c>
      <c r="W132" s="520">
        <f t="shared" si="25"/>
        <v>-228057.81719625389</v>
      </c>
      <c r="X132" s="22">
        <f t="shared" si="42"/>
        <v>121718.15312623917</v>
      </c>
      <c r="Y132" s="19">
        <f t="shared" si="26"/>
        <v>22501.130179542655</v>
      </c>
      <c r="Z132" s="577"/>
      <c r="AA132" s="22">
        <f t="shared" si="27"/>
        <v>89.836175868162357</v>
      </c>
      <c r="AB132" s="22">
        <f t="shared" si="28"/>
        <v>43.462239878704679</v>
      </c>
      <c r="AC132" s="22">
        <f t="shared" si="29"/>
        <v>133.29841574686702</v>
      </c>
      <c r="AE132" s="520">
        <f t="shared" si="30"/>
        <v>87.0475645618165</v>
      </c>
      <c r="AF132" s="520">
        <f t="shared" si="31"/>
        <v>21.945612754044422</v>
      </c>
      <c r="AG132" s="520">
        <f t="shared" si="32"/>
        <v>-90.571015566423313</v>
      </c>
      <c r="AH132" s="520">
        <f t="shared" si="33"/>
        <v>34.69705405746808</v>
      </c>
      <c r="AI132" s="520">
        <f t="shared" si="34"/>
        <v>53.119215806905707</v>
      </c>
      <c r="AK132" s="520">
        <f t="shared" si="35"/>
        <v>89.500109255473234</v>
      </c>
      <c r="AL132" s="520">
        <f t="shared" si="36"/>
        <v>4.5694433168245903</v>
      </c>
      <c r="AM132" s="520">
        <f t="shared" si="37"/>
        <v>-29.98</v>
      </c>
      <c r="AN132" s="520">
        <f t="shared" si="38"/>
        <v>-11.48</v>
      </c>
      <c r="AO132" s="520">
        <f t="shared" si="39"/>
        <v>-93.122832664864802</v>
      </c>
      <c r="AP132" s="520">
        <f t="shared" si="40"/>
        <v>49.701165016839184</v>
      </c>
      <c r="AQ132" s="520">
        <f t="shared" si="41"/>
        <v>9.1878849242722147</v>
      </c>
    </row>
    <row r="133" spans="1:43">
      <c r="A133" s="240">
        <v>408</v>
      </c>
      <c r="B133" s="364">
        <v>14</v>
      </c>
      <c r="C133" s="364">
        <v>14</v>
      </c>
      <c r="D133" s="18" t="s">
        <v>156</v>
      </c>
      <c r="E133" s="21">
        <v>14203</v>
      </c>
      <c r="F133" s="21">
        <v>14099</v>
      </c>
      <c r="G133" s="36">
        <v>14024</v>
      </c>
      <c r="H133" s="36"/>
      <c r="I133" s="22">
        <v>1127635.3236815659</v>
      </c>
      <c r="J133" s="36">
        <v>74004.681623711745</v>
      </c>
      <c r="K133" s="507">
        <f t="shared" si="23"/>
        <v>1201640.0053052776</v>
      </c>
      <c r="L133" s="507"/>
      <c r="M133" s="36">
        <v>580006.69596974109</v>
      </c>
      <c r="N133" s="36">
        <v>-138440.55450543977</v>
      </c>
      <c r="O133" s="36">
        <v>-1276960.7484710023</v>
      </c>
      <c r="P133" s="22">
        <v>489193.76515624247</v>
      </c>
      <c r="Q133" s="19">
        <f t="shared" si="24"/>
        <v>-346200.84185045847</v>
      </c>
      <c r="R133" s="22"/>
      <c r="S133" s="22">
        <v>580006.69596974109</v>
      </c>
      <c r="T133" s="36">
        <v>-28786.2782163027</v>
      </c>
      <c r="U133" s="36">
        <v>-420439.52</v>
      </c>
      <c r="V133" s="36">
        <v>-160995.52000000002</v>
      </c>
      <c r="W133" s="520">
        <f t="shared" si="25"/>
        <v>-1276960.7484710023</v>
      </c>
      <c r="X133" s="22">
        <f t="shared" si="42"/>
        <v>697009.13819615275</v>
      </c>
      <c r="Y133" s="19">
        <f t="shared" si="26"/>
        <v>-610166.23252141138</v>
      </c>
      <c r="Z133" s="577"/>
      <c r="AA133" s="22">
        <f t="shared" si="27"/>
        <v>79.394164872320346</v>
      </c>
      <c r="AB133" s="22">
        <f t="shared" si="28"/>
        <v>5.2104964883272373</v>
      </c>
      <c r="AC133" s="22">
        <f t="shared" si="29"/>
        <v>84.604661360647583</v>
      </c>
      <c r="AE133" s="520">
        <f t="shared" si="30"/>
        <v>41.138144263404577</v>
      </c>
      <c r="AF133" s="520">
        <f t="shared" si="31"/>
        <v>-9.8191754383601513</v>
      </c>
      <c r="AG133" s="520">
        <f t="shared" si="32"/>
        <v>-90.571015566423313</v>
      </c>
      <c r="AH133" s="520">
        <f t="shared" si="33"/>
        <v>34.69705405746808</v>
      </c>
      <c r="AI133" s="520">
        <f t="shared" si="34"/>
        <v>-24.554992683910807</v>
      </c>
      <c r="AK133" s="520">
        <f t="shared" si="35"/>
        <v>41.358150026364882</v>
      </c>
      <c r="AL133" s="520">
        <f t="shared" si="36"/>
        <v>-2.052643911601733</v>
      </c>
      <c r="AM133" s="520">
        <f t="shared" si="37"/>
        <v>-29.98</v>
      </c>
      <c r="AN133" s="520">
        <f t="shared" si="38"/>
        <v>-11.480000000000002</v>
      </c>
      <c r="AO133" s="520">
        <f t="shared" si="39"/>
        <v>-91.055387084355559</v>
      </c>
      <c r="AP133" s="520">
        <f t="shared" si="40"/>
        <v>49.701165016839184</v>
      </c>
      <c r="AQ133" s="520">
        <f t="shared" si="41"/>
        <v>-43.508715952753235</v>
      </c>
    </row>
    <row r="134" spans="1:43">
      <c r="A134" s="240">
        <v>410</v>
      </c>
      <c r="B134" s="364">
        <v>13</v>
      </c>
      <c r="C134" s="364">
        <v>13</v>
      </c>
      <c r="D134" s="18" t="s">
        <v>157</v>
      </c>
      <c r="E134" s="21">
        <v>18788</v>
      </c>
      <c r="F134" s="21">
        <v>18775</v>
      </c>
      <c r="G134" s="36">
        <v>18762</v>
      </c>
      <c r="H134" s="36"/>
      <c r="I134" s="22">
        <v>-1687202.4017858221</v>
      </c>
      <c r="J134" s="36">
        <v>-1675944.1151684648</v>
      </c>
      <c r="K134" s="507">
        <f t="shared" si="23"/>
        <v>-3363146.516954287</v>
      </c>
      <c r="L134" s="507"/>
      <c r="M134" s="36">
        <v>-3718134.796940987</v>
      </c>
      <c r="N134" s="36">
        <v>-2826056.3874998256</v>
      </c>
      <c r="O134" s="36">
        <v>-1700470.8172595976</v>
      </c>
      <c r="P134" s="22">
        <v>651437.1899289632</v>
      </c>
      <c r="Q134" s="19">
        <f t="shared" si="24"/>
        <v>-7593224.8117714468</v>
      </c>
      <c r="R134" s="22"/>
      <c r="S134" s="22">
        <v>-3718134.796940987</v>
      </c>
      <c r="T134" s="36">
        <v>-2591394.8819405236</v>
      </c>
      <c r="U134" s="36">
        <v>-562484.76</v>
      </c>
      <c r="V134" s="36">
        <v>-215387.76</v>
      </c>
      <c r="W134" s="520">
        <f t="shared" si="25"/>
        <v>-1700470.8172595976</v>
      </c>
      <c r="X134" s="22">
        <f t="shared" si="42"/>
        <v>932493.25804593682</v>
      </c>
      <c r="Y134" s="19">
        <f t="shared" si="26"/>
        <v>-7855379.7580951722</v>
      </c>
      <c r="Z134" s="577"/>
      <c r="AA134" s="22">
        <f t="shared" si="27"/>
        <v>-89.80212911357367</v>
      </c>
      <c r="AB134" s="22">
        <f t="shared" si="28"/>
        <v>-89.202901595085422</v>
      </c>
      <c r="AC134" s="22">
        <f t="shared" si="29"/>
        <v>-179.00503070865909</v>
      </c>
      <c r="AE134" s="520">
        <f t="shared" si="30"/>
        <v>-198.03647387169039</v>
      </c>
      <c r="AF134" s="520">
        <f t="shared" si="31"/>
        <v>-150.52231091876567</v>
      </c>
      <c r="AG134" s="520">
        <f t="shared" si="32"/>
        <v>-90.571015566423313</v>
      </c>
      <c r="AH134" s="520">
        <f t="shared" si="33"/>
        <v>34.69705405746808</v>
      </c>
      <c r="AI134" s="520">
        <f t="shared" si="34"/>
        <v>-404.43274629941129</v>
      </c>
      <c r="AK134" s="520">
        <f t="shared" si="35"/>
        <v>-198.17369134106102</v>
      </c>
      <c r="AL134" s="520">
        <f t="shared" si="36"/>
        <v>-138.1193306652022</v>
      </c>
      <c r="AM134" s="520">
        <f t="shared" si="37"/>
        <v>-29.98</v>
      </c>
      <c r="AN134" s="520">
        <f t="shared" si="38"/>
        <v>-11.48</v>
      </c>
      <c r="AO134" s="520">
        <f t="shared" si="39"/>
        <v>-90.633771306875474</v>
      </c>
      <c r="AP134" s="520">
        <f t="shared" si="40"/>
        <v>49.701165016839184</v>
      </c>
      <c r="AQ134" s="520">
        <f t="shared" si="41"/>
        <v>-418.68562829629957</v>
      </c>
    </row>
    <row r="135" spans="1:43">
      <c r="A135" s="240">
        <v>416</v>
      </c>
      <c r="B135" s="364">
        <v>9</v>
      </c>
      <c r="C135" s="364">
        <v>9</v>
      </c>
      <c r="D135" s="18" t="s">
        <v>158</v>
      </c>
      <c r="E135" s="21">
        <v>2917</v>
      </c>
      <c r="F135" s="21">
        <v>2886</v>
      </c>
      <c r="G135" s="36">
        <v>2862</v>
      </c>
      <c r="H135" s="36"/>
      <c r="I135" s="22">
        <v>-338058.75406148727</v>
      </c>
      <c r="J135" s="36">
        <v>-265219.12902032188</v>
      </c>
      <c r="K135" s="507">
        <f t="shared" si="23"/>
        <v>-603277.88308180915</v>
      </c>
      <c r="L135" s="507"/>
      <c r="M135" s="36">
        <v>-449151.69105400209</v>
      </c>
      <c r="N135" s="36">
        <v>-308080.83929201949</v>
      </c>
      <c r="O135" s="36">
        <v>-261387.95092469768</v>
      </c>
      <c r="P135" s="22">
        <v>100135.69800985287</v>
      </c>
      <c r="Q135" s="19">
        <f t="shared" si="24"/>
        <v>-918484.7832608663</v>
      </c>
      <c r="R135" s="22"/>
      <c r="S135" s="22">
        <v>-449151.69105400209</v>
      </c>
      <c r="T135" s="36">
        <v>-272009.83502868289</v>
      </c>
      <c r="U135" s="36">
        <v>-85802.76</v>
      </c>
      <c r="V135" s="36">
        <v>-32855.760000000002</v>
      </c>
      <c r="W135" s="520">
        <f t="shared" si="25"/>
        <v>-261387.95092469768</v>
      </c>
      <c r="X135" s="22">
        <f t="shared" si="42"/>
        <v>142244.73427819373</v>
      </c>
      <c r="Y135" s="19">
        <f t="shared" si="26"/>
        <v>-958963.26272918889</v>
      </c>
      <c r="Z135" s="577"/>
      <c r="AA135" s="22">
        <f t="shared" si="27"/>
        <v>-115.8926136652339</v>
      </c>
      <c r="AB135" s="22">
        <f t="shared" si="28"/>
        <v>-90.921881734769244</v>
      </c>
      <c r="AC135" s="22">
        <f t="shared" si="29"/>
        <v>-206.81449540000312</v>
      </c>
      <c r="AE135" s="520">
        <f t="shared" si="30"/>
        <v>-155.6312165814283</v>
      </c>
      <c r="AF135" s="520">
        <f t="shared" si="31"/>
        <v>-106.75011756480232</v>
      </c>
      <c r="AG135" s="520">
        <f t="shared" si="32"/>
        <v>-90.571015566423313</v>
      </c>
      <c r="AH135" s="520">
        <f t="shared" si="33"/>
        <v>34.69705405746808</v>
      </c>
      <c r="AI135" s="520">
        <f t="shared" si="34"/>
        <v>-318.25529565518582</v>
      </c>
      <c r="AK135" s="520">
        <f t="shared" si="35"/>
        <v>-156.93630015863107</v>
      </c>
      <c r="AL135" s="520">
        <f t="shared" si="36"/>
        <v>-95.04187107920437</v>
      </c>
      <c r="AM135" s="520">
        <f t="shared" si="37"/>
        <v>-29.979999999999997</v>
      </c>
      <c r="AN135" s="520">
        <f t="shared" si="38"/>
        <v>-11.48</v>
      </c>
      <c r="AO135" s="520">
        <f t="shared" si="39"/>
        <v>-91.330520938049503</v>
      </c>
      <c r="AP135" s="520">
        <f t="shared" si="40"/>
        <v>49.701165016839177</v>
      </c>
      <c r="AQ135" s="520">
        <f t="shared" si="41"/>
        <v>-335.06752715904571</v>
      </c>
    </row>
    <row r="136" spans="1:43">
      <c r="A136" s="240">
        <v>418</v>
      </c>
      <c r="B136" s="364">
        <v>6</v>
      </c>
      <c r="C136" s="364">
        <v>6</v>
      </c>
      <c r="D136" s="18" t="s">
        <v>159</v>
      </c>
      <c r="E136" s="21">
        <v>24164</v>
      </c>
      <c r="F136" s="21">
        <v>24580</v>
      </c>
      <c r="G136" s="36">
        <v>24711</v>
      </c>
      <c r="H136" s="36"/>
      <c r="I136" s="22">
        <v>-30706.780717447447</v>
      </c>
      <c r="J136" s="36">
        <v>182606.45881778075</v>
      </c>
      <c r="K136" s="507">
        <f t="shared" si="23"/>
        <v>151899.67810033329</v>
      </c>
      <c r="L136" s="507"/>
      <c r="M136" s="36">
        <v>87527.887049725701</v>
      </c>
      <c r="N136" s="36">
        <v>11298.43556411851</v>
      </c>
      <c r="O136" s="36">
        <v>-2226235.562622685</v>
      </c>
      <c r="P136" s="22">
        <v>852853.5887325654</v>
      </c>
      <c r="Q136" s="19">
        <f t="shared" si="24"/>
        <v>-1274555.6512762755</v>
      </c>
      <c r="R136" s="22"/>
      <c r="S136" s="22">
        <v>87527.887049725701</v>
      </c>
      <c r="T136" s="36">
        <v>-50185.596039202806</v>
      </c>
      <c r="U136" s="36">
        <v>-740835.78</v>
      </c>
      <c r="V136" s="36">
        <v>-283682.28000000003</v>
      </c>
      <c r="W136" s="520">
        <f t="shared" si="25"/>
        <v>-2226235.562622685</v>
      </c>
      <c r="X136" s="22">
        <f t="shared" si="42"/>
        <v>1228165.488731113</v>
      </c>
      <c r="Y136" s="19">
        <f t="shared" si="26"/>
        <v>-1985245.8428810493</v>
      </c>
      <c r="Z136" s="577"/>
      <c r="AA136" s="22">
        <f t="shared" si="27"/>
        <v>-1.2707656314123261</v>
      </c>
      <c r="AB136" s="22">
        <f t="shared" si="28"/>
        <v>7.5569632021925486</v>
      </c>
      <c r="AC136" s="22">
        <f t="shared" si="29"/>
        <v>6.2861975707802218</v>
      </c>
      <c r="AE136" s="520">
        <f t="shared" si="30"/>
        <v>3.5609392615836333</v>
      </c>
      <c r="AF136" s="520">
        <f t="shared" si="31"/>
        <v>0.45965970561914199</v>
      </c>
      <c r="AG136" s="520">
        <f t="shared" si="32"/>
        <v>-90.571015566423313</v>
      </c>
      <c r="AH136" s="520">
        <f t="shared" si="33"/>
        <v>34.69705405746808</v>
      </c>
      <c r="AI136" s="520">
        <f t="shared" si="34"/>
        <v>-51.85336254175246</v>
      </c>
      <c r="AK136" s="520">
        <f t="shared" si="35"/>
        <v>3.5420617154192748</v>
      </c>
      <c r="AL136" s="520">
        <f t="shared" si="36"/>
        <v>-2.0309010577962368</v>
      </c>
      <c r="AM136" s="520">
        <f t="shared" si="37"/>
        <v>-29.98</v>
      </c>
      <c r="AN136" s="520">
        <f t="shared" si="38"/>
        <v>-11.48</v>
      </c>
      <c r="AO136" s="520">
        <f t="shared" si="39"/>
        <v>-90.090872996749823</v>
      </c>
      <c r="AP136" s="520">
        <f t="shared" si="40"/>
        <v>49.701165016839184</v>
      </c>
      <c r="AQ136" s="520">
        <f t="shared" si="41"/>
        <v>-80.33854732228761</v>
      </c>
    </row>
    <row r="137" spans="1:43">
      <c r="A137" s="240">
        <v>420</v>
      </c>
      <c r="B137" s="364">
        <v>11</v>
      </c>
      <c r="C137" s="364">
        <v>11</v>
      </c>
      <c r="D137" s="18" t="s">
        <v>160</v>
      </c>
      <c r="E137" s="21">
        <v>9280</v>
      </c>
      <c r="F137" s="21">
        <v>9177</v>
      </c>
      <c r="G137" s="36">
        <v>9049</v>
      </c>
      <c r="H137" s="36"/>
      <c r="I137" s="22">
        <v>1187453.1711064253</v>
      </c>
      <c r="J137" s="36">
        <v>705648.73981212056</v>
      </c>
      <c r="K137" s="507">
        <f t="shared" si="23"/>
        <v>1893101.9109185459</v>
      </c>
      <c r="L137" s="507"/>
      <c r="M137" s="36">
        <v>830477.12585432839</v>
      </c>
      <c r="N137" s="36">
        <v>291545.14032729022</v>
      </c>
      <c r="O137" s="36">
        <v>-831170.20985306671</v>
      </c>
      <c r="P137" s="22">
        <v>318414.86508538458</v>
      </c>
      <c r="Q137" s="19">
        <f t="shared" si="24"/>
        <v>609266.92141393654</v>
      </c>
      <c r="R137" s="22"/>
      <c r="S137" s="22">
        <v>830477.12585432839</v>
      </c>
      <c r="T137" s="36">
        <v>130934.93454927237</v>
      </c>
      <c r="U137" s="36">
        <v>-271289.02</v>
      </c>
      <c r="V137" s="36">
        <v>-103882.52</v>
      </c>
      <c r="W137" s="520">
        <f t="shared" si="25"/>
        <v>-831170.20985306671</v>
      </c>
      <c r="X137" s="22">
        <f t="shared" si="42"/>
        <v>449745.84223737777</v>
      </c>
      <c r="Y137" s="19">
        <f t="shared" si="26"/>
        <v>204816.15278791182</v>
      </c>
      <c r="Z137" s="577"/>
      <c r="AA137" s="22">
        <f t="shared" si="27"/>
        <v>127.95831585198549</v>
      </c>
      <c r="AB137" s="22">
        <f t="shared" si="28"/>
        <v>76.039734893547475</v>
      </c>
      <c r="AC137" s="22">
        <f t="shared" si="29"/>
        <v>203.99805074553296</v>
      </c>
      <c r="AE137" s="520">
        <f t="shared" si="30"/>
        <v>90.49549153910084</v>
      </c>
      <c r="AF137" s="520">
        <f t="shared" si="31"/>
        <v>31.769111945874492</v>
      </c>
      <c r="AG137" s="520">
        <f t="shared" si="32"/>
        <v>-90.571015566423313</v>
      </c>
      <c r="AH137" s="520">
        <f t="shared" si="33"/>
        <v>34.69705405746808</v>
      </c>
      <c r="AI137" s="520">
        <f t="shared" si="34"/>
        <v>66.390641976020106</v>
      </c>
      <c r="AK137" s="520">
        <f t="shared" si="35"/>
        <v>91.775569218071439</v>
      </c>
      <c r="AL137" s="520">
        <f t="shared" si="36"/>
        <v>14.469547413998493</v>
      </c>
      <c r="AM137" s="520">
        <f t="shared" si="37"/>
        <v>-29.98</v>
      </c>
      <c r="AN137" s="520">
        <f t="shared" si="38"/>
        <v>-11.48</v>
      </c>
      <c r="AO137" s="520">
        <f t="shared" si="39"/>
        <v>-91.852161548576277</v>
      </c>
      <c r="AP137" s="520">
        <f t="shared" si="40"/>
        <v>49.701165016839184</v>
      </c>
      <c r="AQ137" s="520">
        <f t="shared" si="41"/>
        <v>22.634120100332837</v>
      </c>
    </row>
    <row r="138" spans="1:43">
      <c r="A138" s="240">
        <v>421</v>
      </c>
      <c r="B138" s="364">
        <v>16</v>
      </c>
      <c r="C138" s="364">
        <v>16</v>
      </c>
      <c r="D138" s="18" t="s">
        <v>161</v>
      </c>
      <c r="E138" s="21">
        <v>719</v>
      </c>
      <c r="F138" s="21">
        <v>695</v>
      </c>
      <c r="G138" s="36">
        <v>682</v>
      </c>
      <c r="H138" s="36"/>
      <c r="I138" s="22">
        <v>59124.580471354551</v>
      </c>
      <c r="J138" s="36">
        <v>-51089.407034372649</v>
      </c>
      <c r="K138" s="507">
        <f t="shared" si="23"/>
        <v>8035.1734369819023</v>
      </c>
      <c r="L138" s="507"/>
      <c r="M138" s="36">
        <v>339846.08488809998</v>
      </c>
      <c r="N138" s="36">
        <v>122645.7097075627</v>
      </c>
      <c r="O138" s="36">
        <v>-62946.855818664204</v>
      </c>
      <c r="P138" s="22">
        <v>24114.452569940317</v>
      </c>
      <c r="Q138" s="19">
        <f t="shared" si="24"/>
        <v>423659.39134693879</v>
      </c>
      <c r="R138" s="22"/>
      <c r="S138" s="22">
        <v>339846.08488809998</v>
      </c>
      <c r="T138" s="36">
        <v>110482.24746328652</v>
      </c>
      <c r="U138" s="36">
        <v>-20446.36</v>
      </c>
      <c r="V138" s="36">
        <v>-7829.3600000000006</v>
      </c>
      <c r="W138" s="520">
        <f t="shared" si="25"/>
        <v>-62946.855818664204</v>
      </c>
      <c r="X138" s="22">
        <f t="shared" si="42"/>
        <v>33896.194541484321</v>
      </c>
      <c r="Y138" s="19">
        <f t="shared" si="26"/>
        <v>393001.95107420662</v>
      </c>
      <c r="Z138" s="577"/>
      <c r="AA138" s="22">
        <f t="shared" si="27"/>
        <v>82.231683548476425</v>
      </c>
      <c r="AB138" s="22">
        <f t="shared" si="28"/>
        <v>-71.056198935149723</v>
      </c>
      <c r="AC138" s="22">
        <f t="shared" si="29"/>
        <v>11.175484613326708</v>
      </c>
      <c r="AE138" s="520">
        <f t="shared" si="30"/>
        <v>488.98717250086327</v>
      </c>
      <c r="AF138" s="520">
        <f t="shared" si="31"/>
        <v>176.46864706124128</v>
      </c>
      <c r="AG138" s="520">
        <f t="shared" si="32"/>
        <v>-90.571015566423313</v>
      </c>
      <c r="AH138" s="520">
        <f t="shared" si="33"/>
        <v>34.69705405746808</v>
      </c>
      <c r="AI138" s="520">
        <f t="shared" si="34"/>
        <v>609.58185805314929</v>
      </c>
      <c r="AK138" s="520">
        <f t="shared" si="35"/>
        <v>498.30804235791788</v>
      </c>
      <c r="AL138" s="520">
        <f t="shared" si="36"/>
        <v>161.99743029807408</v>
      </c>
      <c r="AM138" s="520">
        <f t="shared" si="37"/>
        <v>-29.98</v>
      </c>
      <c r="AN138" s="520">
        <f t="shared" si="38"/>
        <v>-11.48</v>
      </c>
      <c r="AO138" s="520">
        <f t="shared" si="39"/>
        <v>-92.297442549361008</v>
      </c>
      <c r="AP138" s="520">
        <f t="shared" si="40"/>
        <v>49.701165016839184</v>
      </c>
      <c r="AQ138" s="520">
        <f t="shared" si="41"/>
        <v>576.24919512347014</v>
      </c>
    </row>
    <row r="139" spans="1:43">
      <c r="A139" s="240">
        <v>422</v>
      </c>
      <c r="B139" s="364">
        <v>12</v>
      </c>
      <c r="C139" s="364">
        <v>12</v>
      </c>
      <c r="D139" s="18" t="s">
        <v>162</v>
      </c>
      <c r="E139" s="21">
        <v>10543</v>
      </c>
      <c r="F139" s="21">
        <v>10372</v>
      </c>
      <c r="G139" s="36">
        <v>10228</v>
      </c>
      <c r="H139" s="36"/>
      <c r="I139" s="22">
        <v>1734438.7487365038</v>
      </c>
      <c r="J139" s="36">
        <v>1484496.9798302788</v>
      </c>
      <c r="K139" s="507">
        <f t="shared" ref="K139:K202" si="43">SUM(I139:J139)</f>
        <v>3218935.7285667825</v>
      </c>
      <c r="L139" s="507"/>
      <c r="M139" s="36">
        <v>-303805.50825229962</v>
      </c>
      <c r="N139" s="36">
        <v>4767.5904666817405</v>
      </c>
      <c r="O139" s="36">
        <v>-939402.57345494255</v>
      </c>
      <c r="P139" s="22">
        <v>359877.84468405892</v>
      </c>
      <c r="Q139" s="19">
        <f t="shared" ref="Q139:Q202" si="44">SUM(M139:P139)</f>
        <v>-878562.64655650163</v>
      </c>
      <c r="R139" s="22"/>
      <c r="S139" s="22">
        <v>-303805.50825229962</v>
      </c>
      <c r="T139" s="36">
        <v>-21176.76981768151</v>
      </c>
      <c r="U139" s="36">
        <v>-306635.44</v>
      </c>
      <c r="V139" s="36">
        <v>-117417.44</v>
      </c>
      <c r="W139" s="520">
        <f t="shared" ref="W139:W202" si="45">O139</f>
        <v>-939402.57345494255</v>
      </c>
      <c r="X139" s="22">
        <f t="shared" si="42"/>
        <v>508343.51579223119</v>
      </c>
      <c r="Y139" s="19">
        <f t="shared" ref="Y139:Y188" si="46">SUM(S139:X139)</f>
        <v>-1180094.2157326923</v>
      </c>
      <c r="Z139" s="577"/>
      <c r="AA139" s="22">
        <f t="shared" ref="AA139:AA202" si="47">I139/E139</f>
        <v>164.51093130385127</v>
      </c>
      <c r="AB139" s="22">
        <f t="shared" ref="AB139:AB202" si="48">J139/E139</f>
        <v>140.80403868256462</v>
      </c>
      <c r="AC139" s="22">
        <f t="shared" ref="AC139:AC202" si="49">K139/E139</f>
        <v>305.31496998641586</v>
      </c>
      <c r="AE139" s="520">
        <f t="shared" ref="AE139:AE202" si="50">M139/F139</f>
        <v>-29.290928292740034</v>
      </c>
      <c r="AF139" s="520">
        <f t="shared" ref="AF139:AF202" si="51">N139/F139</f>
        <v>0.45965970561914199</v>
      </c>
      <c r="AG139" s="520">
        <f t="shared" ref="AG139:AG202" si="52">O139/F139</f>
        <v>-90.571015566423313</v>
      </c>
      <c r="AH139" s="520">
        <f t="shared" ref="AH139:AH202" si="53">P139/F139</f>
        <v>34.69705405746808</v>
      </c>
      <c r="AI139" s="520">
        <f t="shared" ref="AI139:AI202" si="54">Q139/F139</f>
        <v>-84.705230096076136</v>
      </c>
      <c r="AK139" s="520">
        <f t="shared" ref="AK139:AK188" si="55">S139/$G139</f>
        <v>-29.703315237807942</v>
      </c>
      <c r="AL139" s="520">
        <f t="shared" ref="AL139:AL188" si="56">T139/$G139</f>
        <v>-2.0704702598437144</v>
      </c>
      <c r="AM139" s="520">
        <f t="shared" ref="AM139:AM188" si="57">U139/$G139</f>
        <v>-29.98</v>
      </c>
      <c r="AN139" s="520">
        <f t="shared" ref="AN139:AN188" si="58">V139/$G139</f>
        <v>-11.48</v>
      </c>
      <c r="AO139" s="520">
        <f t="shared" ref="AO139:AO190" si="59">W139/$G139</f>
        <v>-91.84616478832055</v>
      </c>
      <c r="AP139" s="520">
        <f t="shared" ref="AP139:AP188" si="60">X139/$G139</f>
        <v>49.701165016839184</v>
      </c>
      <c r="AQ139" s="520">
        <f t="shared" ref="AQ139:AQ188" si="61">Y139/$G139</f>
        <v>-115.37878526913299</v>
      </c>
    </row>
    <row r="140" spans="1:43">
      <c r="A140" s="240">
        <v>423</v>
      </c>
      <c r="B140" s="364">
        <v>2</v>
      </c>
      <c r="C140" s="364">
        <v>2</v>
      </c>
      <c r="D140" s="18" t="s">
        <v>163</v>
      </c>
      <c r="E140" s="21">
        <v>20291</v>
      </c>
      <c r="F140" s="21">
        <v>20497</v>
      </c>
      <c r="G140" s="36">
        <v>20637</v>
      </c>
      <c r="H140" s="36"/>
      <c r="I140" s="22">
        <v>1467114.1862799476</v>
      </c>
      <c r="J140" s="36">
        <v>236839.6764921734</v>
      </c>
      <c r="K140" s="507">
        <f t="shared" si="43"/>
        <v>1703953.8627721211</v>
      </c>
      <c r="L140" s="507"/>
      <c r="M140" s="36">
        <v>2692273.7804819779</v>
      </c>
      <c r="N140" s="36">
        <v>662253.49914224225</v>
      </c>
      <c r="O140" s="36">
        <v>-1856434.1060649788</v>
      </c>
      <c r="P140" s="22">
        <v>711185.51701592328</v>
      </c>
      <c r="Q140" s="19">
        <f t="shared" si="44"/>
        <v>2209278.6905751647</v>
      </c>
      <c r="R140" s="22"/>
      <c r="S140" s="22">
        <v>2692273.7804819779</v>
      </c>
      <c r="T140" s="36">
        <v>303527.620550978</v>
      </c>
      <c r="U140" s="36">
        <v>-618697.26</v>
      </c>
      <c r="V140" s="36">
        <v>-236912.76</v>
      </c>
      <c r="W140" s="520">
        <f t="shared" si="45"/>
        <v>-1856434.1060649788</v>
      </c>
      <c r="X140" s="22">
        <f t="shared" ref="X140:X188" si="62">G140/$G$10*277000000</f>
        <v>1025682.9424525102</v>
      </c>
      <c r="Y140" s="19">
        <f t="shared" si="46"/>
        <v>1309440.2174204872</v>
      </c>
      <c r="Z140" s="577"/>
      <c r="AA140" s="22">
        <f t="shared" si="47"/>
        <v>72.303690615541257</v>
      </c>
      <c r="AB140" s="22">
        <f t="shared" si="48"/>
        <v>11.672153984139442</v>
      </c>
      <c r="AC140" s="22">
        <f t="shared" si="49"/>
        <v>83.975844599680698</v>
      </c>
      <c r="AE140" s="520">
        <f t="shared" si="50"/>
        <v>131.34965021622568</v>
      </c>
      <c r="AF140" s="520">
        <f t="shared" si="51"/>
        <v>32.309776998694552</v>
      </c>
      <c r="AG140" s="520">
        <f t="shared" si="52"/>
        <v>-90.571015566423313</v>
      </c>
      <c r="AH140" s="520">
        <f t="shared" si="53"/>
        <v>34.69705405746808</v>
      </c>
      <c r="AI140" s="520">
        <f t="shared" si="54"/>
        <v>107.78546570596501</v>
      </c>
      <c r="AK140" s="520">
        <f t="shared" si="55"/>
        <v>130.45858315074759</v>
      </c>
      <c r="AL140" s="520">
        <f t="shared" si="56"/>
        <v>14.707933350340554</v>
      </c>
      <c r="AM140" s="520">
        <f t="shared" si="57"/>
        <v>-29.98</v>
      </c>
      <c r="AN140" s="520">
        <f t="shared" si="58"/>
        <v>-11.48</v>
      </c>
      <c r="AO140" s="520">
        <f t="shared" si="59"/>
        <v>-89.956587976206748</v>
      </c>
      <c r="AP140" s="520">
        <f t="shared" si="60"/>
        <v>49.701165016839184</v>
      </c>
      <c r="AQ140" s="520">
        <f t="shared" si="61"/>
        <v>63.45109354172056</v>
      </c>
    </row>
    <row r="141" spans="1:43">
      <c r="A141" s="240">
        <v>425</v>
      </c>
      <c r="B141" s="364">
        <v>17</v>
      </c>
      <c r="C141" s="364">
        <v>17</v>
      </c>
      <c r="D141" s="18" t="s">
        <v>164</v>
      </c>
      <c r="E141" s="21">
        <v>10218</v>
      </c>
      <c r="F141" s="21">
        <v>10258</v>
      </c>
      <c r="G141" s="36">
        <v>10256</v>
      </c>
      <c r="H141" s="36"/>
      <c r="I141" s="22">
        <v>-1316064.6412269443</v>
      </c>
      <c r="J141" s="22">
        <v>-2001363.5326534815</v>
      </c>
      <c r="K141" s="507">
        <f t="shared" si="43"/>
        <v>-3317428.1738804257</v>
      </c>
      <c r="L141" s="507"/>
      <c r="M141" s="36">
        <v>-655908.62277299759</v>
      </c>
      <c r="N141" s="22">
        <v>-1449669.1636128903</v>
      </c>
      <c r="O141" s="22">
        <v>-929077.47768037033</v>
      </c>
      <c r="P141" s="22">
        <v>355922.38052150758</v>
      </c>
      <c r="Q141" s="19">
        <f t="shared" si="44"/>
        <v>-2678732.8835447505</v>
      </c>
      <c r="R141" s="22"/>
      <c r="S141" s="22">
        <v>-655908.62277299759</v>
      </c>
      <c r="T141" s="22">
        <v>-1321458.3660615019</v>
      </c>
      <c r="U141" s="22">
        <v>-307474.88</v>
      </c>
      <c r="V141" s="22">
        <v>-117738.88</v>
      </c>
      <c r="W141" s="520">
        <f t="shared" si="45"/>
        <v>-929077.47768037033</v>
      </c>
      <c r="X141" s="22">
        <f t="shared" si="62"/>
        <v>509735.14841270266</v>
      </c>
      <c r="Y141" s="19">
        <f t="shared" si="46"/>
        <v>-2821923.0781021668</v>
      </c>
      <c r="Z141" s="577"/>
      <c r="AA141" s="22">
        <f t="shared" si="47"/>
        <v>-128.79865347689804</v>
      </c>
      <c r="AB141" s="22">
        <f t="shared" si="48"/>
        <v>-195.86646434267777</v>
      </c>
      <c r="AC141" s="22">
        <f t="shared" si="49"/>
        <v>-324.66511781957581</v>
      </c>
      <c r="AE141" s="520">
        <f t="shared" si="50"/>
        <v>-63.941179837492456</v>
      </c>
      <c r="AF141" s="520">
        <f t="shared" si="51"/>
        <v>-141.32083872225485</v>
      </c>
      <c r="AG141" s="520">
        <f t="shared" si="52"/>
        <v>-90.571015566423313</v>
      </c>
      <c r="AH141" s="520">
        <f t="shared" si="53"/>
        <v>34.69705405746808</v>
      </c>
      <c r="AI141" s="520">
        <f t="shared" si="54"/>
        <v>-261.13598006870251</v>
      </c>
      <c r="AK141" s="520">
        <f t="shared" si="55"/>
        <v>-63.95364886632192</v>
      </c>
      <c r="AL141" s="520">
        <f t="shared" si="56"/>
        <v>-128.84734458477982</v>
      </c>
      <c r="AM141" s="520">
        <f t="shared" si="57"/>
        <v>-29.98</v>
      </c>
      <c r="AN141" s="520">
        <f t="shared" si="58"/>
        <v>-11.48</v>
      </c>
      <c r="AO141" s="520">
        <f t="shared" si="59"/>
        <v>-90.588677620940942</v>
      </c>
      <c r="AP141" s="520">
        <f t="shared" si="60"/>
        <v>49.701165016839184</v>
      </c>
      <c r="AQ141" s="520">
        <f t="shared" si="61"/>
        <v>-275.14850605520348</v>
      </c>
    </row>
    <row r="142" spans="1:43">
      <c r="A142" s="240">
        <v>426</v>
      </c>
      <c r="B142" s="364">
        <v>12</v>
      </c>
      <c r="C142" s="364">
        <v>12</v>
      </c>
      <c r="D142" s="18" t="s">
        <v>165</v>
      </c>
      <c r="E142" s="21">
        <v>11979</v>
      </c>
      <c r="F142" s="21">
        <v>11962</v>
      </c>
      <c r="G142" s="36">
        <v>11969</v>
      </c>
      <c r="H142" s="36"/>
      <c r="I142" s="22">
        <v>-310907.9001552905</v>
      </c>
      <c r="J142" s="36">
        <v>-327093.58533511113</v>
      </c>
      <c r="K142" s="507">
        <f t="shared" si="43"/>
        <v>-638001.48549040162</v>
      </c>
      <c r="L142" s="507"/>
      <c r="M142" s="36">
        <v>-1689718.2459034517</v>
      </c>
      <c r="N142" s="36">
        <v>-1116468.0942660593</v>
      </c>
      <c r="O142" s="36">
        <v>-1083410.4882055556</v>
      </c>
      <c r="P142" s="22">
        <v>415046.16063543316</v>
      </c>
      <c r="Q142" s="19">
        <f t="shared" si="44"/>
        <v>-3474550.6677396335</v>
      </c>
      <c r="R142" s="22"/>
      <c r="S142" s="22">
        <v>-1689718.2459034517</v>
      </c>
      <c r="T142" s="36">
        <v>-966959.65594380279</v>
      </c>
      <c r="U142" s="36">
        <v>-358830.62</v>
      </c>
      <c r="V142" s="36">
        <v>-137404.12</v>
      </c>
      <c r="W142" s="520">
        <f t="shared" si="45"/>
        <v>-1083410.4882055556</v>
      </c>
      <c r="X142" s="22">
        <f t="shared" si="62"/>
        <v>594873.24408654822</v>
      </c>
      <c r="Y142" s="19">
        <f t="shared" si="46"/>
        <v>-3641449.8859662623</v>
      </c>
      <c r="Z142" s="577"/>
      <c r="AA142" s="22">
        <f t="shared" si="47"/>
        <v>-25.9544119004333</v>
      </c>
      <c r="AB142" s="22">
        <f t="shared" si="48"/>
        <v>-27.305583549136916</v>
      </c>
      <c r="AC142" s="22">
        <f t="shared" si="49"/>
        <v>-53.259995449570219</v>
      </c>
      <c r="AE142" s="520">
        <f t="shared" si="50"/>
        <v>-141.25716819122653</v>
      </c>
      <c r="AF142" s="520">
        <f t="shared" si="51"/>
        <v>-93.334567318680769</v>
      </c>
      <c r="AG142" s="520">
        <f t="shared" si="52"/>
        <v>-90.571015566423313</v>
      </c>
      <c r="AH142" s="520">
        <f t="shared" si="53"/>
        <v>34.69705405746808</v>
      </c>
      <c r="AI142" s="520">
        <f t="shared" si="54"/>
        <v>-290.4656970188625</v>
      </c>
      <c r="AK142" s="520">
        <f t="shared" si="55"/>
        <v>-141.17455475841354</v>
      </c>
      <c r="AL142" s="520">
        <f t="shared" si="56"/>
        <v>-80.788675406784421</v>
      </c>
      <c r="AM142" s="520">
        <f t="shared" si="57"/>
        <v>-29.98</v>
      </c>
      <c r="AN142" s="520">
        <f t="shared" si="58"/>
        <v>-11.48</v>
      </c>
      <c r="AO142" s="520">
        <f t="shared" si="59"/>
        <v>-90.518045635020101</v>
      </c>
      <c r="AP142" s="520">
        <f t="shared" si="60"/>
        <v>49.701165016839184</v>
      </c>
      <c r="AQ142" s="520">
        <f t="shared" si="61"/>
        <v>-304.2401107833789</v>
      </c>
    </row>
    <row r="143" spans="1:43">
      <c r="A143" s="240">
        <v>430</v>
      </c>
      <c r="B143" s="364">
        <v>2</v>
      </c>
      <c r="C143" s="364">
        <v>2</v>
      </c>
      <c r="D143" s="18" t="s">
        <v>166</v>
      </c>
      <c r="E143" s="21">
        <v>15628</v>
      </c>
      <c r="F143" s="21">
        <v>15392</v>
      </c>
      <c r="G143" s="36">
        <v>15420</v>
      </c>
      <c r="H143" s="36"/>
      <c r="I143" s="22">
        <v>526365.95899723028</v>
      </c>
      <c r="J143" s="36">
        <v>244673.06313513551</v>
      </c>
      <c r="K143" s="507">
        <f t="shared" si="43"/>
        <v>771039.02213236573</v>
      </c>
      <c r="L143" s="507"/>
      <c r="M143" s="36">
        <v>1261488.4010607996</v>
      </c>
      <c r="N143" s="36">
        <v>439069.3801450734</v>
      </c>
      <c r="O143" s="36">
        <v>-1394069.0715983876</v>
      </c>
      <c r="P143" s="22">
        <v>534057.05605254869</v>
      </c>
      <c r="Q143" s="19">
        <f t="shared" si="44"/>
        <v>840545.76566003414</v>
      </c>
      <c r="R143" s="22"/>
      <c r="S143" s="22">
        <v>1261488.4010607996</v>
      </c>
      <c r="T143" s="36">
        <v>169688.06954953549</v>
      </c>
      <c r="U143" s="36">
        <v>-462291.60000000003</v>
      </c>
      <c r="V143" s="36">
        <v>-177021.6</v>
      </c>
      <c r="W143" s="520">
        <f t="shared" si="45"/>
        <v>-1394069.0715983876</v>
      </c>
      <c r="X143" s="22">
        <f t="shared" si="62"/>
        <v>766391.96455966018</v>
      </c>
      <c r="Y143" s="19">
        <f t="shared" si="46"/>
        <v>164186.16357160755</v>
      </c>
      <c r="Z143" s="577"/>
      <c r="AA143" s="22">
        <f t="shared" si="47"/>
        <v>33.680954632533293</v>
      </c>
      <c r="AB143" s="22">
        <f t="shared" si="48"/>
        <v>15.656070075194236</v>
      </c>
      <c r="AC143" s="22">
        <f t="shared" si="49"/>
        <v>49.337024707727522</v>
      </c>
      <c r="AE143" s="520">
        <f t="shared" si="50"/>
        <v>81.957406513825333</v>
      </c>
      <c r="AF143" s="520">
        <f t="shared" si="51"/>
        <v>28.525817317117554</v>
      </c>
      <c r="AG143" s="520">
        <f t="shared" si="52"/>
        <v>-90.571015566423313</v>
      </c>
      <c r="AH143" s="520">
        <f t="shared" si="53"/>
        <v>34.69705405746808</v>
      </c>
      <c r="AI143" s="520">
        <f t="shared" si="54"/>
        <v>54.609262321987664</v>
      </c>
      <c r="AK143" s="520">
        <f t="shared" si="55"/>
        <v>81.808586320415017</v>
      </c>
      <c r="AL143" s="520">
        <f t="shared" si="56"/>
        <v>11.004414367674157</v>
      </c>
      <c r="AM143" s="520">
        <f t="shared" si="57"/>
        <v>-29.980000000000004</v>
      </c>
      <c r="AN143" s="520">
        <f t="shared" si="58"/>
        <v>-11.48</v>
      </c>
      <c r="AO143" s="520">
        <f t="shared" si="59"/>
        <v>-90.406554578364947</v>
      </c>
      <c r="AP143" s="520">
        <f t="shared" si="60"/>
        <v>49.701165016839184</v>
      </c>
      <c r="AQ143" s="520">
        <f t="shared" si="61"/>
        <v>10.647611126563396</v>
      </c>
    </row>
    <row r="144" spans="1:43">
      <c r="A144" s="240">
        <v>433</v>
      </c>
      <c r="B144" s="364">
        <v>5</v>
      </c>
      <c r="C144" s="364">
        <v>5</v>
      </c>
      <c r="D144" s="18" t="s">
        <v>167</v>
      </c>
      <c r="E144" s="21">
        <v>7799</v>
      </c>
      <c r="F144" s="21">
        <v>7749</v>
      </c>
      <c r="G144" s="36">
        <v>7692</v>
      </c>
      <c r="H144" s="36"/>
      <c r="I144" s="22">
        <v>575408.2609469922</v>
      </c>
      <c r="J144" s="36">
        <v>516347.5080941855</v>
      </c>
      <c r="K144" s="507">
        <f t="shared" si="43"/>
        <v>1091755.7690411778</v>
      </c>
      <c r="L144" s="507"/>
      <c r="M144" s="36">
        <v>55291.691277203128</v>
      </c>
      <c r="N144" s="36">
        <v>21059.308798090573</v>
      </c>
      <c r="O144" s="36">
        <v>-701834.7996242143</v>
      </c>
      <c r="P144" s="22">
        <v>268867.47189132014</v>
      </c>
      <c r="Q144" s="19">
        <f t="shared" si="44"/>
        <v>-356616.32765760046</v>
      </c>
      <c r="R144" s="22"/>
      <c r="S144" s="22">
        <v>55291.691277203128</v>
      </c>
      <c r="T144" s="36">
        <v>-15821.325618705554</v>
      </c>
      <c r="U144" s="36">
        <v>-230606.16</v>
      </c>
      <c r="V144" s="36">
        <v>-88304.16</v>
      </c>
      <c r="W144" s="520">
        <f t="shared" si="45"/>
        <v>-701834.7996242143</v>
      </c>
      <c r="X144" s="22">
        <f t="shared" si="62"/>
        <v>382301.36130952701</v>
      </c>
      <c r="Y144" s="19">
        <f t="shared" si="46"/>
        <v>-598973.39265618962</v>
      </c>
      <c r="Z144" s="577"/>
      <c r="AA144" s="22">
        <f t="shared" si="47"/>
        <v>73.779748807153766</v>
      </c>
      <c r="AB144" s="22">
        <f t="shared" si="48"/>
        <v>66.206886535989938</v>
      </c>
      <c r="AC144" s="22">
        <f t="shared" si="49"/>
        <v>139.98663534314372</v>
      </c>
      <c r="AE144" s="520">
        <f t="shared" si="50"/>
        <v>7.135332465763728</v>
      </c>
      <c r="AF144" s="520">
        <f t="shared" si="51"/>
        <v>2.7176808359905245</v>
      </c>
      <c r="AG144" s="520">
        <f t="shared" si="52"/>
        <v>-90.571015566423313</v>
      </c>
      <c r="AH144" s="520">
        <f t="shared" si="53"/>
        <v>34.69705405746808</v>
      </c>
      <c r="AI144" s="520">
        <f t="shared" si="54"/>
        <v>-46.020948207200988</v>
      </c>
      <c r="AK144" s="520">
        <f t="shared" si="55"/>
        <v>7.1882073943321796</v>
      </c>
      <c r="AL144" s="520">
        <f t="shared" si="56"/>
        <v>-2.0568546046159066</v>
      </c>
      <c r="AM144" s="520">
        <f t="shared" si="57"/>
        <v>-29.98</v>
      </c>
      <c r="AN144" s="520">
        <f t="shared" si="58"/>
        <v>-11.48</v>
      </c>
      <c r="AO144" s="520">
        <f t="shared" si="59"/>
        <v>-91.242173638093377</v>
      </c>
      <c r="AP144" s="520">
        <f t="shared" si="60"/>
        <v>49.701165016839184</v>
      </c>
      <c r="AQ144" s="520">
        <f t="shared" si="61"/>
        <v>-77.869655831537912</v>
      </c>
    </row>
    <row r="145" spans="1:43">
      <c r="A145" s="240">
        <v>434</v>
      </c>
      <c r="B145" s="364">
        <v>1</v>
      </c>
      <c r="C145" s="513">
        <v>32</v>
      </c>
      <c r="D145" s="18" t="s">
        <v>168</v>
      </c>
      <c r="E145" s="21">
        <v>14643</v>
      </c>
      <c r="F145" s="21">
        <v>14568</v>
      </c>
      <c r="G145" s="36">
        <v>14458</v>
      </c>
      <c r="H145" s="36"/>
      <c r="I145" s="22">
        <v>2242491.3071369282</v>
      </c>
      <c r="J145" s="36">
        <v>1430210.937575537</v>
      </c>
      <c r="K145" s="507">
        <f t="shared" si="43"/>
        <v>3672702.2447124654</v>
      </c>
      <c r="L145" s="507"/>
      <c r="M145" s="36">
        <v>2253525.4227396073</v>
      </c>
      <c r="N145" s="36">
        <v>1158393.5727888257</v>
      </c>
      <c r="O145" s="36">
        <v>-1319438.5547716548</v>
      </c>
      <c r="P145" s="22">
        <v>505466.68350919499</v>
      </c>
      <c r="Q145" s="19">
        <f t="shared" si="44"/>
        <v>2597947.1242659735</v>
      </c>
      <c r="R145" s="22"/>
      <c r="S145" s="22">
        <v>2253525.4227396073</v>
      </c>
      <c r="T145" s="36">
        <v>903433.40304117778</v>
      </c>
      <c r="U145" s="36">
        <v>-433450.84</v>
      </c>
      <c r="V145" s="36">
        <v>-165977.84</v>
      </c>
      <c r="W145" s="520">
        <f t="shared" si="45"/>
        <v>-1319438.5547716548</v>
      </c>
      <c r="X145" s="22">
        <f t="shared" si="62"/>
        <v>718579.443813461</v>
      </c>
      <c r="Y145" s="19">
        <f t="shared" si="46"/>
        <v>1956671.0348225916</v>
      </c>
      <c r="Z145" s="577"/>
      <c r="AA145" s="22">
        <f t="shared" si="47"/>
        <v>153.14425371419301</v>
      </c>
      <c r="AB145" s="22">
        <f t="shared" si="48"/>
        <v>97.671989180873936</v>
      </c>
      <c r="AC145" s="22">
        <f t="shared" si="49"/>
        <v>250.81624289506695</v>
      </c>
      <c r="AE145" s="520">
        <f t="shared" si="50"/>
        <v>154.69010315346014</v>
      </c>
      <c r="AF145" s="520">
        <f t="shared" si="51"/>
        <v>79.516307852061075</v>
      </c>
      <c r="AG145" s="520">
        <f t="shared" si="52"/>
        <v>-90.571015566423313</v>
      </c>
      <c r="AH145" s="520">
        <f t="shared" si="53"/>
        <v>34.69705405746808</v>
      </c>
      <c r="AI145" s="520">
        <f t="shared" si="54"/>
        <v>178.332449496566</v>
      </c>
      <c r="AK145" s="520">
        <f t="shared" si="55"/>
        <v>155.86702329088445</v>
      </c>
      <c r="AL145" s="520">
        <f t="shared" si="56"/>
        <v>62.486748031621097</v>
      </c>
      <c r="AM145" s="520">
        <f t="shared" si="57"/>
        <v>-29.98</v>
      </c>
      <c r="AN145" s="520">
        <f t="shared" si="58"/>
        <v>-11.48</v>
      </c>
      <c r="AO145" s="520">
        <f t="shared" si="59"/>
        <v>-91.260102003849411</v>
      </c>
      <c r="AP145" s="520">
        <f t="shared" si="60"/>
        <v>49.701165016839191</v>
      </c>
      <c r="AQ145" s="520">
        <f t="shared" si="61"/>
        <v>135.33483433549534</v>
      </c>
    </row>
    <row r="146" spans="1:43">
      <c r="A146" s="240">
        <v>435</v>
      </c>
      <c r="B146" s="364">
        <v>13</v>
      </c>
      <c r="C146" s="364">
        <v>13</v>
      </c>
      <c r="D146" s="18" t="s">
        <v>169</v>
      </c>
      <c r="E146" s="21">
        <v>703</v>
      </c>
      <c r="F146" s="21">
        <v>692</v>
      </c>
      <c r="G146" s="36">
        <v>702</v>
      </c>
      <c r="H146" s="36"/>
      <c r="I146" s="22">
        <v>281995.3078204405</v>
      </c>
      <c r="J146" s="36">
        <v>342305.30156898953</v>
      </c>
      <c r="K146" s="507">
        <f t="shared" si="43"/>
        <v>624300.60938943003</v>
      </c>
      <c r="L146" s="507"/>
      <c r="M146" s="36">
        <v>386514.52093453839</v>
      </c>
      <c r="N146" s="36">
        <v>398689.41760600469</v>
      </c>
      <c r="O146" s="36">
        <v>-62675.142771964929</v>
      </c>
      <c r="P146" s="22">
        <v>24010.361407767912</v>
      </c>
      <c r="Q146" s="19">
        <f t="shared" si="44"/>
        <v>746539.15717634605</v>
      </c>
      <c r="R146" s="22"/>
      <c r="S146" s="22">
        <v>386514.52093453839</v>
      </c>
      <c r="T146" s="36">
        <v>386578.45951530093</v>
      </c>
      <c r="U146" s="36">
        <v>-21045.96</v>
      </c>
      <c r="V146" s="36">
        <v>-8058.96</v>
      </c>
      <c r="W146" s="520">
        <f t="shared" si="45"/>
        <v>-62675.142771964929</v>
      </c>
      <c r="X146" s="22">
        <f t="shared" si="62"/>
        <v>34890.217841821104</v>
      </c>
      <c r="Y146" s="19">
        <f t="shared" si="46"/>
        <v>716203.13551969558</v>
      </c>
      <c r="Z146" s="577"/>
      <c r="AA146" s="22">
        <f t="shared" si="47"/>
        <v>401.13130557672901</v>
      </c>
      <c r="AB146" s="22">
        <f t="shared" si="48"/>
        <v>486.92077036840618</v>
      </c>
      <c r="AC146" s="22">
        <f t="shared" si="49"/>
        <v>888.05207594513513</v>
      </c>
      <c r="AE146" s="520">
        <f t="shared" si="50"/>
        <v>558.54699557014214</v>
      </c>
      <c r="AF146" s="520">
        <f t="shared" si="51"/>
        <v>576.14077688729003</v>
      </c>
      <c r="AG146" s="520">
        <f t="shared" si="52"/>
        <v>-90.571015566423313</v>
      </c>
      <c r="AH146" s="520">
        <f t="shared" si="53"/>
        <v>34.69705405746808</v>
      </c>
      <c r="AI146" s="520">
        <f t="shared" si="54"/>
        <v>1078.8138109484769</v>
      </c>
      <c r="AK146" s="520">
        <f t="shared" si="55"/>
        <v>550.59048566173556</v>
      </c>
      <c r="AL146" s="520">
        <f t="shared" si="56"/>
        <v>550.68156626111238</v>
      </c>
      <c r="AM146" s="520">
        <f t="shared" si="57"/>
        <v>-29.98</v>
      </c>
      <c r="AN146" s="520">
        <f t="shared" si="58"/>
        <v>-11.48</v>
      </c>
      <c r="AO146" s="520">
        <f t="shared" si="59"/>
        <v>-89.280830159494201</v>
      </c>
      <c r="AP146" s="520">
        <f t="shared" si="60"/>
        <v>49.701165016839177</v>
      </c>
      <c r="AQ146" s="520">
        <f t="shared" si="61"/>
        <v>1020.2323867801931</v>
      </c>
    </row>
    <row r="147" spans="1:43">
      <c r="A147" s="240">
        <v>436</v>
      </c>
      <c r="B147" s="364">
        <v>17</v>
      </c>
      <c r="C147" s="364">
        <v>17</v>
      </c>
      <c r="D147" s="18" t="s">
        <v>170</v>
      </c>
      <c r="E147" s="21">
        <v>2018</v>
      </c>
      <c r="F147" s="21">
        <v>1988</v>
      </c>
      <c r="G147" s="36">
        <v>2033</v>
      </c>
      <c r="H147" s="36"/>
      <c r="I147" s="22">
        <v>348525.13529645506</v>
      </c>
      <c r="J147" s="36">
        <v>75530.87929921945</v>
      </c>
      <c r="K147" s="507">
        <f t="shared" si="43"/>
        <v>424056.01459567453</v>
      </c>
      <c r="L147" s="507"/>
      <c r="M147" s="36">
        <v>-93853.417441251542</v>
      </c>
      <c r="N147" s="36">
        <v>-197935.69140400569</v>
      </c>
      <c r="O147" s="36">
        <v>-180055.17894604953</v>
      </c>
      <c r="P147" s="22">
        <v>68977.743466246538</v>
      </c>
      <c r="Q147" s="19">
        <f t="shared" si="44"/>
        <v>-402866.54432506021</v>
      </c>
      <c r="R147" s="22"/>
      <c r="S147" s="22">
        <v>-93853.417441251542</v>
      </c>
      <c r="T147" s="36">
        <v>-173088.44383799279</v>
      </c>
      <c r="U147" s="36">
        <v>-60949.340000000004</v>
      </c>
      <c r="V147" s="36">
        <v>-23338.84</v>
      </c>
      <c r="W147" s="520">
        <f t="shared" si="45"/>
        <v>-180055.17894604953</v>
      </c>
      <c r="X147" s="22">
        <f t="shared" si="62"/>
        <v>101042.46847923406</v>
      </c>
      <c r="Y147" s="19">
        <f t="shared" si="46"/>
        <v>-430242.75174605986</v>
      </c>
      <c r="Z147" s="577"/>
      <c r="AA147" s="22">
        <f t="shared" si="47"/>
        <v>172.70819390309964</v>
      </c>
      <c r="AB147" s="22">
        <f t="shared" si="48"/>
        <v>37.428582407938279</v>
      </c>
      <c r="AC147" s="22">
        <f t="shared" si="49"/>
        <v>210.13677631103792</v>
      </c>
      <c r="AE147" s="520">
        <f t="shared" si="50"/>
        <v>-47.209968531816671</v>
      </c>
      <c r="AF147" s="520">
        <f t="shared" si="51"/>
        <v>-99.565237124751349</v>
      </c>
      <c r="AG147" s="520">
        <f t="shared" si="52"/>
        <v>-90.571015566423313</v>
      </c>
      <c r="AH147" s="520">
        <f t="shared" si="53"/>
        <v>34.69705405746808</v>
      </c>
      <c r="AI147" s="520">
        <f t="shared" si="54"/>
        <v>-202.64916716552324</v>
      </c>
      <c r="AK147" s="520">
        <f t="shared" si="55"/>
        <v>-46.164986444294904</v>
      </c>
      <c r="AL147" s="520">
        <f t="shared" si="56"/>
        <v>-85.139421464826754</v>
      </c>
      <c r="AM147" s="520">
        <f t="shared" si="57"/>
        <v>-29.98</v>
      </c>
      <c r="AN147" s="520">
        <f t="shared" si="58"/>
        <v>-11.48</v>
      </c>
      <c r="AO147" s="520">
        <f t="shared" si="59"/>
        <v>-88.566246407304249</v>
      </c>
      <c r="AP147" s="520">
        <f t="shared" si="60"/>
        <v>49.701165016839184</v>
      </c>
      <c r="AQ147" s="520">
        <f t="shared" si="61"/>
        <v>-211.62948929958674</v>
      </c>
    </row>
    <row r="148" spans="1:43">
      <c r="A148" s="240">
        <v>440</v>
      </c>
      <c r="B148" s="364">
        <v>15</v>
      </c>
      <c r="C148" s="364">
        <v>15</v>
      </c>
      <c r="D148" s="18" t="s">
        <v>171</v>
      </c>
      <c r="E148" s="21">
        <v>5622</v>
      </c>
      <c r="F148" s="21">
        <v>5732</v>
      </c>
      <c r="G148" s="36">
        <v>5843</v>
      </c>
      <c r="H148" s="36"/>
      <c r="I148" s="22">
        <v>-1326489.8967506385</v>
      </c>
      <c r="J148" s="36">
        <v>-1382275.9321918038</v>
      </c>
      <c r="K148" s="507">
        <f t="shared" si="43"/>
        <v>-2708765.8289424423</v>
      </c>
      <c r="L148" s="507"/>
      <c r="M148" s="36">
        <v>-1088842.0824706783</v>
      </c>
      <c r="N148" s="36">
        <v>-1161086.4604951169</v>
      </c>
      <c r="O148" s="36">
        <v>-519153.06122673844</v>
      </c>
      <c r="P148" s="22">
        <v>198883.51385740703</v>
      </c>
      <c r="Q148" s="19">
        <f t="shared" si="44"/>
        <v>-2570198.0903351265</v>
      </c>
      <c r="R148" s="22"/>
      <c r="S148" s="22">
        <v>-1088842.0824706783</v>
      </c>
      <c r="T148" s="36">
        <v>-1089444.3965874782</v>
      </c>
      <c r="U148" s="36">
        <v>-175173.14</v>
      </c>
      <c r="V148" s="36">
        <v>-67077.64</v>
      </c>
      <c r="W148" s="520">
        <f t="shared" si="45"/>
        <v>-519153.06122673844</v>
      </c>
      <c r="X148" s="22">
        <f t="shared" si="62"/>
        <v>290403.90719339135</v>
      </c>
      <c r="Y148" s="19">
        <f t="shared" si="46"/>
        <v>-2649286.413091504</v>
      </c>
      <c r="Z148" s="577"/>
      <c r="AA148" s="22">
        <f t="shared" si="47"/>
        <v>-235.94626409652054</v>
      </c>
      <c r="AB148" s="22">
        <f t="shared" si="48"/>
        <v>-245.86907367339094</v>
      </c>
      <c r="AC148" s="22">
        <f t="shared" si="49"/>
        <v>-481.81533776991148</v>
      </c>
      <c r="AE148" s="520">
        <f t="shared" si="50"/>
        <v>-189.95849310374709</v>
      </c>
      <c r="AF148" s="520">
        <f t="shared" si="51"/>
        <v>-202.56218780445167</v>
      </c>
      <c r="AG148" s="520">
        <f t="shared" si="52"/>
        <v>-90.571015566423313</v>
      </c>
      <c r="AH148" s="520">
        <f t="shared" si="53"/>
        <v>34.69705405746808</v>
      </c>
      <c r="AI148" s="520">
        <f t="shared" si="54"/>
        <v>-448.39464241715393</v>
      </c>
      <c r="AK148" s="520">
        <f t="shared" si="55"/>
        <v>-186.34983441223315</v>
      </c>
      <c r="AL148" s="520">
        <f t="shared" si="56"/>
        <v>-186.45291743752836</v>
      </c>
      <c r="AM148" s="520">
        <f t="shared" si="57"/>
        <v>-29.980000000000004</v>
      </c>
      <c r="AN148" s="520">
        <f t="shared" si="58"/>
        <v>-11.48</v>
      </c>
      <c r="AO148" s="520">
        <f t="shared" si="59"/>
        <v>-88.850429783799157</v>
      </c>
      <c r="AP148" s="520">
        <f t="shared" si="60"/>
        <v>49.701165016839184</v>
      </c>
      <c r="AQ148" s="520">
        <f t="shared" si="61"/>
        <v>-453.41201661672153</v>
      </c>
    </row>
    <row r="149" spans="1:43">
      <c r="A149" s="240">
        <v>441</v>
      </c>
      <c r="B149" s="364">
        <v>9</v>
      </c>
      <c r="C149" s="364">
        <v>9</v>
      </c>
      <c r="D149" s="18" t="s">
        <v>172</v>
      </c>
      <c r="E149" s="21">
        <v>4473</v>
      </c>
      <c r="F149" s="21">
        <v>4421</v>
      </c>
      <c r="G149" s="36">
        <v>4396</v>
      </c>
      <c r="H149" s="36"/>
      <c r="I149" s="22">
        <v>-678572.22119244223</v>
      </c>
      <c r="J149" s="36">
        <v>-193986.58508298401</v>
      </c>
      <c r="K149" s="507">
        <f t="shared" si="43"/>
        <v>-872558.80627542618</v>
      </c>
      <c r="L149" s="507"/>
      <c r="M149" s="36">
        <v>-829996.46312295948</v>
      </c>
      <c r="N149" s="36">
        <v>-247162.28629509846</v>
      </c>
      <c r="O149" s="36">
        <v>-400414.45981915749</v>
      </c>
      <c r="P149" s="22">
        <v>153395.67598806639</v>
      </c>
      <c r="Q149" s="19">
        <f t="shared" si="44"/>
        <v>-1324177.5332491491</v>
      </c>
      <c r="R149" s="22"/>
      <c r="S149" s="22">
        <v>-829996.46312295948</v>
      </c>
      <c r="T149" s="36">
        <v>-191905.90727631422</v>
      </c>
      <c r="U149" s="36">
        <v>-131792.08000000002</v>
      </c>
      <c r="V149" s="36">
        <v>-50466.080000000002</v>
      </c>
      <c r="W149" s="520">
        <f t="shared" si="45"/>
        <v>-400414.45981915749</v>
      </c>
      <c r="X149" s="22">
        <f t="shared" si="62"/>
        <v>218486.32141402503</v>
      </c>
      <c r="Y149" s="19">
        <f t="shared" si="46"/>
        <v>-1386088.6688044062</v>
      </c>
      <c r="Z149" s="577"/>
      <c r="AA149" s="22">
        <f t="shared" si="47"/>
        <v>-151.70405123908836</v>
      </c>
      <c r="AB149" s="22">
        <f t="shared" si="48"/>
        <v>-43.368340058793649</v>
      </c>
      <c r="AC149" s="22">
        <f t="shared" si="49"/>
        <v>-195.07239129788201</v>
      </c>
      <c r="AE149" s="520">
        <f t="shared" si="50"/>
        <v>-187.73953022460066</v>
      </c>
      <c r="AF149" s="520">
        <f t="shared" si="51"/>
        <v>-55.906420786043533</v>
      </c>
      <c r="AG149" s="520">
        <f t="shared" si="52"/>
        <v>-90.571015566423313</v>
      </c>
      <c r="AH149" s="520">
        <f t="shared" si="53"/>
        <v>34.69705405746808</v>
      </c>
      <c r="AI149" s="520">
        <f t="shared" si="54"/>
        <v>-299.51991251959942</v>
      </c>
      <c r="AK149" s="520">
        <f t="shared" si="55"/>
        <v>-188.80720271222918</v>
      </c>
      <c r="AL149" s="520">
        <f t="shared" si="56"/>
        <v>-43.654664985512788</v>
      </c>
      <c r="AM149" s="520">
        <f t="shared" si="57"/>
        <v>-29.980000000000004</v>
      </c>
      <c r="AN149" s="520">
        <f t="shared" si="58"/>
        <v>-11.48</v>
      </c>
      <c r="AO149" s="520">
        <f t="shared" si="59"/>
        <v>-91.086091860590869</v>
      </c>
      <c r="AP149" s="520">
        <f t="shared" si="60"/>
        <v>49.701165016839177</v>
      </c>
      <c r="AQ149" s="520">
        <f t="shared" si="61"/>
        <v>-315.30679454149367</v>
      </c>
    </row>
    <row r="150" spans="1:43">
      <c r="A150" s="240">
        <v>444</v>
      </c>
      <c r="B150" s="364">
        <v>1</v>
      </c>
      <c r="C150" s="513">
        <v>34</v>
      </c>
      <c r="D150" s="18" t="s">
        <v>173</v>
      </c>
      <c r="E150" s="21">
        <v>45988</v>
      </c>
      <c r="F150" s="21">
        <v>45811</v>
      </c>
      <c r="G150" s="36">
        <v>45645</v>
      </c>
      <c r="H150" s="36"/>
      <c r="I150" s="22">
        <v>1741465.0762853224</v>
      </c>
      <c r="J150" s="36">
        <v>3958693.2397983586</v>
      </c>
      <c r="K150" s="507">
        <f t="shared" si="43"/>
        <v>5700158.3160836808</v>
      </c>
      <c r="L150" s="507"/>
      <c r="M150" s="36">
        <v>2478386.7976316563</v>
      </c>
      <c r="N150" s="36">
        <v>3572348.5998611343</v>
      </c>
      <c r="O150" s="36">
        <v>-4149148.7941134186</v>
      </c>
      <c r="P150" s="22">
        <v>1589506.7434266701</v>
      </c>
      <c r="Q150" s="19">
        <f t="shared" si="44"/>
        <v>3491093.3468060419</v>
      </c>
      <c r="R150" s="22"/>
      <c r="S150" s="22">
        <v>2478386.7976316563</v>
      </c>
      <c r="T150" s="36">
        <v>2770592.6734258309</v>
      </c>
      <c r="U150" s="36">
        <v>-1368437.1</v>
      </c>
      <c r="V150" s="36">
        <v>-524004.60000000003</v>
      </c>
      <c r="W150" s="520">
        <f t="shared" si="45"/>
        <v>-4149148.7941134186</v>
      </c>
      <c r="X150" s="22">
        <f t="shared" si="62"/>
        <v>2268609.6771936244</v>
      </c>
      <c r="Y150" s="19">
        <f t="shared" si="46"/>
        <v>1475998.6541376933</v>
      </c>
      <c r="Z150" s="577"/>
      <c r="AA150" s="22">
        <f t="shared" si="47"/>
        <v>37.867815001420425</v>
      </c>
      <c r="AB150" s="22">
        <f t="shared" si="48"/>
        <v>86.081004605513584</v>
      </c>
      <c r="AC150" s="22">
        <f t="shared" si="49"/>
        <v>123.94881960693399</v>
      </c>
      <c r="AE150" s="520">
        <f t="shared" si="50"/>
        <v>54.100255345477208</v>
      </c>
      <c r="AF150" s="520">
        <f t="shared" si="51"/>
        <v>77.980148869510259</v>
      </c>
      <c r="AG150" s="520">
        <f t="shared" si="52"/>
        <v>-90.571015566423313</v>
      </c>
      <c r="AH150" s="520">
        <f t="shared" si="53"/>
        <v>34.69705405746808</v>
      </c>
      <c r="AI150" s="520">
        <f t="shared" si="54"/>
        <v>76.20644270603222</v>
      </c>
      <c r="AK150" s="520">
        <f t="shared" si="55"/>
        <v>54.29700509654193</v>
      </c>
      <c r="AL150" s="520">
        <f t="shared" si="56"/>
        <v>60.698711215375852</v>
      </c>
      <c r="AM150" s="520">
        <f t="shared" si="57"/>
        <v>-29.98</v>
      </c>
      <c r="AN150" s="520">
        <f t="shared" si="58"/>
        <v>-11.48</v>
      </c>
      <c r="AO150" s="520">
        <f t="shared" si="59"/>
        <v>-90.900400791180161</v>
      </c>
      <c r="AP150" s="520">
        <f t="shared" si="60"/>
        <v>49.701165016839184</v>
      </c>
      <c r="AQ150" s="520">
        <f t="shared" si="61"/>
        <v>32.336480537576804</v>
      </c>
    </row>
    <row r="151" spans="1:43">
      <c r="A151" s="240">
        <v>445</v>
      </c>
      <c r="B151" s="364">
        <v>2</v>
      </c>
      <c r="C151" s="364">
        <v>2</v>
      </c>
      <c r="D151" s="18" t="s">
        <v>174</v>
      </c>
      <c r="E151" s="21">
        <v>15086</v>
      </c>
      <c r="F151" s="21">
        <v>14991</v>
      </c>
      <c r="G151" s="36">
        <v>14999</v>
      </c>
      <c r="H151" s="36"/>
      <c r="I151" s="22">
        <v>-3399389.9714153982</v>
      </c>
      <c r="J151" s="36">
        <v>-222476.07213752993</v>
      </c>
      <c r="K151" s="507">
        <f t="shared" si="43"/>
        <v>-3621866.0435529281</v>
      </c>
      <c r="L151" s="507"/>
      <c r="M151" s="36">
        <v>-4499630.5183719164</v>
      </c>
      <c r="N151" s="36">
        <v>-793600.92866613599</v>
      </c>
      <c r="O151" s="36">
        <v>-1357750.0943562519</v>
      </c>
      <c r="P151" s="22">
        <v>520143.53737550398</v>
      </c>
      <c r="Q151" s="19">
        <f t="shared" si="44"/>
        <v>-6130838.0040188003</v>
      </c>
      <c r="R151" s="22"/>
      <c r="S151" s="22">
        <v>-4499630.5183719164</v>
      </c>
      <c r="T151" s="36">
        <v>-606234.18406749435</v>
      </c>
      <c r="U151" s="36">
        <v>-449670.02</v>
      </c>
      <c r="V151" s="36">
        <v>-172188.52000000002</v>
      </c>
      <c r="W151" s="520">
        <f t="shared" si="45"/>
        <v>-1357750.0943562519</v>
      </c>
      <c r="X151" s="22">
        <f t="shared" si="62"/>
        <v>745467.77408757096</v>
      </c>
      <c r="Y151" s="19">
        <f t="shared" si="46"/>
        <v>-6340005.562708091</v>
      </c>
      <c r="Z151" s="577"/>
      <c r="AA151" s="22">
        <f t="shared" si="47"/>
        <v>-225.33408268695467</v>
      </c>
      <c r="AB151" s="22">
        <f t="shared" si="48"/>
        <v>-14.747187600260501</v>
      </c>
      <c r="AC151" s="22">
        <f t="shared" si="49"/>
        <v>-240.08127028721518</v>
      </c>
      <c r="AE151" s="520">
        <f t="shared" si="50"/>
        <v>-300.15546116816199</v>
      </c>
      <c r="AF151" s="520">
        <f t="shared" si="51"/>
        <v>-52.938491672746046</v>
      </c>
      <c r="AG151" s="520">
        <f t="shared" si="52"/>
        <v>-90.571015566423313</v>
      </c>
      <c r="AH151" s="520">
        <f t="shared" si="53"/>
        <v>34.69705405746808</v>
      </c>
      <c r="AI151" s="520">
        <f t="shared" si="54"/>
        <v>-408.96791434986329</v>
      </c>
      <c r="AK151" s="520">
        <f t="shared" si="55"/>
        <v>-299.99536758263326</v>
      </c>
      <c r="AL151" s="520">
        <f t="shared" si="56"/>
        <v>-40.41830682495462</v>
      </c>
      <c r="AM151" s="520">
        <f t="shared" si="57"/>
        <v>-29.98</v>
      </c>
      <c r="AN151" s="520">
        <f t="shared" si="58"/>
        <v>-11.48</v>
      </c>
      <c r="AO151" s="520">
        <f t="shared" si="59"/>
        <v>-90.522707804270411</v>
      </c>
      <c r="AP151" s="520">
        <f t="shared" si="60"/>
        <v>49.701165016839184</v>
      </c>
      <c r="AQ151" s="520">
        <f t="shared" si="61"/>
        <v>-422.69521719501904</v>
      </c>
    </row>
    <row r="152" spans="1:43">
      <c r="A152" s="240">
        <v>475</v>
      </c>
      <c r="B152" s="364">
        <v>15</v>
      </c>
      <c r="C152" s="364">
        <v>15</v>
      </c>
      <c r="D152" s="18" t="s">
        <v>175</v>
      </c>
      <c r="E152" s="21">
        <v>5487</v>
      </c>
      <c r="F152" s="21">
        <v>5479</v>
      </c>
      <c r="G152" s="36">
        <v>5456</v>
      </c>
      <c r="H152" s="36"/>
      <c r="I152" s="22">
        <v>-1220835.1691205476</v>
      </c>
      <c r="J152" s="36">
        <v>-942752.72653293004</v>
      </c>
      <c r="K152" s="507">
        <f t="shared" si="43"/>
        <v>-2163587.8956534779</v>
      </c>
      <c r="L152" s="507"/>
      <c r="M152" s="36">
        <v>-1368804.3046799542</v>
      </c>
      <c r="N152" s="36">
        <v>-981932.40847028233</v>
      </c>
      <c r="O152" s="36">
        <v>-496238.59428843332</v>
      </c>
      <c r="P152" s="22">
        <v>190105.1591808676</v>
      </c>
      <c r="Q152" s="19">
        <f t="shared" si="44"/>
        <v>-2656870.1482578027</v>
      </c>
      <c r="R152" s="22"/>
      <c r="S152" s="22">
        <v>-1368804.3046799542</v>
      </c>
      <c r="T152" s="36">
        <v>-913452.49427803652</v>
      </c>
      <c r="U152" s="36">
        <v>-163570.88</v>
      </c>
      <c r="V152" s="36">
        <v>-62634.880000000005</v>
      </c>
      <c r="W152" s="520">
        <f t="shared" si="45"/>
        <v>-496238.59428843332</v>
      </c>
      <c r="X152" s="22">
        <f t="shared" si="62"/>
        <v>271169.55633187457</v>
      </c>
      <c r="Y152" s="19">
        <f t="shared" si="46"/>
        <v>-2733531.5969145494</v>
      </c>
      <c r="Z152" s="577"/>
      <c r="AA152" s="22">
        <f t="shared" si="47"/>
        <v>-222.49593022062103</v>
      </c>
      <c r="AB152" s="22">
        <f t="shared" si="48"/>
        <v>-171.81569647037179</v>
      </c>
      <c r="AC152" s="22">
        <f t="shared" si="49"/>
        <v>-394.31162669099285</v>
      </c>
      <c r="AE152" s="520">
        <f t="shared" si="50"/>
        <v>-249.8273963642917</v>
      </c>
      <c r="AF152" s="520">
        <f t="shared" si="51"/>
        <v>-179.21744998545032</v>
      </c>
      <c r="AG152" s="520">
        <f t="shared" si="52"/>
        <v>-90.571015566423313</v>
      </c>
      <c r="AH152" s="520">
        <f t="shared" si="53"/>
        <v>34.69705405746808</v>
      </c>
      <c r="AI152" s="520">
        <f t="shared" si="54"/>
        <v>-484.91880785869733</v>
      </c>
      <c r="AK152" s="520">
        <f t="shared" si="55"/>
        <v>-250.88055437682445</v>
      </c>
      <c r="AL152" s="520">
        <f t="shared" si="56"/>
        <v>-167.42164484568119</v>
      </c>
      <c r="AM152" s="520">
        <f t="shared" si="57"/>
        <v>-29.98</v>
      </c>
      <c r="AN152" s="520">
        <f t="shared" si="58"/>
        <v>-11.48</v>
      </c>
      <c r="AO152" s="520">
        <f t="shared" si="59"/>
        <v>-90.952821533803757</v>
      </c>
      <c r="AP152" s="520">
        <f t="shared" si="60"/>
        <v>49.701165016839184</v>
      </c>
      <c r="AQ152" s="520">
        <f t="shared" si="61"/>
        <v>-501.01385573947022</v>
      </c>
    </row>
    <row r="153" spans="1:43">
      <c r="A153" s="240">
        <v>480</v>
      </c>
      <c r="B153" s="364">
        <v>2</v>
      </c>
      <c r="C153" s="364">
        <v>2</v>
      </c>
      <c r="D153" s="18" t="s">
        <v>176</v>
      </c>
      <c r="E153" s="21">
        <v>1990</v>
      </c>
      <c r="F153" s="21">
        <v>1978</v>
      </c>
      <c r="G153" s="36">
        <v>1930</v>
      </c>
      <c r="H153" s="36"/>
      <c r="I153" s="22">
        <v>261707.27360177401</v>
      </c>
      <c r="J153" s="36">
        <v>74941.251000869946</v>
      </c>
      <c r="K153" s="507">
        <f t="shared" si="43"/>
        <v>336648.52460264397</v>
      </c>
      <c r="L153" s="507"/>
      <c r="M153" s="36">
        <v>111836.96442156307</v>
      </c>
      <c r="N153" s="36">
        <v>-3545.877234525467</v>
      </c>
      <c r="O153" s="36">
        <v>-179149.46879038532</v>
      </c>
      <c r="P153" s="22">
        <v>68630.772925671859</v>
      </c>
      <c r="Q153" s="19">
        <f t="shared" si="44"/>
        <v>-2227.6086776758602</v>
      </c>
      <c r="R153" s="22"/>
      <c r="S153" s="22">
        <v>111836.96442156307</v>
      </c>
      <c r="T153" s="36">
        <v>-4038.5316910310476</v>
      </c>
      <c r="U153" s="36">
        <v>-57861.4</v>
      </c>
      <c r="V153" s="36">
        <v>-22156.400000000001</v>
      </c>
      <c r="W153" s="520">
        <f t="shared" si="45"/>
        <v>-179149.46879038532</v>
      </c>
      <c r="X153" s="22">
        <f t="shared" si="62"/>
        <v>95923.248482499621</v>
      </c>
      <c r="Y153" s="19">
        <f t="shared" si="46"/>
        <v>-55445.587577353697</v>
      </c>
      <c r="Z153" s="577"/>
      <c r="AA153" s="22">
        <f t="shared" si="47"/>
        <v>131.51119276471056</v>
      </c>
      <c r="AB153" s="22">
        <f t="shared" si="48"/>
        <v>37.658920100939675</v>
      </c>
      <c r="AC153" s="22">
        <f t="shared" si="49"/>
        <v>169.17011286565022</v>
      </c>
      <c r="AE153" s="520">
        <f t="shared" si="50"/>
        <v>56.540426906755847</v>
      </c>
      <c r="AF153" s="520">
        <f t="shared" si="51"/>
        <v>-1.7926578536529156</v>
      </c>
      <c r="AG153" s="520">
        <f t="shared" si="52"/>
        <v>-90.571015566423313</v>
      </c>
      <c r="AH153" s="520">
        <f t="shared" si="53"/>
        <v>34.69705405746808</v>
      </c>
      <c r="AI153" s="520">
        <f t="shared" si="54"/>
        <v>-1.1261924558523055</v>
      </c>
      <c r="AK153" s="520">
        <f t="shared" si="55"/>
        <v>57.946613689929052</v>
      </c>
      <c r="AL153" s="520">
        <f t="shared" si="56"/>
        <v>-2.0925034668554652</v>
      </c>
      <c r="AM153" s="520">
        <f t="shared" si="57"/>
        <v>-29.98</v>
      </c>
      <c r="AN153" s="520">
        <f t="shared" si="58"/>
        <v>-11.48</v>
      </c>
      <c r="AO153" s="520">
        <f t="shared" si="59"/>
        <v>-92.823558958748876</v>
      </c>
      <c r="AP153" s="520">
        <f t="shared" si="60"/>
        <v>49.701165016839184</v>
      </c>
      <c r="AQ153" s="520">
        <f t="shared" si="61"/>
        <v>-28.728283718836114</v>
      </c>
    </row>
    <row r="154" spans="1:43">
      <c r="A154" s="240">
        <v>481</v>
      </c>
      <c r="B154" s="364">
        <v>2</v>
      </c>
      <c r="C154" s="364">
        <v>2</v>
      </c>
      <c r="D154" s="18" t="s">
        <v>177</v>
      </c>
      <c r="E154" s="21">
        <v>9612</v>
      </c>
      <c r="F154" s="21">
        <v>9642</v>
      </c>
      <c r="G154" s="36">
        <v>9619</v>
      </c>
      <c r="H154" s="36"/>
      <c r="I154" s="22">
        <v>180558.41929749332</v>
      </c>
      <c r="J154" s="36">
        <v>31496.55409443851</v>
      </c>
      <c r="K154" s="507">
        <f t="shared" si="43"/>
        <v>212054.97339193182</v>
      </c>
      <c r="L154" s="507"/>
      <c r="M154" s="36">
        <v>328508.05771031545</v>
      </c>
      <c r="N154" s="36">
        <v>4432.0388815797669</v>
      </c>
      <c r="O154" s="36">
        <v>-873285.73209145362</v>
      </c>
      <c r="P154" s="22">
        <v>334548.99522210722</v>
      </c>
      <c r="Q154" s="19">
        <f t="shared" si="44"/>
        <v>-205796.6402774512</v>
      </c>
      <c r="R154" s="22"/>
      <c r="S154" s="22">
        <v>328508.05771031545</v>
      </c>
      <c r="T154" s="36">
        <v>-19686.310700162467</v>
      </c>
      <c r="U154" s="36">
        <v>-288377.62</v>
      </c>
      <c r="V154" s="36">
        <v>-110426.12000000001</v>
      </c>
      <c r="W154" s="520">
        <f t="shared" si="45"/>
        <v>-873285.73209145362</v>
      </c>
      <c r="X154" s="22">
        <f t="shared" si="62"/>
        <v>478075.50629697612</v>
      </c>
      <c r="Y154" s="19">
        <f t="shared" si="46"/>
        <v>-485192.21878432459</v>
      </c>
      <c r="Z154" s="577"/>
      <c r="AA154" s="22">
        <f t="shared" si="47"/>
        <v>18.784687817050909</v>
      </c>
      <c r="AB154" s="22">
        <f t="shared" si="48"/>
        <v>3.2767950576819089</v>
      </c>
      <c r="AC154" s="22">
        <f t="shared" si="49"/>
        <v>22.061482874732814</v>
      </c>
      <c r="AE154" s="520">
        <f t="shared" si="50"/>
        <v>34.070530772693992</v>
      </c>
      <c r="AF154" s="520">
        <f t="shared" si="51"/>
        <v>0.45965970561914199</v>
      </c>
      <c r="AG154" s="520">
        <f t="shared" si="52"/>
        <v>-90.571015566423313</v>
      </c>
      <c r="AH154" s="520">
        <f t="shared" si="53"/>
        <v>34.69705405746808</v>
      </c>
      <c r="AI154" s="520">
        <f t="shared" si="54"/>
        <v>-21.343771030642106</v>
      </c>
      <c r="AK154" s="520">
        <f t="shared" si="55"/>
        <v>34.151996851056808</v>
      </c>
      <c r="AL154" s="520">
        <f t="shared" si="56"/>
        <v>-2.0466067886643589</v>
      </c>
      <c r="AM154" s="520">
        <f t="shared" si="57"/>
        <v>-29.98</v>
      </c>
      <c r="AN154" s="520">
        <f t="shared" si="58"/>
        <v>-11.48</v>
      </c>
      <c r="AO154" s="520">
        <f t="shared" si="59"/>
        <v>-90.787580007428389</v>
      </c>
      <c r="AP154" s="520">
        <f t="shared" si="60"/>
        <v>49.701165016839184</v>
      </c>
      <c r="AQ154" s="520">
        <f t="shared" si="61"/>
        <v>-50.441024928196754</v>
      </c>
    </row>
    <row r="155" spans="1:43">
      <c r="A155" s="240">
        <v>483</v>
      </c>
      <c r="B155" s="364">
        <v>17</v>
      </c>
      <c r="C155" s="364">
        <v>17</v>
      </c>
      <c r="D155" s="18" t="s">
        <v>178</v>
      </c>
      <c r="E155" s="21">
        <v>1076</v>
      </c>
      <c r="F155" s="21">
        <v>1067</v>
      </c>
      <c r="G155" s="36">
        <v>1055</v>
      </c>
      <c r="H155" s="36"/>
      <c r="I155" s="22">
        <v>-80834.448165230875</v>
      </c>
      <c r="J155" s="36">
        <v>-199561.12783781782</v>
      </c>
      <c r="K155" s="507">
        <f t="shared" si="43"/>
        <v>-280395.57600304869</v>
      </c>
      <c r="L155" s="507"/>
      <c r="M155" s="36">
        <v>-212018.61245962916</v>
      </c>
      <c r="N155" s="36">
        <v>-275470.68724682397</v>
      </c>
      <c r="O155" s="36">
        <v>-96639.273609373675</v>
      </c>
      <c r="P155" s="22">
        <v>37021.756679318438</v>
      </c>
      <c r="Q155" s="19">
        <f t="shared" si="44"/>
        <v>-547106.81663650833</v>
      </c>
      <c r="R155" s="22"/>
      <c r="S155" s="22">
        <v>-212018.61245962916</v>
      </c>
      <c r="T155" s="36">
        <v>-262134.66453407961</v>
      </c>
      <c r="U155" s="36">
        <v>-31628.9</v>
      </c>
      <c r="V155" s="36">
        <v>-12111.4</v>
      </c>
      <c r="W155" s="520">
        <f t="shared" si="45"/>
        <v>-96639.273609373675</v>
      </c>
      <c r="X155" s="22">
        <f t="shared" si="62"/>
        <v>52434.729092765345</v>
      </c>
      <c r="Y155" s="19">
        <f t="shared" si="46"/>
        <v>-562098.1215103172</v>
      </c>
      <c r="Z155" s="577"/>
      <c r="AA155" s="22">
        <f t="shared" si="47"/>
        <v>-75.124951826422745</v>
      </c>
      <c r="AB155" s="22">
        <f t="shared" si="48"/>
        <v>-185.46573219128049</v>
      </c>
      <c r="AC155" s="22">
        <f t="shared" si="49"/>
        <v>-260.59068401770321</v>
      </c>
      <c r="AE155" s="520">
        <f t="shared" si="50"/>
        <v>-198.705353757853</v>
      </c>
      <c r="AF155" s="520">
        <f t="shared" si="51"/>
        <v>-258.17309020320897</v>
      </c>
      <c r="AG155" s="520">
        <f t="shared" si="52"/>
        <v>-90.571015566423313</v>
      </c>
      <c r="AH155" s="520">
        <f t="shared" si="53"/>
        <v>34.69705405746808</v>
      </c>
      <c r="AI155" s="520">
        <f t="shared" si="54"/>
        <v>-512.75240547001715</v>
      </c>
      <c r="AK155" s="520">
        <f t="shared" si="55"/>
        <v>-200.96550944040678</v>
      </c>
      <c r="AL155" s="520">
        <f t="shared" si="56"/>
        <v>-248.46887633562048</v>
      </c>
      <c r="AM155" s="520">
        <f t="shared" si="57"/>
        <v>-29.98</v>
      </c>
      <c r="AN155" s="520">
        <f t="shared" si="58"/>
        <v>-11.48</v>
      </c>
      <c r="AO155" s="520">
        <f t="shared" si="59"/>
        <v>-91.601207212676471</v>
      </c>
      <c r="AP155" s="520">
        <f t="shared" si="60"/>
        <v>49.701165016839191</v>
      </c>
      <c r="AQ155" s="520">
        <f t="shared" si="61"/>
        <v>-532.79442797186459</v>
      </c>
    </row>
    <row r="156" spans="1:43">
      <c r="A156" s="240">
        <v>484</v>
      </c>
      <c r="B156" s="364">
        <v>4</v>
      </c>
      <c r="C156" s="364">
        <v>4</v>
      </c>
      <c r="D156" s="18" t="s">
        <v>179</v>
      </c>
      <c r="E156" s="21">
        <v>3055</v>
      </c>
      <c r="F156" s="21">
        <v>2967</v>
      </c>
      <c r="G156" s="36">
        <v>2966</v>
      </c>
      <c r="H156" s="36"/>
      <c r="I156" s="22">
        <v>-353441.73405280849</v>
      </c>
      <c r="J156" s="36">
        <v>137353.20232779079</v>
      </c>
      <c r="K156" s="507">
        <f t="shared" si="43"/>
        <v>-216088.5317250177</v>
      </c>
      <c r="L156" s="507"/>
      <c r="M156" s="36">
        <v>-370876.19512735825</v>
      </c>
      <c r="N156" s="36">
        <v>68537.646507680751</v>
      </c>
      <c r="O156" s="36">
        <v>-268724.20318557799</v>
      </c>
      <c r="P156" s="22">
        <v>102946.15938850779</v>
      </c>
      <c r="Q156" s="19">
        <f t="shared" si="44"/>
        <v>-468116.59241674765</v>
      </c>
      <c r="R156" s="22"/>
      <c r="S156" s="22">
        <v>-370876.19512735825</v>
      </c>
      <c r="T156" s="36">
        <v>16611.038624562185</v>
      </c>
      <c r="U156" s="36">
        <v>-88920.680000000008</v>
      </c>
      <c r="V156" s="36">
        <v>-34049.68</v>
      </c>
      <c r="W156" s="520">
        <f t="shared" si="45"/>
        <v>-268724.20318557799</v>
      </c>
      <c r="X156" s="22">
        <f t="shared" si="62"/>
        <v>147413.65543994503</v>
      </c>
      <c r="Y156" s="19">
        <f t="shared" si="46"/>
        <v>-598546.06424842903</v>
      </c>
      <c r="Z156" s="577"/>
      <c r="AA156" s="22">
        <f t="shared" si="47"/>
        <v>-115.69287530370163</v>
      </c>
      <c r="AB156" s="22">
        <f t="shared" si="48"/>
        <v>44.960131694857871</v>
      </c>
      <c r="AC156" s="22">
        <f t="shared" si="49"/>
        <v>-70.732743608843762</v>
      </c>
      <c r="AE156" s="520">
        <f t="shared" si="50"/>
        <v>-125.00040280665934</v>
      </c>
      <c r="AF156" s="520">
        <f t="shared" si="51"/>
        <v>23.099981970906892</v>
      </c>
      <c r="AG156" s="520">
        <f t="shared" si="52"/>
        <v>-90.571015566423327</v>
      </c>
      <c r="AH156" s="520">
        <f t="shared" si="53"/>
        <v>34.69705405746808</v>
      </c>
      <c r="AI156" s="520">
        <f t="shared" si="54"/>
        <v>-157.77438234470767</v>
      </c>
      <c r="AK156" s="520">
        <f t="shared" si="55"/>
        <v>-125.04254724455774</v>
      </c>
      <c r="AL156" s="520">
        <f t="shared" si="56"/>
        <v>5.6004850386251466</v>
      </c>
      <c r="AM156" s="520">
        <f t="shared" si="57"/>
        <v>-29.980000000000004</v>
      </c>
      <c r="AN156" s="520">
        <f t="shared" si="58"/>
        <v>-11.48</v>
      </c>
      <c r="AO156" s="520">
        <f t="shared" si="59"/>
        <v>-90.601551984348617</v>
      </c>
      <c r="AP156" s="520">
        <f t="shared" si="60"/>
        <v>49.701165016839184</v>
      </c>
      <c r="AQ156" s="520">
        <f t="shared" si="61"/>
        <v>-201.80244917344203</v>
      </c>
    </row>
    <row r="157" spans="1:43">
      <c r="A157" s="240">
        <v>489</v>
      </c>
      <c r="B157" s="364">
        <v>8</v>
      </c>
      <c r="C157" s="364">
        <v>8</v>
      </c>
      <c r="D157" s="18" t="s">
        <v>180</v>
      </c>
      <c r="E157" s="21">
        <v>1835</v>
      </c>
      <c r="F157" s="21">
        <v>1791</v>
      </c>
      <c r="G157" s="36">
        <v>1752</v>
      </c>
      <c r="H157" s="36"/>
      <c r="I157" s="22">
        <v>741397.29173486971</v>
      </c>
      <c r="J157" s="36">
        <v>436512.14291764138</v>
      </c>
      <c r="K157" s="507">
        <f t="shared" si="43"/>
        <v>1177909.434652511</v>
      </c>
      <c r="L157" s="507"/>
      <c r="M157" s="36">
        <v>633509.21216143866</v>
      </c>
      <c r="N157" s="36">
        <v>330104.97979658458</v>
      </c>
      <c r="O157" s="36">
        <v>-162212.68887946414</v>
      </c>
      <c r="P157" s="22">
        <v>62142.423816925329</v>
      </c>
      <c r="Q157" s="19">
        <f t="shared" si="44"/>
        <v>863543.92689548444</v>
      </c>
      <c r="R157" s="22"/>
      <c r="S157" s="22">
        <v>633509.21216143866</v>
      </c>
      <c r="T157" s="36">
        <v>298760.00011385273</v>
      </c>
      <c r="U157" s="36">
        <v>-52524.959999999999</v>
      </c>
      <c r="V157" s="36">
        <v>-20112.96</v>
      </c>
      <c r="W157" s="520">
        <f t="shared" si="45"/>
        <v>-162212.68887946414</v>
      </c>
      <c r="X157" s="22">
        <f t="shared" si="62"/>
        <v>87076.441109502251</v>
      </c>
      <c r="Y157" s="19">
        <f t="shared" si="46"/>
        <v>784495.04450532945</v>
      </c>
      <c r="Z157" s="577"/>
      <c r="AA157" s="22">
        <f t="shared" si="47"/>
        <v>404.03122165387992</v>
      </c>
      <c r="AB157" s="22">
        <f t="shared" si="48"/>
        <v>237.88127679435499</v>
      </c>
      <c r="AC157" s="22">
        <f t="shared" si="49"/>
        <v>641.91249844823494</v>
      </c>
      <c r="AE157" s="520">
        <f t="shared" si="50"/>
        <v>353.71815307729685</v>
      </c>
      <c r="AF157" s="520">
        <f t="shared" si="51"/>
        <v>184.31322155029849</v>
      </c>
      <c r="AG157" s="520">
        <f t="shared" si="52"/>
        <v>-90.571015566423313</v>
      </c>
      <c r="AH157" s="520">
        <f t="shared" si="53"/>
        <v>34.69705405746808</v>
      </c>
      <c r="AI157" s="520">
        <f t="shared" si="54"/>
        <v>482.15741311864014</v>
      </c>
      <c r="AK157" s="520">
        <f t="shared" si="55"/>
        <v>361.59201607388053</v>
      </c>
      <c r="AL157" s="520">
        <f t="shared" si="56"/>
        <v>170.52511422023557</v>
      </c>
      <c r="AM157" s="520">
        <f t="shared" si="57"/>
        <v>-29.98</v>
      </c>
      <c r="AN157" s="520">
        <f t="shared" si="58"/>
        <v>-11.479999999999999</v>
      </c>
      <c r="AO157" s="520">
        <f t="shared" si="59"/>
        <v>-92.587151186908756</v>
      </c>
      <c r="AP157" s="520">
        <f t="shared" si="60"/>
        <v>49.701165016839184</v>
      </c>
      <c r="AQ157" s="520">
        <f t="shared" si="61"/>
        <v>447.77114412404649</v>
      </c>
    </row>
    <row r="158" spans="1:43">
      <c r="A158" s="240">
        <v>491</v>
      </c>
      <c r="B158" s="364">
        <v>10</v>
      </c>
      <c r="C158" s="364">
        <v>10</v>
      </c>
      <c r="D158" s="18" t="s">
        <v>181</v>
      </c>
      <c r="E158" s="21">
        <v>52122</v>
      </c>
      <c r="F158" s="21">
        <v>51980</v>
      </c>
      <c r="G158" s="36">
        <v>51919</v>
      </c>
      <c r="H158" s="36"/>
      <c r="I158" s="22">
        <v>-9833567.5417955555</v>
      </c>
      <c r="J158" s="36">
        <v>-4067803.3941691201</v>
      </c>
      <c r="K158" s="507">
        <f t="shared" si="43"/>
        <v>-13901370.935964676</v>
      </c>
      <c r="L158" s="507"/>
      <c r="M158" s="36">
        <v>-12122341.839662476</v>
      </c>
      <c r="N158" s="36">
        <v>-5029793.2100910293</v>
      </c>
      <c r="O158" s="36">
        <v>-4707881.3891426837</v>
      </c>
      <c r="P158" s="22">
        <v>1803552.8699071908</v>
      </c>
      <c r="Q158" s="19">
        <f t="shared" si="44"/>
        <v>-20056463.568989001</v>
      </c>
      <c r="R158" s="22"/>
      <c r="S158" s="22">
        <v>-12122341.839662476</v>
      </c>
      <c r="T158" s="36">
        <v>-4380115.1776557425</v>
      </c>
      <c r="U158" s="36">
        <v>-1556531.62</v>
      </c>
      <c r="V158" s="36">
        <v>-596030.12</v>
      </c>
      <c r="W158" s="520">
        <f t="shared" si="45"/>
        <v>-4707881.3891426837</v>
      </c>
      <c r="X158" s="22">
        <f t="shared" si="62"/>
        <v>2580434.786509274</v>
      </c>
      <c r="Y158" s="19">
        <f t="shared" si="46"/>
        <v>-20782465.35995163</v>
      </c>
      <c r="Z158" s="577"/>
      <c r="AA158" s="22">
        <f t="shared" si="47"/>
        <v>-188.66443232791443</v>
      </c>
      <c r="AB158" s="22">
        <f t="shared" si="48"/>
        <v>-78.043885387535397</v>
      </c>
      <c r="AC158" s="22">
        <f t="shared" si="49"/>
        <v>-266.70831771544982</v>
      </c>
      <c r="AE158" s="520">
        <f t="shared" si="50"/>
        <v>-233.21165524552666</v>
      </c>
      <c r="AF158" s="520">
        <f t="shared" si="51"/>
        <v>-96.764009428453818</v>
      </c>
      <c r="AG158" s="520">
        <f t="shared" si="52"/>
        <v>-90.571015566423313</v>
      </c>
      <c r="AH158" s="520">
        <f t="shared" si="53"/>
        <v>34.69705405746808</v>
      </c>
      <c r="AI158" s="520">
        <f t="shared" si="54"/>
        <v>-385.84962618293576</v>
      </c>
      <c r="AK158" s="520">
        <f t="shared" si="55"/>
        <v>-233.4856572673294</v>
      </c>
      <c r="AL158" s="520">
        <f t="shared" si="56"/>
        <v>-84.364397959431855</v>
      </c>
      <c r="AM158" s="520">
        <f t="shared" si="57"/>
        <v>-29.98</v>
      </c>
      <c r="AN158" s="520">
        <f t="shared" si="58"/>
        <v>-11.48</v>
      </c>
      <c r="AO158" s="520">
        <f t="shared" si="59"/>
        <v>-90.677428092657479</v>
      </c>
      <c r="AP158" s="520">
        <f t="shared" si="60"/>
        <v>49.701165016839191</v>
      </c>
      <c r="AQ158" s="520">
        <f t="shared" si="61"/>
        <v>-400.28631830257962</v>
      </c>
    </row>
    <row r="159" spans="1:43">
      <c r="A159" s="240">
        <v>494</v>
      </c>
      <c r="B159" s="364">
        <v>17</v>
      </c>
      <c r="C159" s="364">
        <v>17</v>
      </c>
      <c r="D159" s="18" t="s">
        <v>182</v>
      </c>
      <c r="E159" s="21">
        <v>8909</v>
      </c>
      <c r="F159" s="21">
        <v>8882</v>
      </c>
      <c r="G159" s="36">
        <v>8827</v>
      </c>
      <c r="H159" s="36"/>
      <c r="I159" s="22">
        <v>-1332285.5570207154</v>
      </c>
      <c r="J159" s="36">
        <v>-1802553.0599030182</v>
      </c>
      <c r="K159" s="507">
        <f t="shared" si="43"/>
        <v>-3134838.6169237336</v>
      </c>
      <c r="L159" s="507"/>
      <c r="M159" s="36">
        <v>-1683048.3172458161</v>
      </c>
      <c r="N159" s="36">
        <v>-1940057.6494636505</v>
      </c>
      <c r="O159" s="36">
        <v>-804451.76026097185</v>
      </c>
      <c r="P159" s="22">
        <v>308179.23413843149</v>
      </c>
      <c r="Q159" s="19">
        <f t="shared" si="44"/>
        <v>-4119378.4928320074</v>
      </c>
      <c r="R159" s="22"/>
      <c r="S159" s="22">
        <v>-1683048.3172458161</v>
      </c>
      <c r="T159" s="36">
        <v>-1829044.9468070478</v>
      </c>
      <c r="U159" s="36">
        <v>-264633.46000000002</v>
      </c>
      <c r="V159" s="36">
        <v>-101333.96</v>
      </c>
      <c r="W159" s="520">
        <f t="shared" si="45"/>
        <v>-804451.76026097185</v>
      </c>
      <c r="X159" s="22">
        <f t="shared" si="62"/>
        <v>438712.18360363948</v>
      </c>
      <c r="Y159" s="19">
        <f t="shared" si="46"/>
        <v>-4243800.2607101966</v>
      </c>
      <c r="Z159" s="577"/>
      <c r="AA159" s="22">
        <f t="shared" si="47"/>
        <v>-149.54378235724721</v>
      </c>
      <c r="AB159" s="22">
        <f t="shared" si="48"/>
        <v>-202.32944886104144</v>
      </c>
      <c r="AC159" s="22">
        <f t="shared" si="49"/>
        <v>-351.87323121828865</v>
      </c>
      <c r="AE159" s="520">
        <f t="shared" si="50"/>
        <v>-189.48979027761948</v>
      </c>
      <c r="AF159" s="520">
        <f t="shared" si="51"/>
        <v>-218.42576553294873</v>
      </c>
      <c r="AG159" s="520">
        <f t="shared" si="52"/>
        <v>-90.571015566423313</v>
      </c>
      <c r="AH159" s="520">
        <f t="shared" si="53"/>
        <v>34.69705405746808</v>
      </c>
      <c r="AI159" s="520">
        <f t="shared" si="54"/>
        <v>-463.78951731952344</v>
      </c>
      <c r="AK159" s="520">
        <f t="shared" si="55"/>
        <v>-190.67047889949202</v>
      </c>
      <c r="AL159" s="520">
        <f t="shared" si="56"/>
        <v>-207.21025793667698</v>
      </c>
      <c r="AM159" s="520">
        <f t="shared" si="57"/>
        <v>-29.980000000000004</v>
      </c>
      <c r="AN159" s="520">
        <f t="shared" si="58"/>
        <v>-11.48</v>
      </c>
      <c r="AO159" s="520">
        <f t="shared" si="59"/>
        <v>-91.135352924093326</v>
      </c>
      <c r="AP159" s="520">
        <f t="shared" si="60"/>
        <v>49.701165016839184</v>
      </c>
      <c r="AQ159" s="520">
        <f t="shared" si="61"/>
        <v>-480.77492474342318</v>
      </c>
    </row>
    <row r="160" spans="1:43">
      <c r="A160" s="240">
        <v>495</v>
      </c>
      <c r="B160" s="364">
        <v>13</v>
      </c>
      <c r="C160" s="364">
        <v>13</v>
      </c>
      <c r="D160" s="18" t="s">
        <v>183</v>
      </c>
      <c r="E160" s="21">
        <v>1488</v>
      </c>
      <c r="F160" s="21">
        <v>1477</v>
      </c>
      <c r="G160" s="36">
        <v>1430</v>
      </c>
      <c r="H160" s="36"/>
      <c r="I160" s="22">
        <v>214609.38296891158</v>
      </c>
      <c r="J160" s="36">
        <v>178712.19771105226</v>
      </c>
      <c r="K160" s="507">
        <f t="shared" si="43"/>
        <v>393321.58067996381</v>
      </c>
      <c r="L160" s="507"/>
      <c r="M160" s="36">
        <v>-7961.7651400020659</v>
      </c>
      <c r="N160" s="36">
        <v>2011.3875876180136</v>
      </c>
      <c r="O160" s="36">
        <v>-133773.38999160723</v>
      </c>
      <c r="P160" s="22">
        <v>51247.548842880351</v>
      </c>
      <c r="Q160" s="19">
        <f t="shared" si="44"/>
        <v>-88476.21870111092</v>
      </c>
      <c r="R160" s="22"/>
      <c r="S160" s="22">
        <v>-7961.7651400020659</v>
      </c>
      <c r="T160" s="36">
        <v>-3015.6275569529107</v>
      </c>
      <c r="U160" s="36">
        <v>-42871.4</v>
      </c>
      <c r="V160" s="36">
        <v>-16416.400000000001</v>
      </c>
      <c r="W160" s="520">
        <f t="shared" si="45"/>
        <v>-133773.38999160723</v>
      </c>
      <c r="X160" s="22">
        <f t="shared" si="62"/>
        <v>71072.665974080039</v>
      </c>
      <c r="Y160" s="19">
        <f t="shared" si="46"/>
        <v>-132965.91671448215</v>
      </c>
      <c r="Z160" s="577"/>
      <c r="AA160" s="22">
        <f t="shared" si="47"/>
        <v>144.22673586620402</v>
      </c>
      <c r="AB160" s="22">
        <f t="shared" si="48"/>
        <v>120.10228340796523</v>
      </c>
      <c r="AC160" s="22">
        <f t="shared" si="49"/>
        <v>264.32901927416924</v>
      </c>
      <c r="AE160" s="520">
        <f t="shared" si="50"/>
        <v>-5.3904977251198822</v>
      </c>
      <c r="AF160" s="520">
        <f t="shared" si="51"/>
        <v>1.3618060850494338</v>
      </c>
      <c r="AG160" s="520">
        <f t="shared" si="52"/>
        <v>-90.571015566423313</v>
      </c>
      <c r="AH160" s="520">
        <f t="shared" si="53"/>
        <v>34.69705405746808</v>
      </c>
      <c r="AI160" s="520">
        <f t="shared" si="54"/>
        <v>-59.902653149025674</v>
      </c>
      <c r="AK160" s="520">
        <f t="shared" si="55"/>
        <v>-5.5676679300713747</v>
      </c>
      <c r="AL160" s="520">
        <f t="shared" si="56"/>
        <v>-2.1088304594076299</v>
      </c>
      <c r="AM160" s="520">
        <f t="shared" si="57"/>
        <v>-29.98</v>
      </c>
      <c r="AN160" s="520">
        <f t="shared" si="58"/>
        <v>-11.48</v>
      </c>
      <c r="AO160" s="520">
        <f t="shared" si="59"/>
        <v>-93.547825168956109</v>
      </c>
      <c r="AP160" s="520">
        <f t="shared" si="60"/>
        <v>49.701165016839191</v>
      </c>
      <c r="AQ160" s="520">
        <f t="shared" si="61"/>
        <v>-92.983158541595913</v>
      </c>
    </row>
    <row r="161" spans="1:43">
      <c r="A161" s="240">
        <v>498</v>
      </c>
      <c r="B161" s="364">
        <v>19</v>
      </c>
      <c r="C161" s="364">
        <v>19</v>
      </c>
      <c r="D161" s="18" t="s">
        <v>184</v>
      </c>
      <c r="E161" s="21">
        <v>2321</v>
      </c>
      <c r="F161" s="21">
        <v>2281</v>
      </c>
      <c r="G161" s="36">
        <v>2325</v>
      </c>
      <c r="H161" s="36"/>
      <c r="I161" s="22">
        <v>-122686.07046232563</v>
      </c>
      <c r="J161" s="36">
        <v>494387.11180132453</v>
      </c>
      <c r="K161" s="507">
        <f t="shared" si="43"/>
        <v>371701.04133899888</v>
      </c>
      <c r="L161" s="507"/>
      <c r="M161" s="36">
        <v>73697.868990974603</v>
      </c>
      <c r="N161" s="36">
        <v>581467.94137752149</v>
      </c>
      <c r="O161" s="36">
        <v>-206592.48650701158</v>
      </c>
      <c r="P161" s="22">
        <v>79143.980305084697</v>
      </c>
      <c r="Q161" s="19">
        <f t="shared" si="44"/>
        <v>527717.30416656926</v>
      </c>
      <c r="R161" s="22"/>
      <c r="S161" s="22">
        <v>73697.868990974603</v>
      </c>
      <c r="T161" s="36">
        <v>541547.28327796189</v>
      </c>
      <c r="U161" s="36">
        <v>-69703.5</v>
      </c>
      <c r="V161" s="36">
        <v>-26691</v>
      </c>
      <c r="W161" s="520">
        <f t="shared" si="45"/>
        <v>-206592.48650701158</v>
      </c>
      <c r="X161" s="22">
        <f t="shared" si="62"/>
        <v>115555.20866415111</v>
      </c>
      <c r="Y161" s="19">
        <f t="shared" si="46"/>
        <v>427813.37442607607</v>
      </c>
      <c r="Z161" s="577"/>
      <c r="AA161" s="22">
        <f t="shared" si="47"/>
        <v>-52.859142810135992</v>
      </c>
      <c r="AB161" s="22">
        <f t="shared" si="48"/>
        <v>213.00608005227252</v>
      </c>
      <c r="AC161" s="22">
        <f t="shared" si="49"/>
        <v>160.14693724213652</v>
      </c>
      <c r="AE161" s="520">
        <f t="shared" si="50"/>
        <v>32.309455936420257</v>
      </c>
      <c r="AF161" s="520">
        <f t="shared" si="51"/>
        <v>254.91799271263545</v>
      </c>
      <c r="AG161" s="520">
        <f t="shared" si="52"/>
        <v>-90.571015566423313</v>
      </c>
      <c r="AH161" s="520">
        <f t="shared" si="53"/>
        <v>34.69705405746808</v>
      </c>
      <c r="AI161" s="520">
        <f t="shared" si="54"/>
        <v>231.3534871401005</v>
      </c>
      <c r="AK161" s="520">
        <f t="shared" si="55"/>
        <v>31.69800816816112</v>
      </c>
      <c r="AL161" s="520">
        <f t="shared" si="56"/>
        <v>232.92356270019866</v>
      </c>
      <c r="AM161" s="520">
        <f t="shared" si="57"/>
        <v>-29.98</v>
      </c>
      <c r="AN161" s="520">
        <f t="shared" si="58"/>
        <v>-11.48</v>
      </c>
      <c r="AO161" s="520">
        <f t="shared" si="59"/>
        <v>-88.856983443875947</v>
      </c>
      <c r="AP161" s="520">
        <f t="shared" si="60"/>
        <v>49.701165016839191</v>
      </c>
      <c r="AQ161" s="520">
        <f t="shared" si="61"/>
        <v>184.00575244132304</v>
      </c>
    </row>
    <row r="162" spans="1:43">
      <c r="A162" s="240">
        <v>499</v>
      </c>
      <c r="B162" s="364">
        <v>15</v>
      </c>
      <c r="C162" s="364">
        <v>15</v>
      </c>
      <c r="D162" s="18" t="s">
        <v>185</v>
      </c>
      <c r="E162" s="21">
        <v>19536</v>
      </c>
      <c r="F162" s="21">
        <v>19662</v>
      </c>
      <c r="G162" s="36">
        <v>19763</v>
      </c>
      <c r="H162" s="36"/>
      <c r="I162" s="22">
        <v>2257095.6570163397</v>
      </c>
      <c r="J162" s="36">
        <v>767945.24610744999</v>
      </c>
      <c r="K162" s="507">
        <f t="shared" si="43"/>
        <v>3025040.9031237895</v>
      </c>
      <c r="L162" s="507"/>
      <c r="M162" s="36">
        <v>1283600.7430349656</v>
      </c>
      <c r="N162" s="36">
        <v>9037.8291318835691</v>
      </c>
      <c r="O162" s="36">
        <v>-1780807.3080670151</v>
      </c>
      <c r="P162" s="22">
        <v>682213.47687793733</v>
      </c>
      <c r="Q162" s="19">
        <f t="shared" si="44"/>
        <v>194044.74097777135</v>
      </c>
      <c r="R162" s="22"/>
      <c r="S162" s="22">
        <v>1283600.7430349656</v>
      </c>
      <c r="T162" s="36">
        <v>-40144.393381725204</v>
      </c>
      <c r="U162" s="36">
        <v>-592494.74</v>
      </c>
      <c r="V162" s="36">
        <v>-226879.24000000002</v>
      </c>
      <c r="W162" s="520">
        <f t="shared" si="45"/>
        <v>-1780807.3080670151</v>
      </c>
      <c r="X162" s="22">
        <f t="shared" si="62"/>
        <v>982244.12422779284</v>
      </c>
      <c r="Y162" s="19">
        <f t="shared" si="46"/>
        <v>-374480.81418598199</v>
      </c>
      <c r="Z162" s="577"/>
      <c r="AA162" s="22">
        <f t="shared" si="47"/>
        <v>115.53519947872337</v>
      </c>
      <c r="AB162" s="22">
        <f t="shared" si="48"/>
        <v>39.309236594361693</v>
      </c>
      <c r="AC162" s="22">
        <f t="shared" si="49"/>
        <v>154.84443607308503</v>
      </c>
      <c r="AE162" s="520">
        <f t="shared" si="50"/>
        <v>65.283325350166081</v>
      </c>
      <c r="AF162" s="520">
        <f t="shared" si="51"/>
        <v>0.45965970561914193</v>
      </c>
      <c r="AG162" s="520">
        <f t="shared" si="52"/>
        <v>-90.571015566423313</v>
      </c>
      <c r="AH162" s="520">
        <f t="shared" si="53"/>
        <v>34.69705405746808</v>
      </c>
      <c r="AI162" s="520">
        <f t="shared" si="54"/>
        <v>9.8690235468299949</v>
      </c>
      <c r="AK162" s="520">
        <f t="shared" si="55"/>
        <v>64.949690989979544</v>
      </c>
      <c r="AL162" s="520">
        <f t="shared" si="56"/>
        <v>-2.0312904610496991</v>
      </c>
      <c r="AM162" s="520">
        <f t="shared" si="57"/>
        <v>-29.98</v>
      </c>
      <c r="AN162" s="520">
        <f t="shared" si="58"/>
        <v>-11.48</v>
      </c>
      <c r="AO162" s="520">
        <f t="shared" si="59"/>
        <v>-90.108146944644801</v>
      </c>
      <c r="AP162" s="520">
        <f t="shared" si="60"/>
        <v>49.701165016839184</v>
      </c>
      <c r="AQ162" s="520">
        <f t="shared" si="61"/>
        <v>-18.948581398875778</v>
      </c>
    </row>
    <row r="163" spans="1:43">
      <c r="A163" s="240">
        <v>500</v>
      </c>
      <c r="B163" s="364">
        <v>13</v>
      </c>
      <c r="C163" s="364">
        <v>13</v>
      </c>
      <c r="D163" s="18" t="s">
        <v>186</v>
      </c>
      <c r="E163" s="21">
        <v>10426</v>
      </c>
      <c r="F163" s="21">
        <v>10486</v>
      </c>
      <c r="G163" s="36">
        <v>10551</v>
      </c>
      <c r="H163" s="36"/>
      <c r="I163" s="22">
        <v>2384572.1870733406</v>
      </c>
      <c r="J163" s="36">
        <v>1272038.2486312264</v>
      </c>
      <c r="K163" s="507">
        <f t="shared" si="43"/>
        <v>3656610.435704567</v>
      </c>
      <c r="L163" s="507"/>
      <c r="M163" s="36">
        <v>2705573.7844638815</v>
      </c>
      <c r="N163" s="36">
        <v>1285616.5212164067</v>
      </c>
      <c r="O163" s="36">
        <v>-949727.6692295149</v>
      </c>
      <c r="P163" s="22">
        <v>363833.30884661031</v>
      </c>
      <c r="Q163" s="19">
        <f t="shared" si="44"/>
        <v>3405295.9452973832</v>
      </c>
      <c r="R163" s="22"/>
      <c r="S163" s="22">
        <v>2705573.7844638815</v>
      </c>
      <c r="T163" s="36">
        <v>1102097.0030962916</v>
      </c>
      <c r="U163" s="36">
        <v>-316318.98</v>
      </c>
      <c r="V163" s="36">
        <v>-121125.48000000001</v>
      </c>
      <c r="W163" s="520">
        <f t="shared" si="45"/>
        <v>-949727.6692295149</v>
      </c>
      <c r="X163" s="22">
        <f t="shared" si="62"/>
        <v>524396.99209267029</v>
      </c>
      <c r="Y163" s="19">
        <f t="shared" si="46"/>
        <v>2944895.6504233289</v>
      </c>
      <c r="Z163" s="577"/>
      <c r="AA163" s="22">
        <f t="shared" si="47"/>
        <v>228.7140022130578</v>
      </c>
      <c r="AB163" s="22">
        <f t="shared" si="48"/>
        <v>122.0063541752567</v>
      </c>
      <c r="AC163" s="22">
        <f t="shared" si="49"/>
        <v>350.72035638831449</v>
      </c>
      <c r="AE163" s="520">
        <f t="shared" si="50"/>
        <v>258.01771738164041</v>
      </c>
      <c r="AF163" s="520">
        <f t="shared" si="51"/>
        <v>122.60313953999683</v>
      </c>
      <c r="AG163" s="520">
        <f t="shared" si="52"/>
        <v>-90.571015566423313</v>
      </c>
      <c r="AH163" s="520">
        <f t="shared" si="53"/>
        <v>34.69705405746808</v>
      </c>
      <c r="AI163" s="520">
        <f t="shared" si="54"/>
        <v>324.74689541268197</v>
      </c>
      <c r="AK163" s="520">
        <f t="shared" si="55"/>
        <v>256.4281854292372</v>
      </c>
      <c r="AL163" s="520">
        <f t="shared" si="56"/>
        <v>104.45427003092517</v>
      </c>
      <c r="AM163" s="520">
        <f t="shared" si="57"/>
        <v>-29.979999999999997</v>
      </c>
      <c r="AN163" s="520">
        <f t="shared" si="58"/>
        <v>-11.48</v>
      </c>
      <c r="AO163" s="520">
        <f t="shared" si="59"/>
        <v>-90.01304797929248</v>
      </c>
      <c r="AP163" s="520">
        <f t="shared" si="60"/>
        <v>49.701165016839191</v>
      </c>
      <c r="AQ163" s="520">
        <f t="shared" si="61"/>
        <v>279.11057249770909</v>
      </c>
    </row>
    <row r="164" spans="1:43">
      <c r="A164" s="240">
        <v>503</v>
      </c>
      <c r="B164" s="364">
        <v>2</v>
      </c>
      <c r="C164" s="364">
        <v>2</v>
      </c>
      <c r="D164" s="18" t="s">
        <v>187</v>
      </c>
      <c r="E164" s="21">
        <v>7594</v>
      </c>
      <c r="F164" s="21">
        <v>7539</v>
      </c>
      <c r="G164" s="36">
        <v>7515</v>
      </c>
      <c r="H164" s="36"/>
      <c r="I164" s="22">
        <v>-873381.28137660876</v>
      </c>
      <c r="J164" s="36">
        <v>-1004338.0367727539</v>
      </c>
      <c r="K164" s="507">
        <f t="shared" si="43"/>
        <v>-1877719.3181493627</v>
      </c>
      <c r="L164" s="507"/>
      <c r="M164" s="36">
        <v>-627304.2812280748</v>
      </c>
      <c r="N164" s="36">
        <v>-758664.3791083364</v>
      </c>
      <c r="O164" s="36">
        <v>-682814.88635526539</v>
      </c>
      <c r="P164" s="22">
        <v>261581.09053925186</v>
      </c>
      <c r="Q164" s="19">
        <f t="shared" si="44"/>
        <v>-1807202.4561524247</v>
      </c>
      <c r="R164" s="22"/>
      <c r="S164" s="22">
        <v>-627304.2812280748</v>
      </c>
      <c r="T164" s="36">
        <v>-664437.31703581568</v>
      </c>
      <c r="U164" s="36">
        <v>-225299.7</v>
      </c>
      <c r="V164" s="36">
        <v>-86272.2</v>
      </c>
      <c r="W164" s="520">
        <f t="shared" si="45"/>
        <v>-682814.88635526539</v>
      </c>
      <c r="X164" s="22">
        <f t="shared" si="62"/>
        <v>373504.25510154647</v>
      </c>
      <c r="Y164" s="19">
        <f t="shared" si="46"/>
        <v>-1912624.1295176095</v>
      </c>
      <c r="Z164" s="577"/>
      <c r="AA164" s="22">
        <f t="shared" si="47"/>
        <v>-115.00938653892662</v>
      </c>
      <c r="AB164" s="22">
        <f t="shared" si="48"/>
        <v>-132.25415285393126</v>
      </c>
      <c r="AC164" s="22">
        <f t="shared" si="49"/>
        <v>-247.26353939285787</v>
      </c>
      <c r="AE164" s="520">
        <f t="shared" si="50"/>
        <v>-83.207889803432124</v>
      </c>
      <c r="AF164" s="520">
        <f t="shared" si="51"/>
        <v>-100.63196433324531</v>
      </c>
      <c r="AG164" s="520">
        <f t="shared" si="52"/>
        <v>-90.571015566423313</v>
      </c>
      <c r="AH164" s="520">
        <f t="shared" si="53"/>
        <v>34.69705405746808</v>
      </c>
      <c r="AI164" s="520">
        <f t="shared" si="54"/>
        <v>-239.71381564563268</v>
      </c>
      <c r="AK164" s="520">
        <f t="shared" si="55"/>
        <v>-83.47362358324348</v>
      </c>
      <c r="AL164" s="520">
        <f t="shared" si="56"/>
        <v>-88.414812646149784</v>
      </c>
      <c r="AM164" s="520">
        <f t="shared" si="57"/>
        <v>-29.98</v>
      </c>
      <c r="AN164" s="520">
        <f t="shared" si="58"/>
        <v>-11.48</v>
      </c>
      <c r="AO164" s="520">
        <f t="shared" si="59"/>
        <v>-90.860264318731254</v>
      </c>
      <c r="AP164" s="520">
        <f t="shared" si="60"/>
        <v>49.701165016839184</v>
      </c>
      <c r="AQ164" s="520">
        <f t="shared" si="61"/>
        <v>-254.50753553128536</v>
      </c>
    </row>
    <row r="165" spans="1:43">
      <c r="A165" s="240">
        <v>504</v>
      </c>
      <c r="B165" s="364">
        <v>1</v>
      </c>
      <c r="C165" s="513">
        <v>32</v>
      </c>
      <c r="D165" s="18" t="s">
        <v>188</v>
      </c>
      <c r="E165" s="21">
        <v>1816</v>
      </c>
      <c r="F165" s="21">
        <v>1764</v>
      </c>
      <c r="G165" s="36">
        <v>1715</v>
      </c>
      <c r="H165" s="36"/>
      <c r="I165" s="22">
        <v>-152539.77561146973</v>
      </c>
      <c r="J165" s="36">
        <v>25175.170923812559</v>
      </c>
      <c r="K165" s="507">
        <f t="shared" si="43"/>
        <v>-127364.60468765716</v>
      </c>
      <c r="L165" s="507"/>
      <c r="M165" s="36">
        <v>-480665.71192696487</v>
      </c>
      <c r="N165" s="36">
        <v>-174657.15057842605</v>
      </c>
      <c r="O165" s="36">
        <v>-159767.27145917073</v>
      </c>
      <c r="P165" s="22">
        <v>61205.603357373693</v>
      </c>
      <c r="Q165" s="19">
        <f t="shared" si="44"/>
        <v>-753884.53060718789</v>
      </c>
      <c r="R165" s="22"/>
      <c r="S165" s="22">
        <v>-480665.71192696487</v>
      </c>
      <c r="T165" s="36">
        <v>-152609.59287900617</v>
      </c>
      <c r="U165" s="36">
        <v>-51415.700000000004</v>
      </c>
      <c r="V165" s="36">
        <v>-19688.2</v>
      </c>
      <c r="W165" s="520">
        <f t="shared" si="45"/>
        <v>-159767.27145917073</v>
      </c>
      <c r="X165" s="22">
        <f t="shared" si="62"/>
        <v>85237.498003879198</v>
      </c>
      <c r="Y165" s="19">
        <f t="shared" si="46"/>
        <v>-778908.97826126241</v>
      </c>
      <c r="Z165" s="577"/>
      <c r="AA165" s="22">
        <f t="shared" si="47"/>
        <v>-83.99767379486218</v>
      </c>
      <c r="AB165" s="22">
        <f t="shared" si="48"/>
        <v>13.862979583597223</v>
      </c>
      <c r="AC165" s="22">
        <f t="shared" si="49"/>
        <v>-70.134694211264957</v>
      </c>
      <c r="AE165" s="520">
        <f t="shared" si="50"/>
        <v>-272.48623125111385</v>
      </c>
      <c r="AF165" s="520">
        <f t="shared" si="51"/>
        <v>-99.01199012382429</v>
      </c>
      <c r="AG165" s="520">
        <f t="shared" si="52"/>
        <v>-90.571015566423313</v>
      </c>
      <c r="AH165" s="520">
        <f t="shared" si="53"/>
        <v>34.69705405746808</v>
      </c>
      <c r="AI165" s="520">
        <f t="shared" si="54"/>
        <v>-427.37218288389334</v>
      </c>
      <c r="AK165" s="520">
        <f t="shared" si="55"/>
        <v>-280.27155214400284</v>
      </c>
      <c r="AL165" s="520">
        <f t="shared" si="56"/>
        <v>-88.985185352190186</v>
      </c>
      <c r="AM165" s="520">
        <f t="shared" si="57"/>
        <v>-29.980000000000004</v>
      </c>
      <c r="AN165" s="520">
        <f t="shared" si="58"/>
        <v>-11.48</v>
      </c>
      <c r="AO165" s="520">
        <f t="shared" si="59"/>
        <v>-93.158758868321129</v>
      </c>
      <c r="AP165" s="520">
        <f t="shared" si="60"/>
        <v>49.701165016839184</v>
      </c>
      <c r="AQ165" s="520">
        <f t="shared" si="61"/>
        <v>-454.17433134767487</v>
      </c>
    </row>
    <row r="166" spans="1:43">
      <c r="A166" s="240">
        <v>505</v>
      </c>
      <c r="B166" s="364">
        <v>1</v>
      </c>
      <c r="C166" s="513">
        <v>33</v>
      </c>
      <c r="D166" s="18" t="s">
        <v>189</v>
      </c>
      <c r="E166" s="21">
        <v>20837</v>
      </c>
      <c r="F166" s="21">
        <v>20912</v>
      </c>
      <c r="G166" s="36">
        <v>20957</v>
      </c>
      <c r="H166" s="36"/>
      <c r="I166" s="22">
        <v>-1067723.4109920911</v>
      </c>
      <c r="J166" s="36">
        <v>-487463.23182353366</v>
      </c>
      <c r="K166" s="507">
        <f t="shared" si="43"/>
        <v>-1555186.6428156248</v>
      </c>
      <c r="L166" s="507"/>
      <c r="M166" s="36">
        <v>-686844.96260971308</v>
      </c>
      <c r="N166" s="36">
        <v>-6089.0036184167311</v>
      </c>
      <c r="O166" s="36">
        <v>-1894021.0775250443</v>
      </c>
      <c r="P166" s="22">
        <v>725584.79444977245</v>
      </c>
      <c r="Q166" s="19">
        <f t="shared" si="44"/>
        <v>-1861370.2493034017</v>
      </c>
      <c r="R166" s="22"/>
      <c r="S166" s="22">
        <v>-686844.96260971308</v>
      </c>
      <c r="T166" s="36">
        <v>-42696.549404874248</v>
      </c>
      <c r="U166" s="36">
        <v>-628290.86</v>
      </c>
      <c r="V166" s="36">
        <v>-240586.36000000002</v>
      </c>
      <c r="W166" s="520">
        <f t="shared" si="45"/>
        <v>-1894021.0775250443</v>
      </c>
      <c r="X166" s="22">
        <f t="shared" si="62"/>
        <v>1041587.3152578988</v>
      </c>
      <c r="Y166" s="19">
        <f t="shared" si="46"/>
        <v>-2450852.4942817334</v>
      </c>
      <c r="Z166" s="577"/>
      <c r="AA166" s="22">
        <f t="shared" si="47"/>
        <v>-51.241705187507371</v>
      </c>
      <c r="AB166" s="22">
        <f t="shared" si="48"/>
        <v>-23.394117762803361</v>
      </c>
      <c r="AC166" s="22">
        <f t="shared" si="49"/>
        <v>-74.63582295031074</v>
      </c>
      <c r="AE166" s="520">
        <f t="shared" si="50"/>
        <v>-32.844537232675641</v>
      </c>
      <c r="AF166" s="520">
        <f t="shared" si="51"/>
        <v>-0.2911727055478544</v>
      </c>
      <c r="AG166" s="520">
        <f t="shared" si="52"/>
        <v>-90.571015566423313</v>
      </c>
      <c r="AH166" s="520">
        <f t="shared" si="53"/>
        <v>34.69705405746808</v>
      </c>
      <c r="AI166" s="520">
        <f t="shared" si="54"/>
        <v>-89.009671447178732</v>
      </c>
      <c r="AK166" s="520">
        <f t="shared" si="55"/>
        <v>-32.774011671981349</v>
      </c>
      <c r="AL166" s="520">
        <f t="shared" si="56"/>
        <v>-2.0373407169382185</v>
      </c>
      <c r="AM166" s="520">
        <f t="shared" si="57"/>
        <v>-29.98</v>
      </c>
      <c r="AN166" s="520">
        <f t="shared" si="58"/>
        <v>-11.48</v>
      </c>
      <c r="AO166" s="520">
        <f t="shared" si="59"/>
        <v>-90.376536599944856</v>
      </c>
      <c r="AP166" s="520">
        <f t="shared" si="60"/>
        <v>49.701165016839184</v>
      </c>
      <c r="AQ166" s="520">
        <f t="shared" si="61"/>
        <v>-116.94672397202527</v>
      </c>
    </row>
    <row r="167" spans="1:43">
      <c r="A167" s="240">
        <v>507</v>
      </c>
      <c r="B167" s="364">
        <v>10</v>
      </c>
      <c r="C167" s="364">
        <v>10</v>
      </c>
      <c r="D167" s="18" t="s">
        <v>190</v>
      </c>
      <c r="E167" s="21">
        <v>5635</v>
      </c>
      <c r="F167" s="21">
        <v>5564</v>
      </c>
      <c r="G167" s="36">
        <v>5522</v>
      </c>
      <c r="H167" s="36"/>
      <c r="I167" s="22">
        <v>126007.61324428333</v>
      </c>
      <c r="J167" s="36">
        <v>466797.64630402316</v>
      </c>
      <c r="K167" s="507">
        <f t="shared" si="43"/>
        <v>592805.25954830647</v>
      </c>
      <c r="L167" s="507"/>
      <c r="M167" s="36">
        <v>-777950.7154690891</v>
      </c>
      <c r="N167" s="36">
        <v>-75741.755449885313</v>
      </c>
      <c r="O167" s="36">
        <v>-503937.13061157928</v>
      </c>
      <c r="P167" s="22">
        <v>193054.40877575238</v>
      </c>
      <c r="Q167" s="19">
        <f t="shared" si="44"/>
        <v>-1164575.1927548014</v>
      </c>
      <c r="R167" s="22"/>
      <c r="S167" s="22">
        <v>-1410487.6499089282</v>
      </c>
      <c r="T167" s="36">
        <v>-340686.23430017498</v>
      </c>
      <c r="U167" s="36">
        <v>-212828.02</v>
      </c>
      <c r="V167" s="36">
        <v>-81496.52</v>
      </c>
      <c r="W167" s="520">
        <f>O167-144914</f>
        <v>-648851.13061157928</v>
      </c>
      <c r="X167" s="22">
        <f>G167/$G$10*277000000+78379</f>
        <v>352828.83322298597</v>
      </c>
      <c r="Y167" s="19">
        <f t="shared" si="46"/>
        <v>-2341520.7215976967</v>
      </c>
      <c r="Z167" s="577"/>
      <c r="AA167" s="22">
        <f t="shared" si="47"/>
        <v>22.361599510964211</v>
      </c>
      <c r="AB167" s="22">
        <f t="shared" si="48"/>
        <v>82.838978935940219</v>
      </c>
      <c r="AC167" s="22">
        <f t="shared" si="49"/>
        <v>105.20057844690443</v>
      </c>
      <c r="AE167" s="520">
        <f t="shared" si="50"/>
        <v>-139.81860450558756</v>
      </c>
      <c r="AF167" s="520">
        <f t="shared" si="51"/>
        <v>-13.612824487757964</v>
      </c>
      <c r="AG167" s="520">
        <f t="shared" si="52"/>
        <v>-90.571015566423313</v>
      </c>
      <c r="AH167" s="520">
        <f t="shared" si="53"/>
        <v>34.69705405746808</v>
      </c>
      <c r="AI167" s="520">
        <f t="shared" si="54"/>
        <v>-209.30539050230075</v>
      </c>
      <c r="AK167" s="520">
        <f t="shared" ref="AK167" si="63">S167/$G167</f>
        <v>-255.4305776727505</v>
      </c>
      <c r="AL167" s="520">
        <f t="shared" ref="AL167" si="64">T167/$G167</f>
        <v>-61.696167022849508</v>
      </c>
      <c r="AM167" s="520">
        <f t="shared" ref="AM167" si="65">U167/$G167</f>
        <v>-38.541836291198841</v>
      </c>
      <c r="AN167" s="520">
        <f t="shared" ref="AN167" si="66">V167/$G167</f>
        <v>-14.758515030785947</v>
      </c>
      <c r="AO167" s="520">
        <f t="shared" si="59"/>
        <v>-117.50292115385355</v>
      </c>
      <c r="AP167" s="520">
        <f t="shared" si="60"/>
        <v>63.895116483699013</v>
      </c>
      <c r="AQ167" s="520">
        <f t="shared" si="61"/>
        <v>-424.03490068773937</v>
      </c>
    </row>
    <row r="168" spans="1:43">
      <c r="A168" s="240">
        <v>508</v>
      </c>
      <c r="B168" s="364">
        <v>6</v>
      </c>
      <c r="C168" s="364">
        <v>6</v>
      </c>
      <c r="D168" s="18" t="s">
        <v>191</v>
      </c>
      <c r="E168" s="21">
        <v>9563</v>
      </c>
      <c r="F168" s="21">
        <v>9360</v>
      </c>
      <c r="G168" s="36">
        <v>9271</v>
      </c>
      <c r="H168" s="36"/>
      <c r="I168" s="22">
        <v>-202194.99052737484</v>
      </c>
      <c r="J168" s="36">
        <v>-169346.17177379702</v>
      </c>
      <c r="K168" s="507">
        <f t="shared" si="43"/>
        <v>-371541.16230117186</v>
      </c>
      <c r="L168" s="507"/>
      <c r="M168" s="36">
        <v>-836985.06646362867</v>
      </c>
      <c r="N168" s="36">
        <v>-491822.01145742444</v>
      </c>
      <c r="O168" s="36">
        <v>-847744.70570172218</v>
      </c>
      <c r="P168" s="22">
        <v>324764.42597790121</v>
      </c>
      <c r="Q168" s="19">
        <f t="shared" si="44"/>
        <v>-1851787.3576448741</v>
      </c>
      <c r="R168" s="22"/>
      <c r="S168" s="22">
        <v>-836985.06646362867</v>
      </c>
      <c r="T168" s="36">
        <v>-374834.97060335963</v>
      </c>
      <c r="U168" s="36">
        <v>-277944.58</v>
      </c>
      <c r="V168" s="36">
        <v>-106431.08</v>
      </c>
      <c r="W168" s="520">
        <f t="shared" si="45"/>
        <v>-847744.70570172218</v>
      </c>
      <c r="X168" s="22">
        <f t="shared" si="62"/>
        <v>460779.50087111606</v>
      </c>
      <c r="Y168" s="19">
        <f t="shared" si="46"/>
        <v>-1983160.9018975946</v>
      </c>
      <c r="Z168" s="577"/>
      <c r="AA168" s="22">
        <f t="shared" si="47"/>
        <v>-21.143468631953869</v>
      </c>
      <c r="AB168" s="22">
        <f t="shared" si="48"/>
        <v>-17.708477650715992</v>
      </c>
      <c r="AC168" s="22">
        <f t="shared" si="49"/>
        <v>-38.851946282669857</v>
      </c>
      <c r="AE168" s="520">
        <f t="shared" si="50"/>
        <v>-89.421481459789391</v>
      </c>
      <c r="AF168" s="520">
        <f t="shared" si="51"/>
        <v>-52.545086694169278</v>
      </c>
      <c r="AG168" s="520">
        <f t="shared" si="52"/>
        <v>-90.571015566423313</v>
      </c>
      <c r="AH168" s="520">
        <f t="shared" si="53"/>
        <v>34.69705405746808</v>
      </c>
      <c r="AI168" s="520">
        <f t="shared" si="54"/>
        <v>-197.84052966291389</v>
      </c>
      <c r="AK168" s="520">
        <f t="shared" si="55"/>
        <v>-90.279912249339731</v>
      </c>
      <c r="AL168" s="520">
        <f t="shared" si="56"/>
        <v>-40.430910430736667</v>
      </c>
      <c r="AM168" s="520">
        <f t="shared" si="57"/>
        <v>-29.98</v>
      </c>
      <c r="AN168" s="520">
        <f t="shared" si="58"/>
        <v>-11.48</v>
      </c>
      <c r="AO168" s="520">
        <f t="shared" si="59"/>
        <v>-91.440481685009402</v>
      </c>
      <c r="AP168" s="520">
        <f t="shared" si="60"/>
        <v>49.701165016839184</v>
      </c>
      <c r="AQ168" s="520">
        <f t="shared" si="61"/>
        <v>-213.91013934824664</v>
      </c>
    </row>
    <row r="169" spans="1:43">
      <c r="A169" s="240">
        <v>529</v>
      </c>
      <c r="B169" s="364">
        <v>2</v>
      </c>
      <c r="C169" s="364">
        <v>2</v>
      </c>
      <c r="D169" s="18" t="s">
        <v>192</v>
      </c>
      <c r="E169" s="21">
        <v>19579</v>
      </c>
      <c r="F169" s="21">
        <v>19850</v>
      </c>
      <c r="G169" s="36">
        <v>19999</v>
      </c>
      <c r="H169" s="36"/>
      <c r="I169" s="22">
        <v>3249168.9988771346</v>
      </c>
      <c r="J169" s="36">
        <v>612896.30576468771</v>
      </c>
      <c r="K169" s="507">
        <f t="shared" si="43"/>
        <v>3862065.3046418224</v>
      </c>
      <c r="L169" s="507"/>
      <c r="M169" s="36">
        <v>4328799.4813034628</v>
      </c>
      <c r="N169" s="36">
        <v>953971.93532920396</v>
      </c>
      <c r="O169" s="36">
        <v>-1797834.6589935028</v>
      </c>
      <c r="P169" s="22">
        <v>688736.52304074133</v>
      </c>
      <c r="Q169" s="19">
        <f t="shared" si="44"/>
        <v>4173673.2806799053</v>
      </c>
      <c r="R169" s="22"/>
      <c r="S169" s="22">
        <v>4328799.4813034628</v>
      </c>
      <c r="T169" s="36">
        <v>606569.45252505725</v>
      </c>
      <c r="U169" s="36">
        <v>-599570.02</v>
      </c>
      <c r="V169" s="36">
        <v>-229588.52000000002</v>
      </c>
      <c r="W169" s="520">
        <f t="shared" si="45"/>
        <v>-1797834.6589935028</v>
      </c>
      <c r="X169" s="22">
        <f t="shared" si="62"/>
        <v>993973.59917176689</v>
      </c>
      <c r="Y169" s="19">
        <f t="shared" si="46"/>
        <v>3302349.3340067845</v>
      </c>
      <c r="Z169" s="577"/>
      <c r="AA169" s="22">
        <f t="shared" si="47"/>
        <v>165.95173394336456</v>
      </c>
      <c r="AB169" s="22">
        <f t="shared" si="48"/>
        <v>31.303759424111941</v>
      </c>
      <c r="AC169" s="22">
        <f t="shared" si="49"/>
        <v>197.2554933674765</v>
      </c>
      <c r="AE169" s="520">
        <f t="shared" si="50"/>
        <v>218.07554061982179</v>
      </c>
      <c r="AF169" s="520">
        <f t="shared" si="51"/>
        <v>48.059039563184079</v>
      </c>
      <c r="AG169" s="520">
        <f t="shared" si="52"/>
        <v>-90.571015566423313</v>
      </c>
      <c r="AH169" s="520">
        <f t="shared" si="53"/>
        <v>34.69705405746808</v>
      </c>
      <c r="AI169" s="520">
        <f t="shared" si="54"/>
        <v>210.26061867405065</v>
      </c>
      <c r="AK169" s="520">
        <f t="shared" si="55"/>
        <v>216.45079660500338</v>
      </c>
      <c r="AL169" s="520">
        <f t="shared" si="56"/>
        <v>30.329989125709147</v>
      </c>
      <c r="AM169" s="520">
        <f t="shared" si="57"/>
        <v>-29.98</v>
      </c>
      <c r="AN169" s="520">
        <f t="shared" si="58"/>
        <v>-11.48</v>
      </c>
      <c r="AO169" s="520">
        <f t="shared" si="59"/>
        <v>-89.896227761063201</v>
      </c>
      <c r="AP169" s="520">
        <f t="shared" si="60"/>
        <v>49.701165016839184</v>
      </c>
      <c r="AQ169" s="520">
        <f t="shared" si="61"/>
        <v>165.12572298648854</v>
      </c>
    </row>
    <row r="170" spans="1:43">
      <c r="A170" s="240">
        <v>531</v>
      </c>
      <c r="B170" s="364">
        <v>4</v>
      </c>
      <c r="C170" s="364">
        <v>4</v>
      </c>
      <c r="D170" s="18" t="s">
        <v>193</v>
      </c>
      <c r="E170" s="21">
        <v>5169</v>
      </c>
      <c r="F170" s="21">
        <v>5072</v>
      </c>
      <c r="G170" s="36">
        <v>4966</v>
      </c>
      <c r="H170" s="36"/>
      <c r="I170" s="22">
        <v>-901192.83959212282</v>
      </c>
      <c r="J170" s="36">
        <v>-906487.4611111877</v>
      </c>
      <c r="K170" s="507">
        <f t="shared" si="43"/>
        <v>-1807680.3007033104</v>
      </c>
      <c r="L170" s="507"/>
      <c r="M170" s="36">
        <v>-1123293.0359543334</v>
      </c>
      <c r="N170" s="36">
        <v>-999917.29458795243</v>
      </c>
      <c r="O170" s="36">
        <v>-459376.19095289905</v>
      </c>
      <c r="P170" s="22">
        <v>175983.4581794781</v>
      </c>
      <c r="Q170" s="19">
        <f t="shared" si="44"/>
        <v>-2406603.0633157068</v>
      </c>
      <c r="R170" s="22"/>
      <c r="S170" s="22">
        <v>-1123293.0359543334</v>
      </c>
      <c r="T170" s="36">
        <v>-936524.31689438224</v>
      </c>
      <c r="U170" s="36">
        <v>-148880.68</v>
      </c>
      <c r="V170" s="36">
        <v>-57009.68</v>
      </c>
      <c r="W170" s="520">
        <f t="shared" si="45"/>
        <v>-459376.19095289905</v>
      </c>
      <c r="X170" s="22">
        <f t="shared" si="62"/>
        <v>246815.98547362341</v>
      </c>
      <c r="Y170" s="19">
        <f t="shared" si="46"/>
        <v>-2478267.9183279914</v>
      </c>
      <c r="Z170" s="577"/>
      <c r="AA170" s="22">
        <f t="shared" si="47"/>
        <v>-174.34568380578889</v>
      </c>
      <c r="AB170" s="22">
        <f t="shared" si="48"/>
        <v>-175.36998667270026</v>
      </c>
      <c r="AC170" s="22">
        <f t="shared" si="49"/>
        <v>-349.71567047848913</v>
      </c>
      <c r="AE170" s="520">
        <f t="shared" si="50"/>
        <v>-221.46944715187962</v>
      </c>
      <c r="AF170" s="520">
        <f t="shared" si="51"/>
        <v>-197.14457700866569</v>
      </c>
      <c r="AG170" s="520">
        <f t="shared" si="52"/>
        <v>-90.571015566423313</v>
      </c>
      <c r="AH170" s="520">
        <f t="shared" si="53"/>
        <v>34.69705405746808</v>
      </c>
      <c r="AI170" s="520">
        <f t="shared" si="54"/>
        <v>-474.48798566950057</v>
      </c>
      <c r="AK170" s="520">
        <f t="shared" si="55"/>
        <v>-226.19674505725601</v>
      </c>
      <c r="AL170" s="520">
        <f t="shared" si="56"/>
        <v>-188.58725672460375</v>
      </c>
      <c r="AM170" s="520">
        <f t="shared" si="57"/>
        <v>-29.979999999999997</v>
      </c>
      <c r="AN170" s="520">
        <f t="shared" si="58"/>
        <v>-11.48</v>
      </c>
      <c r="AO170" s="520">
        <f t="shared" si="59"/>
        <v>-92.504267207591425</v>
      </c>
      <c r="AP170" s="520">
        <f t="shared" si="60"/>
        <v>49.701165016839191</v>
      </c>
      <c r="AQ170" s="520">
        <f t="shared" si="61"/>
        <v>-499.04710397261204</v>
      </c>
    </row>
    <row r="171" spans="1:43">
      <c r="A171" s="240">
        <v>535</v>
      </c>
      <c r="B171" s="364">
        <v>17</v>
      </c>
      <c r="C171" s="364">
        <v>17</v>
      </c>
      <c r="D171" s="18" t="s">
        <v>194</v>
      </c>
      <c r="E171" s="21">
        <v>10396</v>
      </c>
      <c r="F171" s="21">
        <v>10419</v>
      </c>
      <c r="G171" s="36">
        <v>10454</v>
      </c>
      <c r="H171" s="36"/>
      <c r="I171" s="22">
        <v>648349.79844050645</v>
      </c>
      <c r="J171" s="36">
        <v>-328873.14778039505</v>
      </c>
      <c r="K171" s="507">
        <f t="shared" si="43"/>
        <v>319476.65066011139</v>
      </c>
      <c r="L171" s="507"/>
      <c r="M171" s="36">
        <v>431355.8732414273</v>
      </c>
      <c r="N171" s="36">
        <v>-360276.35514438874</v>
      </c>
      <c r="O171" s="36">
        <v>-943659.41118656448</v>
      </c>
      <c r="P171" s="22">
        <v>361508.60622475995</v>
      </c>
      <c r="Q171" s="19">
        <f t="shared" si="44"/>
        <v>-511071.28686476592</v>
      </c>
      <c r="R171" s="22"/>
      <c r="S171" s="22">
        <v>431355.8732414273</v>
      </c>
      <c r="T171" s="36">
        <v>-230053.28050138647</v>
      </c>
      <c r="U171" s="36">
        <v>-313410.92</v>
      </c>
      <c r="V171" s="36">
        <v>-120011.92</v>
      </c>
      <c r="W171" s="520">
        <f t="shared" si="45"/>
        <v>-943659.41118656448</v>
      </c>
      <c r="X171" s="22">
        <f t="shared" si="62"/>
        <v>519575.97908603685</v>
      </c>
      <c r="Y171" s="19">
        <f t="shared" si="46"/>
        <v>-656203.6793604868</v>
      </c>
      <c r="Z171" s="577"/>
      <c r="AA171" s="22">
        <f t="shared" si="47"/>
        <v>62.365313432137981</v>
      </c>
      <c r="AB171" s="22">
        <f t="shared" si="48"/>
        <v>-31.634585203962587</v>
      </c>
      <c r="AC171" s="22">
        <f t="shared" si="49"/>
        <v>30.730728228175394</v>
      </c>
      <c r="AE171" s="520">
        <f t="shared" si="50"/>
        <v>41.400890031809894</v>
      </c>
      <c r="AF171" s="520">
        <f t="shared" si="51"/>
        <v>-34.578784446145384</v>
      </c>
      <c r="AG171" s="520">
        <f t="shared" si="52"/>
        <v>-90.571015566423313</v>
      </c>
      <c r="AH171" s="520">
        <f t="shared" si="53"/>
        <v>34.69705405746808</v>
      </c>
      <c r="AI171" s="520">
        <f t="shared" si="54"/>
        <v>-49.051855923290709</v>
      </c>
      <c r="AK171" s="520">
        <f t="shared" si="55"/>
        <v>41.26227982030106</v>
      </c>
      <c r="AL171" s="520">
        <f t="shared" si="56"/>
        <v>-22.006244547674235</v>
      </c>
      <c r="AM171" s="520">
        <f t="shared" si="57"/>
        <v>-29.979999999999997</v>
      </c>
      <c r="AN171" s="520">
        <f t="shared" si="58"/>
        <v>-11.48</v>
      </c>
      <c r="AO171" s="520">
        <f t="shared" si="59"/>
        <v>-90.26778373699679</v>
      </c>
      <c r="AP171" s="520">
        <f t="shared" si="60"/>
        <v>49.701165016839184</v>
      </c>
      <c r="AQ171" s="520">
        <f t="shared" si="61"/>
        <v>-62.770583447530782</v>
      </c>
    </row>
    <row r="172" spans="1:43">
      <c r="A172" s="240">
        <v>536</v>
      </c>
      <c r="B172" s="364">
        <v>6</v>
      </c>
      <c r="C172" s="364">
        <v>6</v>
      </c>
      <c r="D172" s="18" t="s">
        <v>195</v>
      </c>
      <c r="E172" s="21">
        <v>34884</v>
      </c>
      <c r="F172" s="21">
        <v>35346</v>
      </c>
      <c r="G172" s="36">
        <v>35647</v>
      </c>
      <c r="H172" s="36"/>
      <c r="I172" s="22">
        <v>-1873068.0773626922</v>
      </c>
      <c r="J172" s="36">
        <v>-1518807.5567046653</v>
      </c>
      <c r="K172" s="507">
        <f t="shared" si="43"/>
        <v>-3391875.6340673575</v>
      </c>
      <c r="L172" s="507"/>
      <c r="M172" s="36">
        <v>-1468266.4195354653</v>
      </c>
      <c r="N172" s="36">
        <v>-862947.85170963779</v>
      </c>
      <c r="O172" s="36">
        <v>-3201323.1162107983</v>
      </c>
      <c r="P172" s="22">
        <v>1226402.0727152668</v>
      </c>
      <c r="Q172" s="19">
        <f t="shared" si="44"/>
        <v>-4306135.3147406345</v>
      </c>
      <c r="R172" s="22"/>
      <c r="S172" s="22">
        <v>-1468266.4195354653</v>
      </c>
      <c r="T172" s="36">
        <v>-421171.78909983282</v>
      </c>
      <c r="U172" s="36">
        <v>-1068697.06</v>
      </c>
      <c r="V172" s="36">
        <v>-409227.56</v>
      </c>
      <c r="W172" s="520">
        <f t="shared" si="45"/>
        <v>-3201323.1162107983</v>
      </c>
      <c r="X172" s="22">
        <f t="shared" si="62"/>
        <v>1771697.4293552665</v>
      </c>
      <c r="Y172" s="19">
        <f t="shared" si="46"/>
        <v>-4796988.5154908299</v>
      </c>
      <c r="Z172" s="577"/>
      <c r="AA172" s="22">
        <f t="shared" si="47"/>
        <v>-53.694188664221194</v>
      </c>
      <c r="AB172" s="22">
        <f t="shared" si="48"/>
        <v>-43.538801648453884</v>
      </c>
      <c r="AC172" s="22">
        <f t="shared" si="49"/>
        <v>-97.232990312675085</v>
      </c>
      <c r="AE172" s="520">
        <f t="shared" si="50"/>
        <v>-41.53981835385801</v>
      </c>
      <c r="AF172" s="520">
        <f t="shared" si="51"/>
        <v>-24.414300110610473</v>
      </c>
      <c r="AG172" s="520">
        <f t="shared" si="52"/>
        <v>-90.571015566423313</v>
      </c>
      <c r="AH172" s="520">
        <f t="shared" si="53"/>
        <v>34.69705405746808</v>
      </c>
      <c r="AI172" s="520">
        <f t="shared" si="54"/>
        <v>-121.82807997342371</v>
      </c>
      <c r="AK172" s="520">
        <f t="shared" si="55"/>
        <v>-41.18905993591229</v>
      </c>
      <c r="AL172" s="520">
        <f t="shared" si="56"/>
        <v>-11.815069686083902</v>
      </c>
      <c r="AM172" s="520">
        <f t="shared" si="57"/>
        <v>-29.98</v>
      </c>
      <c r="AN172" s="520">
        <f t="shared" si="58"/>
        <v>-11.48</v>
      </c>
      <c r="AO172" s="520">
        <f t="shared" si="59"/>
        <v>-89.806242214233961</v>
      </c>
      <c r="AP172" s="520">
        <f t="shared" si="60"/>
        <v>49.701165016839184</v>
      </c>
      <c r="AQ172" s="520">
        <f t="shared" si="61"/>
        <v>-134.56920681939098</v>
      </c>
    </row>
    <row r="173" spans="1:43">
      <c r="A173" s="240">
        <v>538</v>
      </c>
      <c r="B173" s="364">
        <v>2</v>
      </c>
      <c r="C173" s="364">
        <v>2</v>
      </c>
      <c r="D173" s="18" t="s">
        <v>196</v>
      </c>
      <c r="E173" s="21">
        <v>4689</v>
      </c>
      <c r="F173" s="21">
        <v>4644</v>
      </c>
      <c r="G173" s="36">
        <v>4695</v>
      </c>
      <c r="H173" s="36"/>
      <c r="I173" s="22">
        <v>-127316.54536926148</v>
      </c>
      <c r="J173" s="36">
        <v>-344269.17096816306</v>
      </c>
      <c r="K173" s="507">
        <f t="shared" si="43"/>
        <v>-471585.71633742453</v>
      </c>
      <c r="L173" s="507"/>
      <c r="M173" s="36">
        <v>4520.992781539514</v>
      </c>
      <c r="N173" s="36">
        <v>-206149.2044784037</v>
      </c>
      <c r="O173" s="36">
        <v>-420611.79629046988</v>
      </c>
      <c r="P173" s="22">
        <v>161133.11904288176</v>
      </c>
      <c r="Q173" s="19">
        <f t="shared" si="44"/>
        <v>-461106.88894445228</v>
      </c>
      <c r="R173" s="22"/>
      <c r="S173" s="22">
        <v>4520.992781539514</v>
      </c>
      <c r="T173" s="36">
        <v>-148105.63420850231</v>
      </c>
      <c r="U173" s="36">
        <v>-140756.1</v>
      </c>
      <c r="V173" s="36">
        <v>-53898.6</v>
      </c>
      <c r="W173" s="520">
        <f t="shared" si="45"/>
        <v>-420611.79629046988</v>
      </c>
      <c r="X173" s="22">
        <f t="shared" si="62"/>
        <v>233346.96975405997</v>
      </c>
      <c r="Y173" s="19">
        <f t="shared" si="46"/>
        <v>-525504.16796337254</v>
      </c>
      <c r="Z173" s="577"/>
      <c r="AA173" s="22">
        <f t="shared" si="47"/>
        <v>-27.152174316327891</v>
      </c>
      <c r="AB173" s="22">
        <f t="shared" si="48"/>
        <v>-73.420595216072314</v>
      </c>
      <c r="AC173" s="22">
        <f t="shared" si="49"/>
        <v>-100.5727695324002</v>
      </c>
      <c r="AE173" s="520">
        <f t="shared" si="50"/>
        <v>0.97351265752358185</v>
      </c>
      <c r="AF173" s="520">
        <f t="shared" si="51"/>
        <v>-44.390440240827672</v>
      </c>
      <c r="AG173" s="520">
        <f t="shared" si="52"/>
        <v>-90.571015566423313</v>
      </c>
      <c r="AH173" s="520">
        <f t="shared" si="53"/>
        <v>34.69705405746808</v>
      </c>
      <c r="AI173" s="520">
        <f t="shared" si="54"/>
        <v>-99.29088909225932</v>
      </c>
      <c r="AK173" s="520">
        <f t="shared" si="55"/>
        <v>0.96293775964632888</v>
      </c>
      <c r="AL173" s="520">
        <f t="shared" si="56"/>
        <v>-31.545395997551076</v>
      </c>
      <c r="AM173" s="520">
        <f t="shared" si="57"/>
        <v>-29.98</v>
      </c>
      <c r="AN173" s="520">
        <f t="shared" si="58"/>
        <v>-11.48</v>
      </c>
      <c r="AO173" s="520">
        <f t="shared" si="59"/>
        <v>-89.587177058673035</v>
      </c>
      <c r="AP173" s="520">
        <f t="shared" si="60"/>
        <v>49.701165016839184</v>
      </c>
      <c r="AQ173" s="520">
        <f t="shared" si="61"/>
        <v>-111.92847027973856</v>
      </c>
    </row>
    <row r="174" spans="1:43">
      <c r="A174" s="240">
        <v>541</v>
      </c>
      <c r="B174" s="364">
        <v>12</v>
      </c>
      <c r="C174" s="364">
        <v>12</v>
      </c>
      <c r="D174" s="18" t="s">
        <v>197</v>
      </c>
      <c r="E174" s="21">
        <v>9423</v>
      </c>
      <c r="F174" s="21">
        <v>9243</v>
      </c>
      <c r="G174" s="36">
        <v>9130</v>
      </c>
      <c r="H174" s="36"/>
      <c r="I174" s="22">
        <v>3866652.0284846225</v>
      </c>
      <c r="J174" s="36">
        <v>2786109.4491543616</v>
      </c>
      <c r="K174" s="507">
        <f t="shared" si="43"/>
        <v>6652761.4776389841</v>
      </c>
      <c r="L174" s="507"/>
      <c r="M174" s="36">
        <v>2452029.1786533692</v>
      </c>
      <c r="N174" s="36">
        <v>1665290.1826260842</v>
      </c>
      <c r="O174" s="36">
        <v>-837147.89688045066</v>
      </c>
      <c r="P174" s="22">
        <v>320704.87065317744</v>
      </c>
      <c r="Q174" s="19">
        <f t="shared" si="44"/>
        <v>3600876.3350521801</v>
      </c>
      <c r="R174" s="22"/>
      <c r="S174" s="22">
        <v>2452029.1786533692</v>
      </c>
      <c r="T174" s="36">
        <v>1503524.885469473</v>
      </c>
      <c r="U174" s="36">
        <v>-273717.40000000002</v>
      </c>
      <c r="V174" s="36">
        <v>-104812.40000000001</v>
      </c>
      <c r="W174" s="520">
        <f t="shared" si="45"/>
        <v>-837147.89688045066</v>
      </c>
      <c r="X174" s="22">
        <f t="shared" si="62"/>
        <v>453771.63660374179</v>
      </c>
      <c r="Y174" s="19">
        <f t="shared" si="46"/>
        <v>3193648.0038461336</v>
      </c>
      <c r="Z174" s="577"/>
      <c r="AA174" s="22">
        <f t="shared" si="47"/>
        <v>410.34193234475458</v>
      </c>
      <c r="AB174" s="22">
        <f t="shared" si="48"/>
        <v>295.67117151165888</v>
      </c>
      <c r="AC174" s="22">
        <f t="shared" si="49"/>
        <v>706.01310385641352</v>
      </c>
      <c r="AE174" s="520">
        <f t="shared" si="50"/>
        <v>265.28499174005941</v>
      </c>
      <c r="AF174" s="520">
        <f t="shared" si="51"/>
        <v>180.16771422980463</v>
      </c>
      <c r="AG174" s="520">
        <f t="shared" si="52"/>
        <v>-90.571015566423313</v>
      </c>
      <c r="AH174" s="520">
        <f t="shared" si="53"/>
        <v>34.69705405746808</v>
      </c>
      <c r="AI174" s="520">
        <f t="shared" si="54"/>
        <v>389.57874446090881</v>
      </c>
      <c r="AK174" s="520">
        <f t="shared" si="55"/>
        <v>268.56836567944896</v>
      </c>
      <c r="AL174" s="520">
        <f t="shared" si="56"/>
        <v>164.67961505689738</v>
      </c>
      <c r="AM174" s="520">
        <f t="shared" si="57"/>
        <v>-29.980000000000004</v>
      </c>
      <c r="AN174" s="520">
        <f t="shared" si="58"/>
        <v>-11.48</v>
      </c>
      <c r="AO174" s="520">
        <f t="shared" si="59"/>
        <v>-91.691993086577284</v>
      </c>
      <c r="AP174" s="520">
        <f t="shared" si="60"/>
        <v>49.701165016839191</v>
      </c>
      <c r="AQ174" s="520">
        <f t="shared" si="61"/>
        <v>349.79715266660827</v>
      </c>
    </row>
    <row r="175" spans="1:43">
      <c r="A175" s="240">
        <v>543</v>
      </c>
      <c r="B175" s="364">
        <v>1</v>
      </c>
      <c r="C175" s="513">
        <v>33</v>
      </c>
      <c r="D175" s="18" t="s">
        <v>198</v>
      </c>
      <c r="E175" s="21">
        <v>44127</v>
      </c>
      <c r="F175" s="21">
        <v>44458</v>
      </c>
      <c r="G175" s="36">
        <v>44785</v>
      </c>
      <c r="H175" s="36"/>
      <c r="I175" s="22">
        <v>2860711.8872551038</v>
      </c>
      <c r="J175" s="36">
        <v>2260063.0878100507</v>
      </c>
      <c r="K175" s="507">
        <f t="shared" si="43"/>
        <v>5120774.975065155</v>
      </c>
      <c r="L175" s="507"/>
      <c r="M175" s="36">
        <v>5233977.5570725771</v>
      </c>
      <c r="N175" s="36">
        <v>2992849.2983238832</v>
      </c>
      <c r="O175" s="36">
        <v>-4026606.2100520479</v>
      </c>
      <c r="P175" s="22">
        <v>1542561.629286916</v>
      </c>
      <c r="Q175" s="19">
        <f t="shared" si="44"/>
        <v>5742782.2746313289</v>
      </c>
      <c r="R175" s="22"/>
      <c r="S175" s="22">
        <v>5233977.5570725771</v>
      </c>
      <c r="T175" s="36">
        <v>2214772.7451497391</v>
      </c>
      <c r="U175" s="36">
        <v>-1342654.3</v>
      </c>
      <c r="V175" s="36">
        <v>-514131.80000000005</v>
      </c>
      <c r="W175" s="520">
        <f t="shared" si="45"/>
        <v>-4026606.2100520479</v>
      </c>
      <c r="X175" s="22">
        <f t="shared" si="62"/>
        <v>2225866.6752791433</v>
      </c>
      <c r="Y175" s="19">
        <f t="shared" si="46"/>
        <v>3791224.6674494119</v>
      </c>
      <c r="Z175" s="577"/>
      <c r="AA175" s="22">
        <f t="shared" si="47"/>
        <v>64.829059017270694</v>
      </c>
      <c r="AB175" s="22">
        <f t="shared" si="48"/>
        <v>51.217238602444098</v>
      </c>
      <c r="AC175" s="22">
        <f t="shared" si="49"/>
        <v>116.04629761971479</v>
      </c>
      <c r="AE175" s="520">
        <f t="shared" si="50"/>
        <v>117.72858781484946</v>
      </c>
      <c r="AF175" s="520">
        <f t="shared" si="51"/>
        <v>67.318577046288254</v>
      </c>
      <c r="AG175" s="520">
        <f t="shared" si="52"/>
        <v>-90.571015566423313</v>
      </c>
      <c r="AH175" s="520">
        <f t="shared" si="53"/>
        <v>34.69705405746808</v>
      </c>
      <c r="AI175" s="520">
        <f t="shared" si="54"/>
        <v>129.1732033521825</v>
      </c>
      <c r="AK175" s="520">
        <f t="shared" si="55"/>
        <v>116.86898642564647</v>
      </c>
      <c r="AL175" s="520">
        <f t="shared" si="56"/>
        <v>49.453449707485518</v>
      </c>
      <c r="AM175" s="520">
        <f t="shared" si="57"/>
        <v>-29.98</v>
      </c>
      <c r="AN175" s="520">
        <f t="shared" si="58"/>
        <v>-11.48</v>
      </c>
      <c r="AO175" s="520">
        <f t="shared" si="59"/>
        <v>-89.909706599353527</v>
      </c>
      <c r="AP175" s="520">
        <f t="shared" si="60"/>
        <v>49.701165016839191</v>
      </c>
      <c r="AQ175" s="520">
        <f t="shared" si="61"/>
        <v>84.653894550617665</v>
      </c>
    </row>
    <row r="176" spans="1:43">
      <c r="A176" s="240">
        <v>545</v>
      </c>
      <c r="B176" s="364">
        <v>15</v>
      </c>
      <c r="C176" s="364">
        <v>15</v>
      </c>
      <c r="D176" s="18" t="s">
        <v>199</v>
      </c>
      <c r="E176" s="21">
        <v>9562</v>
      </c>
      <c r="F176" s="21">
        <v>9584</v>
      </c>
      <c r="G176" s="36">
        <v>9621</v>
      </c>
      <c r="H176" s="36"/>
      <c r="I176" s="22">
        <v>1099149.4054686362</v>
      </c>
      <c r="J176" s="36">
        <v>1112102.0238476603</v>
      </c>
      <c r="K176" s="507">
        <f t="shared" si="43"/>
        <v>2211251.4293162962</v>
      </c>
      <c r="L176" s="507"/>
      <c r="M176" s="36">
        <v>1844380.1191372457</v>
      </c>
      <c r="N176" s="36">
        <v>1425587.826921049</v>
      </c>
      <c r="O176" s="36">
        <v>-868032.61318860098</v>
      </c>
      <c r="P176" s="22">
        <v>332536.56608677405</v>
      </c>
      <c r="Q176" s="19">
        <f t="shared" si="44"/>
        <v>2734471.8989564679</v>
      </c>
      <c r="R176" s="22"/>
      <c r="S176" s="22">
        <v>1844380.1191372457</v>
      </c>
      <c r="T176" s="36">
        <v>1257854.5576417067</v>
      </c>
      <c r="U176" s="36">
        <v>-288437.58</v>
      </c>
      <c r="V176" s="36">
        <v>-110449.08</v>
      </c>
      <c r="W176" s="520">
        <f t="shared" si="45"/>
        <v>-868032.61318860098</v>
      </c>
      <c r="X176" s="22">
        <f t="shared" si="62"/>
        <v>478174.90862700978</v>
      </c>
      <c r="Y176" s="19">
        <f t="shared" si="46"/>
        <v>2313490.3122173613</v>
      </c>
      <c r="Z176" s="577"/>
      <c r="AA176" s="22">
        <f t="shared" si="47"/>
        <v>114.94973912033426</v>
      </c>
      <c r="AB176" s="22">
        <f t="shared" si="48"/>
        <v>116.30433213215439</v>
      </c>
      <c r="AC176" s="22">
        <f t="shared" si="49"/>
        <v>231.25407125248861</v>
      </c>
      <c r="AE176" s="520">
        <f t="shared" si="50"/>
        <v>192.443668524337</v>
      </c>
      <c r="AF176" s="520">
        <f t="shared" si="51"/>
        <v>148.7466430426804</v>
      </c>
      <c r="AG176" s="520">
        <f t="shared" si="52"/>
        <v>-90.571015566423313</v>
      </c>
      <c r="AH176" s="520">
        <f t="shared" si="53"/>
        <v>34.69705405746808</v>
      </c>
      <c r="AI176" s="520">
        <f t="shared" si="54"/>
        <v>285.3163500580622</v>
      </c>
      <c r="AK176" s="520">
        <f t="shared" si="55"/>
        <v>191.70357750101297</v>
      </c>
      <c r="AL176" s="520">
        <f t="shared" si="56"/>
        <v>130.74052153016387</v>
      </c>
      <c r="AM176" s="520">
        <f t="shared" si="57"/>
        <v>-29.98</v>
      </c>
      <c r="AN176" s="520">
        <f t="shared" si="58"/>
        <v>-11.48</v>
      </c>
      <c r="AO176" s="520">
        <f t="shared" si="59"/>
        <v>-90.222701713813635</v>
      </c>
      <c r="AP176" s="520">
        <f t="shared" si="60"/>
        <v>49.701165016839184</v>
      </c>
      <c r="AQ176" s="520">
        <f t="shared" si="61"/>
        <v>240.4625623342024</v>
      </c>
    </row>
    <row r="177" spans="1:43">
      <c r="A177" s="240">
        <v>560</v>
      </c>
      <c r="B177" s="364">
        <v>7</v>
      </c>
      <c r="C177" s="364">
        <v>7</v>
      </c>
      <c r="D177" s="18" t="s">
        <v>200</v>
      </c>
      <c r="E177" s="21">
        <v>15808</v>
      </c>
      <c r="F177" s="21">
        <v>15735</v>
      </c>
      <c r="G177" s="36">
        <v>15669</v>
      </c>
      <c r="H177" s="36"/>
      <c r="I177" s="22">
        <v>938323.15703580657</v>
      </c>
      <c r="J177" s="36">
        <v>574224.05840517965</v>
      </c>
      <c r="K177" s="507">
        <f t="shared" si="43"/>
        <v>1512547.2154409862</v>
      </c>
      <c r="L177" s="507"/>
      <c r="M177" s="36">
        <v>142886.77238777475</v>
      </c>
      <c r="N177" s="36">
        <v>7232.7454679171988</v>
      </c>
      <c r="O177" s="36">
        <v>-1425134.9299376709</v>
      </c>
      <c r="P177" s="22">
        <v>545958.14559426019</v>
      </c>
      <c r="Q177" s="19">
        <f t="shared" si="44"/>
        <v>-729057.26648771879</v>
      </c>
      <c r="R177" s="22"/>
      <c r="S177" s="22">
        <v>142886.77238777475</v>
      </c>
      <c r="T177" s="36">
        <v>-32126.54001940017</v>
      </c>
      <c r="U177" s="36">
        <v>-469756.62</v>
      </c>
      <c r="V177" s="36">
        <v>-179880.12</v>
      </c>
      <c r="W177" s="520">
        <f t="shared" si="45"/>
        <v>-1425134.9299376709</v>
      </c>
      <c r="X177" s="22">
        <f t="shared" si="62"/>
        <v>778767.55464885326</v>
      </c>
      <c r="Y177" s="19">
        <f t="shared" si="46"/>
        <v>-1185243.8829204431</v>
      </c>
      <c r="Z177" s="577"/>
      <c r="AA177" s="22">
        <f t="shared" si="47"/>
        <v>59.357487160665904</v>
      </c>
      <c r="AB177" s="22">
        <f t="shared" si="48"/>
        <v>36.324902480084745</v>
      </c>
      <c r="AC177" s="22">
        <f t="shared" si="49"/>
        <v>95.682389640750642</v>
      </c>
      <c r="AE177" s="520">
        <f t="shared" si="50"/>
        <v>9.0808244288385609</v>
      </c>
      <c r="AF177" s="520">
        <f t="shared" si="51"/>
        <v>0.45965970561914193</v>
      </c>
      <c r="AG177" s="520">
        <f t="shared" si="52"/>
        <v>-90.571015566423327</v>
      </c>
      <c r="AH177" s="520">
        <f t="shared" si="53"/>
        <v>34.69705405746808</v>
      </c>
      <c r="AI177" s="520">
        <f t="shared" si="54"/>
        <v>-46.333477374497541</v>
      </c>
      <c r="AK177" s="520">
        <f t="shared" si="55"/>
        <v>9.1190741200953944</v>
      </c>
      <c r="AL177" s="520">
        <f t="shared" si="56"/>
        <v>-2.0503248464739401</v>
      </c>
      <c r="AM177" s="520">
        <f t="shared" si="57"/>
        <v>-29.98</v>
      </c>
      <c r="AN177" s="520">
        <f t="shared" si="58"/>
        <v>-11.48</v>
      </c>
      <c r="AO177" s="520">
        <f t="shared" si="59"/>
        <v>-90.952513238730674</v>
      </c>
      <c r="AP177" s="520">
        <f t="shared" si="60"/>
        <v>49.701165016839191</v>
      </c>
      <c r="AQ177" s="520">
        <f t="shared" si="61"/>
        <v>-75.642598948270034</v>
      </c>
    </row>
    <row r="178" spans="1:43">
      <c r="A178" s="240">
        <v>561</v>
      </c>
      <c r="B178" s="364">
        <v>2</v>
      </c>
      <c r="C178" s="364">
        <v>2</v>
      </c>
      <c r="D178" s="18" t="s">
        <v>201</v>
      </c>
      <c r="E178" s="21">
        <v>1337</v>
      </c>
      <c r="F178" s="21">
        <v>1317</v>
      </c>
      <c r="G178" s="36">
        <v>1315</v>
      </c>
      <c r="H178" s="36"/>
      <c r="I178" s="22">
        <v>379710.31877004961</v>
      </c>
      <c r="J178" s="36">
        <v>329196.81005025771</v>
      </c>
      <c r="K178" s="507">
        <f t="shared" si="43"/>
        <v>708907.12882030732</v>
      </c>
      <c r="L178" s="507"/>
      <c r="M178" s="36">
        <v>397976.52731554653</v>
      </c>
      <c r="N178" s="36">
        <v>316075.24788651336</v>
      </c>
      <c r="O178" s="36">
        <v>-119282.0275009795</v>
      </c>
      <c r="P178" s="22">
        <v>45696.020193685457</v>
      </c>
      <c r="Q178" s="19">
        <f t="shared" si="44"/>
        <v>640465.76789476583</v>
      </c>
      <c r="R178" s="22"/>
      <c r="S178" s="22">
        <v>397976.52731554653</v>
      </c>
      <c r="T178" s="36">
        <v>293025.92446822306</v>
      </c>
      <c r="U178" s="36">
        <v>-39423.699999999997</v>
      </c>
      <c r="V178" s="36">
        <v>-15096.2</v>
      </c>
      <c r="W178" s="520">
        <f t="shared" si="45"/>
        <v>-119282.0275009795</v>
      </c>
      <c r="X178" s="22">
        <f t="shared" si="62"/>
        <v>65357.031997143531</v>
      </c>
      <c r="Y178" s="19">
        <f t="shared" si="46"/>
        <v>582557.55627993366</v>
      </c>
      <c r="Z178" s="577"/>
      <c r="AA178" s="22">
        <f t="shared" si="47"/>
        <v>284.00173430818967</v>
      </c>
      <c r="AB178" s="22">
        <f t="shared" si="48"/>
        <v>246.22050115950464</v>
      </c>
      <c r="AC178" s="22">
        <f t="shared" si="49"/>
        <v>530.2222354676943</v>
      </c>
      <c r="AE178" s="520">
        <f t="shared" si="50"/>
        <v>302.18415134058205</v>
      </c>
      <c r="AF178" s="520">
        <f t="shared" si="51"/>
        <v>239.99639171337384</v>
      </c>
      <c r="AG178" s="520">
        <f t="shared" si="52"/>
        <v>-90.571015566423313</v>
      </c>
      <c r="AH178" s="520">
        <f t="shared" si="53"/>
        <v>34.69705405746808</v>
      </c>
      <c r="AI178" s="520">
        <f t="shared" si="54"/>
        <v>486.30658154500065</v>
      </c>
      <c r="AK178" s="520">
        <f t="shared" si="55"/>
        <v>302.64374700802017</v>
      </c>
      <c r="AL178" s="520">
        <f t="shared" si="56"/>
        <v>222.83340263743199</v>
      </c>
      <c r="AM178" s="520">
        <f t="shared" si="57"/>
        <v>-29.979999999999997</v>
      </c>
      <c r="AN178" s="520">
        <f t="shared" si="58"/>
        <v>-11.48</v>
      </c>
      <c r="AO178" s="520">
        <f t="shared" si="59"/>
        <v>-90.708766160440689</v>
      </c>
      <c r="AP178" s="520">
        <f t="shared" si="60"/>
        <v>49.701165016839184</v>
      </c>
      <c r="AQ178" s="520">
        <f t="shared" si="61"/>
        <v>443.0095485018507</v>
      </c>
    </row>
    <row r="179" spans="1:43">
      <c r="A179" s="240">
        <v>562</v>
      </c>
      <c r="B179" s="364">
        <v>6</v>
      </c>
      <c r="C179" s="364">
        <v>6</v>
      </c>
      <c r="D179" s="18" t="s">
        <v>202</v>
      </c>
      <c r="E179" s="21">
        <v>8978</v>
      </c>
      <c r="F179" s="21">
        <v>8935</v>
      </c>
      <c r="G179" s="36">
        <v>8839</v>
      </c>
      <c r="H179" s="36"/>
      <c r="I179" s="22">
        <v>-301344.2472770341</v>
      </c>
      <c r="J179" s="36">
        <v>-292090.75667489751</v>
      </c>
      <c r="K179" s="507">
        <f t="shared" si="43"/>
        <v>-593435.00395193161</v>
      </c>
      <c r="L179" s="507"/>
      <c r="M179" s="36">
        <v>-14697.310719990495</v>
      </c>
      <c r="N179" s="36">
        <v>-4154.4599028903522</v>
      </c>
      <c r="O179" s="36">
        <v>-809252.02408599225</v>
      </c>
      <c r="P179" s="22">
        <v>310018.17800347728</v>
      </c>
      <c r="Q179" s="19">
        <f t="shared" si="44"/>
        <v>-518085.61670539586</v>
      </c>
      <c r="R179" s="22"/>
      <c r="S179" s="22">
        <v>-14697.310719990495</v>
      </c>
      <c r="T179" s="36">
        <v>-18242.811253469368</v>
      </c>
      <c r="U179" s="36">
        <v>-264993.22000000003</v>
      </c>
      <c r="V179" s="36">
        <v>-101471.72</v>
      </c>
      <c r="W179" s="520">
        <f t="shared" si="45"/>
        <v>-809252.02408599225</v>
      </c>
      <c r="X179" s="22">
        <f t="shared" si="62"/>
        <v>439308.59758384159</v>
      </c>
      <c r="Y179" s="19">
        <f t="shared" si="46"/>
        <v>-769348.4884756105</v>
      </c>
      <c r="Z179" s="577"/>
      <c r="AA179" s="22">
        <f t="shared" si="47"/>
        <v>-33.56474128726154</v>
      </c>
      <c r="AB179" s="22">
        <f t="shared" si="48"/>
        <v>-32.534056212396692</v>
      </c>
      <c r="AC179" s="22">
        <f t="shared" si="49"/>
        <v>-66.098797499658232</v>
      </c>
      <c r="AE179" s="520">
        <f t="shared" si="50"/>
        <v>-1.6449144622261327</v>
      </c>
      <c r="AF179" s="520">
        <f t="shared" si="51"/>
        <v>-0.46496473451486875</v>
      </c>
      <c r="AG179" s="520">
        <f t="shared" si="52"/>
        <v>-90.571015566423313</v>
      </c>
      <c r="AH179" s="520">
        <f t="shared" si="53"/>
        <v>34.69705405746808</v>
      </c>
      <c r="AI179" s="520">
        <f t="shared" si="54"/>
        <v>-57.983840705696238</v>
      </c>
      <c r="AK179" s="520">
        <f t="shared" si="55"/>
        <v>-1.6627798076694758</v>
      </c>
      <c r="AL179" s="520">
        <f t="shared" si="56"/>
        <v>-2.0638999042277821</v>
      </c>
      <c r="AM179" s="520">
        <f t="shared" si="57"/>
        <v>-29.980000000000004</v>
      </c>
      <c r="AN179" s="520">
        <f t="shared" si="58"/>
        <v>-11.48</v>
      </c>
      <c r="AO179" s="520">
        <f t="shared" si="59"/>
        <v>-91.554703482972315</v>
      </c>
      <c r="AP179" s="520">
        <f t="shared" si="60"/>
        <v>49.701165016839191</v>
      </c>
      <c r="AQ179" s="520">
        <f t="shared" si="61"/>
        <v>-87.040218178030372</v>
      </c>
    </row>
    <row r="180" spans="1:43">
      <c r="A180" s="240">
        <v>563</v>
      </c>
      <c r="B180" s="364">
        <v>17</v>
      </c>
      <c r="C180" s="364">
        <v>17</v>
      </c>
      <c r="D180" s="18" t="s">
        <v>203</v>
      </c>
      <c r="E180" s="21">
        <v>7102</v>
      </c>
      <c r="F180" s="21">
        <v>7025</v>
      </c>
      <c r="G180" s="36">
        <v>6978</v>
      </c>
      <c r="H180" s="36"/>
      <c r="I180" s="22">
        <v>359417.74274852534</v>
      </c>
      <c r="J180" s="36">
        <v>-393833.94316008739</v>
      </c>
      <c r="K180" s="507">
        <f t="shared" si="43"/>
        <v>-34416.200411562051</v>
      </c>
      <c r="L180" s="507"/>
      <c r="M180" s="36">
        <v>-675793.02046721533</v>
      </c>
      <c r="N180" s="36">
        <v>-1008035.4003974086</v>
      </c>
      <c r="O180" s="36">
        <v>-636261.38435412373</v>
      </c>
      <c r="P180" s="22">
        <v>243746.80475371325</v>
      </c>
      <c r="Q180" s="19">
        <f t="shared" si="44"/>
        <v>-2076343.0004650345</v>
      </c>
      <c r="R180" s="22"/>
      <c r="S180" s="22">
        <v>-675793.02046721533</v>
      </c>
      <c r="T180" s="36">
        <v>-920232.62667948077</v>
      </c>
      <c r="U180" s="36">
        <v>-209200.44</v>
      </c>
      <c r="V180" s="36">
        <v>-80107.44</v>
      </c>
      <c r="W180" s="520">
        <f t="shared" si="45"/>
        <v>-636261.38435412373</v>
      </c>
      <c r="X180" s="22">
        <f t="shared" si="62"/>
        <v>346814.72948750388</v>
      </c>
      <c r="Y180" s="19">
        <f t="shared" si="46"/>
        <v>-2174780.1820133161</v>
      </c>
      <c r="Z180" s="577"/>
      <c r="AA180" s="22">
        <f t="shared" si="47"/>
        <v>50.607961524714916</v>
      </c>
      <c r="AB180" s="22">
        <f t="shared" si="48"/>
        <v>-55.453948628567645</v>
      </c>
      <c r="AC180" s="22">
        <f t="shared" si="49"/>
        <v>-4.8459871038527247</v>
      </c>
      <c r="AE180" s="520">
        <f t="shared" si="50"/>
        <v>-96.198294728429232</v>
      </c>
      <c r="AF180" s="520">
        <f t="shared" si="51"/>
        <v>-143.49258368646386</v>
      </c>
      <c r="AG180" s="520">
        <f t="shared" si="52"/>
        <v>-90.571015566423313</v>
      </c>
      <c r="AH180" s="520">
        <f t="shared" si="53"/>
        <v>34.69705405746808</v>
      </c>
      <c r="AI180" s="520">
        <f t="shared" si="54"/>
        <v>-295.56483992384835</v>
      </c>
      <c r="AK180" s="520">
        <f t="shared" si="55"/>
        <v>-96.84623394485746</v>
      </c>
      <c r="AL180" s="520">
        <f t="shared" si="56"/>
        <v>-131.87627209508179</v>
      </c>
      <c r="AM180" s="520">
        <f t="shared" si="57"/>
        <v>-29.98</v>
      </c>
      <c r="AN180" s="520">
        <f t="shared" si="58"/>
        <v>-11.48</v>
      </c>
      <c r="AO180" s="520">
        <f t="shared" si="59"/>
        <v>-91.181052501307505</v>
      </c>
      <c r="AP180" s="520">
        <f t="shared" si="60"/>
        <v>49.701165016839191</v>
      </c>
      <c r="AQ180" s="520">
        <f t="shared" si="61"/>
        <v>-311.66239352440761</v>
      </c>
    </row>
    <row r="181" spans="1:43">
      <c r="A181" s="240">
        <v>564</v>
      </c>
      <c r="B181" s="364">
        <v>17</v>
      </c>
      <c r="C181" s="364">
        <v>17</v>
      </c>
      <c r="D181" s="18" t="s">
        <v>204</v>
      </c>
      <c r="E181" s="21">
        <v>209551</v>
      </c>
      <c r="F181" s="21">
        <v>211848</v>
      </c>
      <c r="G181" s="36">
        <v>214633</v>
      </c>
      <c r="H181" s="36"/>
      <c r="I181" s="22">
        <v>-23160296.368695986</v>
      </c>
      <c r="J181" s="36">
        <v>-13025805.125520186</v>
      </c>
      <c r="K181" s="507">
        <f t="shared" si="43"/>
        <v>-36186101.494216174</v>
      </c>
      <c r="L181" s="507"/>
      <c r="M181" s="36">
        <v>-14761047.961879341</v>
      </c>
      <c r="N181" s="36">
        <v>-5115022.5986739183</v>
      </c>
      <c r="O181" s="36">
        <v>-19187288.505715646</v>
      </c>
      <c r="P181" s="22">
        <v>7350501.5079664979</v>
      </c>
      <c r="Q181" s="19">
        <f t="shared" si="44"/>
        <v>-31712857.55830241</v>
      </c>
      <c r="R181" s="22"/>
      <c r="S181" s="22">
        <v>-14761047.961879341</v>
      </c>
      <c r="T181" s="36">
        <v>-2467215.907343585</v>
      </c>
      <c r="U181" s="36">
        <v>-6434697.3399999999</v>
      </c>
      <c r="V181" s="36">
        <v>-2463986.8400000003</v>
      </c>
      <c r="W181" s="520">
        <f t="shared" si="45"/>
        <v>-19187288.505715646</v>
      </c>
      <c r="X181" s="22">
        <f t="shared" si="62"/>
        <v>10667510.151059244</v>
      </c>
      <c r="Y181" s="19">
        <f t="shared" si="46"/>
        <v>-34646726.40387933</v>
      </c>
      <c r="Z181" s="577"/>
      <c r="AA181" s="22">
        <f t="shared" si="47"/>
        <v>-110.52343519570886</v>
      </c>
      <c r="AB181" s="22">
        <f t="shared" si="48"/>
        <v>-62.160548627876679</v>
      </c>
      <c r="AC181" s="22">
        <f t="shared" si="49"/>
        <v>-172.68398382358555</v>
      </c>
      <c r="AE181" s="520">
        <f t="shared" si="50"/>
        <v>-69.677542208939144</v>
      </c>
      <c r="AF181" s="520">
        <f t="shared" si="51"/>
        <v>-24.144776437228192</v>
      </c>
      <c r="AG181" s="520">
        <f t="shared" si="52"/>
        <v>-90.571015566423313</v>
      </c>
      <c r="AH181" s="520">
        <f t="shared" si="53"/>
        <v>34.69705405746808</v>
      </c>
      <c r="AI181" s="520">
        <f t="shared" si="54"/>
        <v>-149.69628015512259</v>
      </c>
      <c r="AK181" s="520">
        <f t="shared" si="55"/>
        <v>-68.773431680493402</v>
      </c>
      <c r="AL181" s="520">
        <f t="shared" si="56"/>
        <v>-11.495044598657174</v>
      </c>
      <c r="AM181" s="520">
        <f t="shared" si="57"/>
        <v>-29.98</v>
      </c>
      <c r="AN181" s="520">
        <f t="shared" si="58"/>
        <v>-11.480000000000002</v>
      </c>
      <c r="AO181" s="520">
        <f t="shared" si="59"/>
        <v>-89.395798901919306</v>
      </c>
      <c r="AP181" s="520">
        <f t="shared" si="60"/>
        <v>49.701165016839184</v>
      </c>
      <c r="AQ181" s="520">
        <f t="shared" si="61"/>
        <v>-161.42311016423071</v>
      </c>
    </row>
    <row r="182" spans="1:43">
      <c r="A182" s="240">
        <v>576</v>
      </c>
      <c r="B182" s="364">
        <v>7</v>
      </c>
      <c r="C182" s="364">
        <v>7</v>
      </c>
      <c r="D182" s="18" t="s">
        <v>205</v>
      </c>
      <c r="E182" s="21">
        <v>2813</v>
      </c>
      <c r="F182" s="21">
        <v>2750</v>
      </c>
      <c r="G182" s="36">
        <v>2726</v>
      </c>
      <c r="H182" s="36"/>
      <c r="I182" s="22">
        <v>631105.49353377777</v>
      </c>
      <c r="J182" s="36">
        <v>599096.74529655254</v>
      </c>
      <c r="K182" s="507">
        <f t="shared" si="43"/>
        <v>1230202.2388303303</v>
      </c>
      <c r="L182" s="507"/>
      <c r="M182" s="36">
        <v>361001.78521974734</v>
      </c>
      <c r="N182" s="36">
        <v>366103.30700364022</v>
      </c>
      <c r="O182" s="36">
        <v>-249070.29280766411</v>
      </c>
      <c r="P182" s="22">
        <v>95416.898658037215</v>
      </c>
      <c r="Q182" s="19">
        <f t="shared" si="44"/>
        <v>573451.69807376061</v>
      </c>
      <c r="R182" s="22"/>
      <c r="S182" s="22">
        <v>361001.78521974734</v>
      </c>
      <c r="T182" s="36">
        <v>317974.49956225971</v>
      </c>
      <c r="U182" s="36">
        <v>-81725.48</v>
      </c>
      <c r="V182" s="36">
        <v>-31294.48</v>
      </c>
      <c r="W182" s="520">
        <f t="shared" si="45"/>
        <v>-249070.29280766411</v>
      </c>
      <c r="X182" s="22">
        <f t="shared" si="62"/>
        <v>135485.37583590363</v>
      </c>
      <c r="Y182" s="19">
        <f t="shared" si="46"/>
        <v>452371.40781024663</v>
      </c>
      <c r="Z182" s="577"/>
      <c r="AA182" s="22">
        <f t="shared" si="47"/>
        <v>224.35317935790181</v>
      </c>
      <c r="AB182" s="22">
        <f t="shared" si="48"/>
        <v>212.97431400517331</v>
      </c>
      <c r="AC182" s="22">
        <f t="shared" si="49"/>
        <v>437.32749336307512</v>
      </c>
      <c r="AE182" s="520">
        <f t="shared" si="50"/>
        <v>131.27337644354449</v>
      </c>
      <c r="AF182" s="520">
        <f t="shared" si="51"/>
        <v>133.128475274051</v>
      </c>
      <c r="AG182" s="520">
        <f t="shared" si="52"/>
        <v>-90.571015566423313</v>
      </c>
      <c r="AH182" s="520">
        <f t="shared" si="53"/>
        <v>34.69705405746808</v>
      </c>
      <c r="AI182" s="520">
        <f t="shared" si="54"/>
        <v>208.52789020864023</v>
      </c>
      <c r="AK182" s="520">
        <f t="shared" si="55"/>
        <v>132.42912150394253</v>
      </c>
      <c r="AL182" s="520">
        <f t="shared" si="56"/>
        <v>116.64508421212756</v>
      </c>
      <c r="AM182" s="520">
        <f t="shared" si="57"/>
        <v>-29.979999999999997</v>
      </c>
      <c r="AN182" s="520">
        <f t="shared" si="58"/>
        <v>-11.48</v>
      </c>
      <c r="AO182" s="520">
        <f t="shared" si="59"/>
        <v>-91.368412622033787</v>
      </c>
      <c r="AP182" s="520">
        <f t="shared" si="60"/>
        <v>49.701165016839191</v>
      </c>
      <c r="AQ182" s="520">
        <f t="shared" si="61"/>
        <v>165.9469581108755</v>
      </c>
    </row>
    <row r="183" spans="1:43">
      <c r="A183" s="240">
        <v>577</v>
      </c>
      <c r="B183" s="364">
        <v>2</v>
      </c>
      <c r="C183" s="364">
        <v>2</v>
      </c>
      <c r="D183" s="18" t="s">
        <v>206</v>
      </c>
      <c r="E183" s="21">
        <v>11041</v>
      </c>
      <c r="F183" s="21">
        <v>11138</v>
      </c>
      <c r="G183" s="36">
        <v>11236</v>
      </c>
      <c r="H183" s="36"/>
      <c r="I183" s="22">
        <v>152044.8658024623</v>
      </c>
      <c r="J183" s="36">
        <v>-307206.87218089239</v>
      </c>
      <c r="K183" s="507">
        <f t="shared" si="43"/>
        <v>-155162.00637843009</v>
      </c>
      <c r="L183" s="507"/>
      <c r="M183" s="36">
        <v>320052.1982920107</v>
      </c>
      <c r="N183" s="36">
        <v>-73794.077710025405</v>
      </c>
      <c r="O183" s="36">
        <v>-1008779.9713788228</v>
      </c>
      <c r="P183" s="22">
        <v>386455.78809207946</v>
      </c>
      <c r="Q183" s="19">
        <f t="shared" si="44"/>
        <v>-376066.06270475814</v>
      </c>
      <c r="R183" s="22"/>
      <c r="S183" s="22">
        <v>320052.1982920107</v>
      </c>
      <c r="T183" s="36">
        <v>-22740.731028667244</v>
      </c>
      <c r="U183" s="36">
        <v>-336855.28</v>
      </c>
      <c r="V183" s="36">
        <v>-128989.28</v>
      </c>
      <c r="W183" s="520">
        <f t="shared" si="45"/>
        <v>-1008779.9713788228</v>
      </c>
      <c r="X183" s="22">
        <f t="shared" si="62"/>
        <v>558442.2901292051</v>
      </c>
      <c r="Y183" s="19">
        <f t="shared" si="46"/>
        <v>-618870.77398627426</v>
      </c>
      <c r="Z183" s="577"/>
      <c r="AA183" s="22">
        <f t="shared" si="47"/>
        <v>13.770932506336591</v>
      </c>
      <c r="AB183" s="22">
        <f t="shared" si="48"/>
        <v>-27.824189129688651</v>
      </c>
      <c r="AC183" s="22">
        <f t="shared" si="49"/>
        <v>-14.053256623352059</v>
      </c>
      <c r="AE183" s="520">
        <f t="shared" si="50"/>
        <v>28.735158762076736</v>
      </c>
      <c r="AF183" s="520">
        <f t="shared" si="51"/>
        <v>-6.6254334449654699</v>
      </c>
      <c r="AG183" s="520">
        <f t="shared" si="52"/>
        <v>-90.571015566423313</v>
      </c>
      <c r="AH183" s="520">
        <f t="shared" si="53"/>
        <v>34.69705405746808</v>
      </c>
      <c r="AI183" s="520">
        <f t="shared" si="54"/>
        <v>-33.76423619184397</v>
      </c>
      <c r="AK183" s="520">
        <f t="shared" si="55"/>
        <v>28.484531709862111</v>
      </c>
      <c r="AL183" s="520">
        <f t="shared" si="56"/>
        <v>-2.023916965883521</v>
      </c>
      <c r="AM183" s="520">
        <f t="shared" si="57"/>
        <v>-29.980000000000004</v>
      </c>
      <c r="AN183" s="520">
        <f t="shared" si="58"/>
        <v>-11.48</v>
      </c>
      <c r="AO183" s="520">
        <f t="shared" si="59"/>
        <v>-89.781058328481919</v>
      </c>
      <c r="AP183" s="520">
        <f t="shared" si="60"/>
        <v>49.701165016839184</v>
      </c>
      <c r="AQ183" s="520">
        <f t="shared" si="61"/>
        <v>-55.07927856766414</v>
      </c>
    </row>
    <row r="184" spans="1:43">
      <c r="A184" s="240">
        <v>578</v>
      </c>
      <c r="B184" s="364">
        <v>18</v>
      </c>
      <c r="C184" s="364">
        <v>18</v>
      </c>
      <c r="D184" s="18" t="s">
        <v>207</v>
      </c>
      <c r="E184" s="21">
        <v>3183</v>
      </c>
      <c r="F184" s="21">
        <v>3100</v>
      </c>
      <c r="G184" s="36">
        <v>3037</v>
      </c>
      <c r="H184" s="36"/>
      <c r="I184" s="22">
        <v>-441089.73889290687</v>
      </c>
      <c r="J184" s="36">
        <v>-353908.97566453047</v>
      </c>
      <c r="K184" s="507">
        <f t="shared" si="43"/>
        <v>-794998.71455743734</v>
      </c>
      <c r="L184" s="507"/>
      <c r="M184" s="36">
        <v>-339452.04647386627</v>
      </c>
      <c r="N184" s="36">
        <v>-252865.65966691962</v>
      </c>
      <c r="O184" s="36">
        <v>-280770.1482559123</v>
      </c>
      <c r="P184" s="22">
        <v>107560.86757815105</v>
      </c>
      <c r="Q184" s="19">
        <f t="shared" si="44"/>
        <v>-765526.98681854724</v>
      </c>
      <c r="R184" s="22"/>
      <c r="S184" s="22">
        <v>-339452.04647386627</v>
      </c>
      <c r="T184" s="36">
        <v>-214119.9516917486</v>
      </c>
      <c r="U184" s="36">
        <v>-91049.26</v>
      </c>
      <c r="V184" s="36">
        <v>-34864.76</v>
      </c>
      <c r="W184" s="520">
        <f t="shared" si="45"/>
        <v>-280770.1482559123</v>
      </c>
      <c r="X184" s="22">
        <f t="shared" si="62"/>
        <v>150942.43815614062</v>
      </c>
      <c r="Y184" s="19">
        <f t="shared" si="46"/>
        <v>-809313.72826538666</v>
      </c>
      <c r="Z184" s="577"/>
      <c r="AA184" s="22">
        <f t="shared" si="47"/>
        <v>-138.57673229434712</v>
      </c>
      <c r="AB184" s="22">
        <f t="shared" si="48"/>
        <v>-111.18723709221818</v>
      </c>
      <c r="AC184" s="22">
        <f t="shared" si="49"/>
        <v>-249.76396938656529</v>
      </c>
      <c r="AE184" s="520">
        <f t="shared" si="50"/>
        <v>-109.50066015286009</v>
      </c>
      <c r="AF184" s="520">
        <f t="shared" si="51"/>
        <v>-81.569567634490198</v>
      </c>
      <c r="AG184" s="520">
        <f t="shared" si="52"/>
        <v>-90.571015566423327</v>
      </c>
      <c r="AH184" s="520">
        <f t="shared" si="53"/>
        <v>34.69705405746808</v>
      </c>
      <c r="AI184" s="520">
        <f t="shared" si="54"/>
        <v>-246.94418929630555</v>
      </c>
      <c r="AK184" s="520">
        <f t="shared" si="55"/>
        <v>-111.77215886528359</v>
      </c>
      <c r="AL184" s="520">
        <f t="shared" si="56"/>
        <v>-70.503770724974842</v>
      </c>
      <c r="AM184" s="520">
        <f t="shared" si="57"/>
        <v>-29.979999999999997</v>
      </c>
      <c r="AN184" s="520">
        <f t="shared" si="58"/>
        <v>-11.48</v>
      </c>
      <c r="AO184" s="520">
        <f t="shared" si="59"/>
        <v>-92.449834789566111</v>
      </c>
      <c r="AP184" s="520">
        <f t="shared" si="60"/>
        <v>49.701165016839191</v>
      </c>
      <c r="AQ184" s="520">
        <f t="shared" si="61"/>
        <v>-266.48459936298542</v>
      </c>
    </row>
    <row r="185" spans="1:43">
      <c r="A185" s="240">
        <v>580</v>
      </c>
      <c r="B185" s="364">
        <v>9</v>
      </c>
      <c r="C185" s="364">
        <v>9</v>
      </c>
      <c r="D185" s="18" t="s">
        <v>208</v>
      </c>
      <c r="E185" s="21">
        <v>4567</v>
      </c>
      <c r="F185" s="21">
        <v>4438</v>
      </c>
      <c r="G185" s="36">
        <v>4366</v>
      </c>
      <c r="H185" s="36"/>
      <c r="I185" s="22">
        <v>-69168.421515403068</v>
      </c>
      <c r="J185" s="36">
        <v>196915.62206380701</v>
      </c>
      <c r="K185" s="507">
        <f t="shared" si="43"/>
        <v>127747.20054840394</v>
      </c>
      <c r="L185" s="507"/>
      <c r="M185" s="36">
        <v>-390449.13455856533</v>
      </c>
      <c r="N185" s="36">
        <v>2039.9697735377522</v>
      </c>
      <c r="O185" s="36">
        <v>-401954.16708378668</v>
      </c>
      <c r="P185" s="22">
        <v>153985.52590704334</v>
      </c>
      <c r="Q185" s="19">
        <f t="shared" si="44"/>
        <v>-636377.80596177094</v>
      </c>
      <c r="R185" s="22"/>
      <c r="S185" s="22">
        <v>-390449.13455856533</v>
      </c>
      <c r="T185" s="36">
        <v>-9061.1747445883666</v>
      </c>
      <c r="U185" s="36">
        <v>-130892.68000000001</v>
      </c>
      <c r="V185" s="36">
        <v>-50121.68</v>
      </c>
      <c r="W185" s="520">
        <f t="shared" si="45"/>
        <v>-401954.16708378668</v>
      </c>
      <c r="X185" s="22">
        <f t="shared" si="62"/>
        <v>216995.28646351988</v>
      </c>
      <c r="Y185" s="19">
        <f t="shared" si="46"/>
        <v>-765483.54992342053</v>
      </c>
      <c r="Z185" s="577"/>
      <c r="AA185" s="22">
        <f t="shared" si="47"/>
        <v>-15.14526418116993</v>
      </c>
      <c r="AB185" s="22">
        <f t="shared" si="48"/>
        <v>43.117061980251151</v>
      </c>
      <c r="AC185" s="22">
        <f t="shared" si="49"/>
        <v>27.971797799081223</v>
      </c>
      <c r="AE185" s="520">
        <f t="shared" si="50"/>
        <v>-87.978624280884489</v>
      </c>
      <c r="AF185" s="520">
        <f t="shared" si="51"/>
        <v>0.45965970561914199</v>
      </c>
      <c r="AG185" s="520">
        <f t="shared" si="52"/>
        <v>-90.571015566423313</v>
      </c>
      <c r="AH185" s="520">
        <f t="shared" si="53"/>
        <v>34.69705405746808</v>
      </c>
      <c r="AI185" s="520">
        <f t="shared" si="54"/>
        <v>-143.39292608422059</v>
      </c>
      <c r="AK185" s="520">
        <f t="shared" si="55"/>
        <v>-89.429485698251341</v>
      </c>
      <c r="AL185" s="520">
        <f t="shared" si="56"/>
        <v>-2.0753950399881735</v>
      </c>
      <c r="AM185" s="520">
        <f t="shared" si="57"/>
        <v>-29.98</v>
      </c>
      <c r="AN185" s="520">
        <f t="shared" si="58"/>
        <v>-11.48</v>
      </c>
      <c r="AO185" s="520">
        <f t="shared" si="59"/>
        <v>-92.064628283047796</v>
      </c>
      <c r="AP185" s="520">
        <f t="shared" si="60"/>
        <v>49.701165016839184</v>
      </c>
      <c r="AQ185" s="520">
        <f t="shared" si="61"/>
        <v>-175.32834400444813</v>
      </c>
    </row>
    <row r="186" spans="1:43">
      <c r="A186" s="240">
        <v>581</v>
      </c>
      <c r="B186" s="364">
        <v>6</v>
      </c>
      <c r="C186" s="364">
        <v>6</v>
      </c>
      <c r="D186" s="18" t="s">
        <v>209</v>
      </c>
      <c r="E186" s="21">
        <v>6286</v>
      </c>
      <c r="F186" s="21">
        <v>6240</v>
      </c>
      <c r="G186" s="36">
        <v>6123</v>
      </c>
      <c r="H186" s="36"/>
      <c r="I186" s="22">
        <v>790103.50519285083</v>
      </c>
      <c r="J186" s="36">
        <v>445593.05768416007</v>
      </c>
      <c r="K186" s="507">
        <f t="shared" si="43"/>
        <v>1235696.562877011</v>
      </c>
      <c r="L186" s="507"/>
      <c r="M186" s="36">
        <v>-448062.98222282249</v>
      </c>
      <c r="N186" s="36">
        <v>-312295.27670908143</v>
      </c>
      <c r="O186" s="36">
        <v>-565163.13713448145</v>
      </c>
      <c r="P186" s="22">
        <v>216509.61731860082</v>
      </c>
      <c r="Q186" s="19">
        <f t="shared" si="44"/>
        <v>-1109011.7787477844</v>
      </c>
      <c r="R186" s="22"/>
      <c r="S186" s="22">
        <v>-448062.98222282249</v>
      </c>
      <c r="T186" s="36">
        <v>-234303.91613970487</v>
      </c>
      <c r="U186" s="36">
        <v>-183567.54</v>
      </c>
      <c r="V186" s="36">
        <v>-70292.040000000008</v>
      </c>
      <c r="W186" s="520">
        <f t="shared" si="45"/>
        <v>-565163.13713448145</v>
      </c>
      <c r="X186" s="22">
        <f t="shared" si="62"/>
        <v>304320.23339810636</v>
      </c>
      <c r="Y186" s="19">
        <f t="shared" si="46"/>
        <v>-1197069.3820989025</v>
      </c>
      <c r="Z186" s="577"/>
      <c r="AA186" s="22">
        <f t="shared" si="47"/>
        <v>125.69257161833453</v>
      </c>
      <c r="AB186" s="22">
        <f t="shared" si="48"/>
        <v>70.886582514183914</v>
      </c>
      <c r="AC186" s="22">
        <f t="shared" si="49"/>
        <v>196.57915413251845</v>
      </c>
      <c r="AE186" s="520">
        <f t="shared" si="50"/>
        <v>-71.804965099811298</v>
      </c>
      <c r="AF186" s="520">
        <f t="shared" si="51"/>
        <v>-50.047319985429716</v>
      </c>
      <c r="AG186" s="520">
        <f t="shared" si="52"/>
        <v>-90.571015566423313</v>
      </c>
      <c r="AH186" s="520">
        <f t="shared" si="53"/>
        <v>34.69705405746808</v>
      </c>
      <c r="AI186" s="520">
        <f t="shared" si="54"/>
        <v>-177.72624659419623</v>
      </c>
      <c r="AK186" s="520">
        <f t="shared" si="55"/>
        <v>-73.17703449662298</v>
      </c>
      <c r="AL186" s="520">
        <f t="shared" si="56"/>
        <v>-38.266195678540726</v>
      </c>
      <c r="AM186" s="520">
        <f t="shared" si="57"/>
        <v>-29.98</v>
      </c>
      <c r="AN186" s="520">
        <f t="shared" si="58"/>
        <v>-11.480000000000002</v>
      </c>
      <c r="AO186" s="520">
        <f t="shared" si="59"/>
        <v>-92.301671914826301</v>
      </c>
      <c r="AP186" s="520">
        <f t="shared" si="60"/>
        <v>49.701165016839191</v>
      </c>
      <c r="AQ186" s="520">
        <f t="shared" si="61"/>
        <v>-195.50373707315083</v>
      </c>
    </row>
    <row r="187" spans="1:43">
      <c r="A187" s="240">
        <v>583</v>
      </c>
      <c r="B187" s="364">
        <v>19</v>
      </c>
      <c r="C187" s="364">
        <v>19</v>
      </c>
      <c r="D187" s="18" t="s">
        <v>210</v>
      </c>
      <c r="E187" s="21">
        <v>924</v>
      </c>
      <c r="F187" s="21">
        <v>947</v>
      </c>
      <c r="G187" s="36">
        <v>912</v>
      </c>
      <c r="H187" s="36"/>
      <c r="I187" s="22">
        <v>-767234.31895424612</v>
      </c>
      <c r="J187" s="36">
        <v>175471.4983443516</v>
      </c>
      <c r="K187" s="507">
        <f t="shared" si="43"/>
        <v>-591762.82060989458</v>
      </c>
      <c r="L187" s="507"/>
      <c r="M187" s="36">
        <v>-506309.77841848164</v>
      </c>
      <c r="N187" s="36">
        <v>331401.50762371108</v>
      </c>
      <c r="O187" s="36">
        <v>-85770.751741402884</v>
      </c>
      <c r="P187" s="22">
        <v>32858.110192422275</v>
      </c>
      <c r="Q187" s="19">
        <f t="shared" si="44"/>
        <v>-227820.91234375117</v>
      </c>
      <c r="R187" s="22"/>
      <c r="S187" s="22">
        <v>-506309.77841848164</v>
      </c>
      <c r="T187" s="36">
        <v>314827.69647935207</v>
      </c>
      <c r="U187" s="36">
        <v>-27341.760000000002</v>
      </c>
      <c r="V187" s="36">
        <v>-10469.76</v>
      </c>
      <c r="W187" s="520">
        <f t="shared" si="45"/>
        <v>-85770.751741402884</v>
      </c>
      <c r="X187" s="22">
        <f t="shared" si="62"/>
        <v>45327.462495357337</v>
      </c>
      <c r="Y187" s="19">
        <f t="shared" si="46"/>
        <v>-269736.89118517516</v>
      </c>
      <c r="Z187" s="577"/>
      <c r="AA187" s="22">
        <f t="shared" si="47"/>
        <v>-830.34017202840494</v>
      </c>
      <c r="AB187" s="22">
        <f t="shared" si="48"/>
        <v>189.90421898739351</v>
      </c>
      <c r="AC187" s="22">
        <f t="shared" si="49"/>
        <v>-640.43595304101143</v>
      </c>
      <c r="AE187" s="520">
        <f t="shared" si="50"/>
        <v>-534.64601733736185</v>
      </c>
      <c r="AF187" s="520">
        <f t="shared" si="51"/>
        <v>349.94879368924086</v>
      </c>
      <c r="AG187" s="520">
        <f t="shared" si="52"/>
        <v>-90.571015566423327</v>
      </c>
      <c r="AH187" s="520">
        <f t="shared" si="53"/>
        <v>34.697054057468087</v>
      </c>
      <c r="AI187" s="520">
        <f t="shared" si="54"/>
        <v>-240.5711851570762</v>
      </c>
      <c r="AK187" s="520">
        <f t="shared" si="55"/>
        <v>-555.1642307220194</v>
      </c>
      <c r="AL187" s="520">
        <f t="shared" si="56"/>
        <v>345.20580754314921</v>
      </c>
      <c r="AM187" s="520">
        <f t="shared" si="57"/>
        <v>-29.980000000000004</v>
      </c>
      <c r="AN187" s="520">
        <f t="shared" si="58"/>
        <v>-11.48</v>
      </c>
      <c r="AO187" s="520">
        <f t="shared" si="59"/>
        <v>-94.046876909432982</v>
      </c>
      <c r="AP187" s="520">
        <f t="shared" si="60"/>
        <v>49.701165016839184</v>
      </c>
      <c r="AQ187" s="520">
        <f t="shared" si="61"/>
        <v>-295.76413507146401</v>
      </c>
    </row>
    <row r="188" spans="1:43">
      <c r="A188" s="240">
        <v>584</v>
      </c>
      <c r="B188" s="364">
        <v>16</v>
      </c>
      <c r="C188" s="364">
        <v>16</v>
      </c>
      <c r="D188" s="18" t="s">
        <v>211</v>
      </c>
      <c r="E188" s="21">
        <v>2676</v>
      </c>
      <c r="F188" s="21">
        <v>2653</v>
      </c>
      <c r="G188" s="36">
        <v>2578</v>
      </c>
      <c r="H188" s="36"/>
      <c r="I188" s="22">
        <v>-333224.47355662909</v>
      </c>
      <c r="J188" s="36">
        <v>-384348.16877712862</v>
      </c>
      <c r="K188" s="507">
        <f t="shared" si="43"/>
        <v>-717572.64233375771</v>
      </c>
      <c r="L188" s="507"/>
      <c r="M188" s="36">
        <v>-416187.28131920501</v>
      </c>
      <c r="N188" s="36">
        <v>-410950.04017287237</v>
      </c>
      <c r="O188" s="36">
        <v>-240284.90429772105</v>
      </c>
      <c r="P188" s="22">
        <v>92051.284414462818</v>
      </c>
      <c r="Q188" s="19">
        <f t="shared" si="44"/>
        <v>-975370.94137533556</v>
      </c>
      <c r="R188" s="22"/>
      <c r="S188" s="22">
        <v>-416187.28131920501</v>
      </c>
      <c r="T188" s="36">
        <v>-377791.21331541153</v>
      </c>
      <c r="U188" s="36">
        <v>-77288.44</v>
      </c>
      <c r="V188" s="36">
        <v>-29595.440000000002</v>
      </c>
      <c r="W188" s="520">
        <f t="shared" si="45"/>
        <v>-240284.90429772105</v>
      </c>
      <c r="X188" s="22">
        <f t="shared" si="62"/>
        <v>128129.60341341142</v>
      </c>
      <c r="Y188" s="19">
        <f t="shared" si="46"/>
        <v>-1013017.6755189262</v>
      </c>
      <c r="Z188" s="577"/>
      <c r="AA188" s="22">
        <f t="shared" si="47"/>
        <v>-124.52334587317978</v>
      </c>
      <c r="AB188" s="22">
        <f t="shared" si="48"/>
        <v>-143.62786576125882</v>
      </c>
      <c r="AC188" s="22">
        <f t="shared" si="49"/>
        <v>-268.1512116344386</v>
      </c>
      <c r="AE188" s="520">
        <f t="shared" si="50"/>
        <v>-156.87421082518094</v>
      </c>
      <c r="AF188" s="520">
        <f t="shared" si="51"/>
        <v>-154.90012822196471</v>
      </c>
      <c r="AG188" s="520">
        <f t="shared" si="52"/>
        <v>-90.571015566423313</v>
      </c>
      <c r="AH188" s="520">
        <f t="shared" si="53"/>
        <v>34.69705405746808</v>
      </c>
      <c r="AI188" s="520">
        <f t="shared" si="54"/>
        <v>-367.64830055610088</v>
      </c>
      <c r="AK188" s="520">
        <f t="shared" si="55"/>
        <v>-161.43804550783747</v>
      </c>
      <c r="AL188" s="520">
        <f t="shared" si="56"/>
        <v>-146.5443030703691</v>
      </c>
      <c r="AM188" s="520">
        <f t="shared" si="57"/>
        <v>-29.98</v>
      </c>
      <c r="AN188" s="520">
        <f t="shared" si="58"/>
        <v>-11.48</v>
      </c>
      <c r="AO188" s="520">
        <f t="shared" si="59"/>
        <v>-93.205936500279691</v>
      </c>
      <c r="AP188" s="520">
        <f t="shared" si="60"/>
        <v>49.701165016839184</v>
      </c>
      <c r="AQ188" s="520">
        <f t="shared" si="61"/>
        <v>-392.94712006164713</v>
      </c>
    </row>
    <row r="189" spans="1:43">
      <c r="A189" s="240">
        <v>588</v>
      </c>
      <c r="B189" s="364">
        <v>10</v>
      </c>
      <c r="C189" s="364">
        <v>10</v>
      </c>
      <c r="D189" s="18" t="s">
        <v>212</v>
      </c>
      <c r="E189" s="21">
        <v>1644</v>
      </c>
      <c r="F189" s="21">
        <v>1600</v>
      </c>
      <c r="G189" s="36">
        <v>1577</v>
      </c>
      <c r="H189" s="36"/>
      <c r="I189" s="22">
        <v>-451611.41258085769</v>
      </c>
      <c r="J189" s="36">
        <v>-245880.71461617234</v>
      </c>
      <c r="K189" s="507">
        <f t="shared" si="43"/>
        <v>-697492.12719703</v>
      </c>
      <c r="L189" s="507"/>
      <c r="M189" s="36">
        <v>-632536.93443983898</v>
      </c>
      <c r="N189" s="36">
        <v>-349323.86217131256</v>
      </c>
      <c r="O189" s="36">
        <v>-144913.62490627731</v>
      </c>
      <c r="P189" s="22">
        <v>55515.286491948929</v>
      </c>
      <c r="Q189" s="19">
        <f t="shared" si="44"/>
        <v>-1071259.1350254801</v>
      </c>
      <c r="R189" s="22"/>
      <c r="S189" s="22"/>
      <c r="T189" s="36"/>
      <c r="U189" s="36"/>
      <c r="V189" s="36"/>
      <c r="W189" s="520"/>
      <c r="X189" s="22"/>
      <c r="Y189" s="19"/>
      <c r="Z189" s="577"/>
      <c r="AA189" s="22">
        <f t="shared" si="47"/>
        <v>-274.70280570611783</v>
      </c>
      <c r="AB189" s="22">
        <f t="shared" si="48"/>
        <v>-149.56247847699046</v>
      </c>
      <c r="AC189" s="22">
        <f t="shared" si="49"/>
        <v>-424.26528418310829</v>
      </c>
      <c r="AE189" s="520">
        <f t="shared" si="50"/>
        <v>-395.33558402489939</v>
      </c>
      <c r="AF189" s="520">
        <f t="shared" si="51"/>
        <v>-218.32741385707035</v>
      </c>
      <c r="AG189" s="520">
        <f t="shared" si="52"/>
        <v>-90.571015566423327</v>
      </c>
      <c r="AH189" s="520">
        <f t="shared" si="53"/>
        <v>34.69705405746808</v>
      </c>
      <c r="AI189" s="520">
        <f t="shared" si="54"/>
        <v>-669.53695939092506</v>
      </c>
      <c r="AK189" s="520"/>
      <c r="AL189" s="520"/>
      <c r="AM189" s="520"/>
      <c r="AN189" s="520"/>
      <c r="AO189" s="520"/>
      <c r="AP189" s="520"/>
      <c r="AQ189" s="520"/>
    </row>
    <row r="190" spans="1:43">
      <c r="A190" s="240">
        <v>592</v>
      </c>
      <c r="B190" s="364">
        <v>13</v>
      </c>
      <c r="C190" s="364">
        <v>13</v>
      </c>
      <c r="D190" s="18" t="s">
        <v>213</v>
      </c>
      <c r="E190" s="21">
        <v>3678</v>
      </c>
      <c r="F190" s="21">
        <v>3651</v>
      </c>
      <c r="G190" s="36">
        <v>3596</v>
      </c>
      <c r="H190" s="36"/>
      <c r="I190" s="22">
        <v>245058.35564861374</v>
      </c>
      <c r="J190" s="36">
        <v>100816.51728093039</v>
      </c>
      <c r="K190" s="507">
        <f t="shared" si="43"/>
        <v>345874.87292954413</v>
      </c>
      <c r="L190" s="507"/>
      <c r="M190" s="36">
        <v>-423633.16340313992</v>
      </c>
      <c r="N190" s="36">
        <v>-305451.04628039506</v>
      </c>
      <c r="O190" s="36">
        <v>-330674.77783301153</v>
      </c>
      <c r="P190" s="22">
        <v>126678.94436381596</v>
      </c>
      <c r="Q190" s="19">
        <f t="shared" si="44"/>
        <v>-933080.04315273045</v>
      </c>
      <c r="R190" s="22"/>
      <c r="S190" s="22">
        <v>-423633.16340313992</v>
      </c>
      <c r="T190" s="36">
        <v>-259818.60117802431</v>
      </c>
      <c r="U190" s="36">
        <v>-107808.08</v>
      </c>
      <c r="V190" s="36">
        <v>-41282.080000000002</v>
      </c>
      <c r="W190" s="520">
        <f t="shared" si="45"/>
        <v>-330674.77783301153</v>
      </c>
      <c r="X190" s="22">
        <f t="shared" ref="X190:X221" si="67">G190/$G$10*277000000</f>
        <v>178725.38940055371</v>
      </c>
      <c r="Y190" s="19">
        <f t="shared" ref="Y190:Y221" si="68">SUM(S190:X190)</f>
        <v>-984491.31301362207</v>
      </c>
      <c r="Z190" s="577"/>
      <c r="AA190" s="22">
        <f t="shared" si="47"/>
        <v>66.628155423766657</v>
      </c>
      <c r="AB190" s="22">
        <f t="shared" si="48"/>
        <v>27.41068985343404</v>
      </c>
      <c r="AC190" s="22">
        <f t="shared" si="49"/>
        <v>94.038845277200693</v>
      </c>
      <c r="AE190" s="520">
        <f t="shared" si="50"/>
        <v>-116.03209077051217</v>
      </c>
      <c r="AF190" s="520">
        <f t="shared" si="51"/>
        <v>-83.662296981757066</v>
      </c>
      <c r="AG190" s="520">
        <f t="shared" si="52"/>
        <v>-90.571015566423313</v>
      </c>
      <c r="AH190" s="520">
        <f t="shared" si="53"/>
        <v>34.69705405746808</v>
      </c>
      <c r="AI190" s="520">
        <f t="shared" si="54"/>
        <v>-255.56834926122445</v>
      </c>
      <c r="AK190" s="520">
        <f>S190/$G190</f>
        <v>-117.80677513991655</v>
      </c>
      <c r="AL190" s="520">
        <f t="shared" ref="AL190:AN191" si="69">T190/$G190</f>
        <v>-72.252113786992297</v>
      </c>
      <c r="AM190" s="520">
        <f t="shared" si="69"/>
        <v>-29.98</v>
      </c>
      <c r="AN190" s="520">
        <f t="shared" si="69"/>
        <v>-11.48</v>
      </c>
      <c r="AO190" s="520">
        <f t="shared" si="59"/>
        <v>-91.956278596499317</v>
      </c>
      <c r="AP190" s="520">
        <f t="shared" ref="AP190:AP221" si="70">X190/$G190</f>
        <v>49.701165016839184</v>
      </c>
      <c r="AQ190" s="520">
        <f t="shared" ref="AQ190:AQ221" si="71">Y190/$G190</f>
        <v>-273.77400250656899</v>
      </c>
    </row>
    <row r="191" spans="1:43">
      <c r="A191" s="240">
        <v>593</v>
      </c>
      <c r="B191" s="364">
        <v>10</v>
      </c>
      <c r="C191" s="364">
        <v>10</v>
      </c>
      <c r="D191" s="18" t="s">
        <v>214</v>
      </c>
      <c r="E191" s="21">
        <v>17253</v>
      </c>
      <c r="F191" s="21">
        <v>17077</v>
      </c>
      <c r="G191" s="36">
        <v>17050</v>
      </c>
      <c r="H191" s="36"/>
      <c r="I191" s="22">
        <v>165735.03372375845</v>
      </c>
      <c r="J191" s="36">
        <v>-499370.01295573113</v>
      </c>
      <c r="K191" s="507">
        <f t="shared" si="43"/>
        <v>-333634.97923197271</v>
      </c>
      <c r="L191" s="507"/>
      <c r="M191" s="36">
        <v>-1527706.2598609906</v>
      </c>
      <c r="N191" s="36">
        <v>-1443681.2158933189</v>
      </c>
      <c r="O191" s="36">
        <v>-1546681.2328278108</v>
      </c>
      <c r="P191" s="22">
        <v>592521.59213938238</v>
      </c>
      <c r="Q191" s="19">
        <f t="shared" si="44"/>
        <v>-3925547.1164427376</v>
      </c>
      <c r="R191" s="22"/>
      <c r="S191" s="22">
        <v>-1527706.2598609906</v>
      </c>
      <c r="T191" s="36">
        <v>-1230242.3594120301</v>
      </c>
      <c r="U191" s="36">
        <v>-511159</v>
      </c>
      <c r="V191" s="36">
        <v>-195734</v>
      </c>
      <c r="W191" s="520">
        <f t="shared" si="45"/>
        <v>-1546681.2328278108</v>
      </c>
      <c r="X191" s="22">
        <f t="shared" si="67"/>
        <v>847404.86353710806</v>
      </c>
      <c r="Y191" s="19">
        <f t="shared" si="68"/>
        <v>-4164117.9885637234</v>
      </c>
      <c r="Z191" s="577"/>
      <c r="AA191" s="22">
        <f t="shared" si="47"/>
        <v>9.6061574058864228</v>
      </c>
      <c r="AB191" s="22">
        <f t="shared" si="48"/>
        <v>-28.94395252742892</v>
      </c>
      <c r="AC191" s="22">
        <f t="shared" si="49"/>
        <v>-19.337795121542499</v>
      </c>
      <c r="AE191" s="520">
        <f t="shared" si="50"/>
        <v>-89.459873505943108</v>
      </c>
      <c r="AF191" s="520">
        <f t="shared" si="51"/>
        <v>-84.539510212175372</v>
      </c>
      <c r="AG191" s="520">
        <f t="shared" si="52"/>
        <v>-90.571015566423313</v>
      </c>
      <c r="AH191" s="520">
        <f t="shared" si="53"/>
        <v>34.69705405746808</v>
      </c>
      <c r="AI191" s="520">
        <f t="shared" si="54"/>
        <v>-229.87334522707371</v>
      </c>
      <c r="AK191" s="520">
        <f t="shared" ref="AK191" si="72">S191/$G191</f>
        <v>-89.601540167800039</v>
      </c>
      <c r="AL191" s="520">
        <f t="shared" si="69"/>
        <v>-72.154977091614668</v>
      </c>
      <c r="AM191" s="520">
        <f t="shared" si="69"/>
        <v>-29.98</v>
      </c>
      <c r="AN191" s="520">
        <f t="shared" si="69"/>
        <v>-11.48</v>
      </c>
      <c r="AO191" s="520">
        <f t="shared" ref="AO191:AO221" si="73">W191/$G191</f>
        <v>-90.714441808082739</v>
      </c>
      <c r="AP191" s="520">
        <f t="shared" si="70"/>
        <v>49.701165016839184</v>
      </c>
      <c r="AQ191" s="520">
        <f t="shared" si="71"/>
        <v>-244.22979405065826</v>
      </c>
    </row>
    <row r="192" spans="1:43">
      <c r="A192" s="240">
        <v>595</v>
      </c>
      <c r="B192" s="364">
        <v>11</v>
      </c>
      <c r="C192" s="364">
        <v>11</v>
      </c>
      <c r="D192" s="18" t="s">
        <v>215</v>
      </c>
      <c r="E192" s="21">
        <v>4269</v>
      </c>
      <c r="F192" s="21">
        <v>4140</v>
      </c>
      <c r="G192" s="36">
        <v>4073</v>
      </c>
      <c r="H192" s="36"/>
      <c r="I192" s="22">
        <v>914864.01242104999</v>
      </c>
      <c r="J192" s="36">
        <v>330125.10693155747</v>
      </c>
      <c r="K192" s="507">
        <f t="shared" si="43"/>
        <v>1244989.1193526075</v>
      </c>
      <c r="L192" s="507"/>
      <c r="M192" s="36">
        <v>975549.52950968326</v>
      </c>
      <c r="N192" s="36">
        <v>290750.00379958708</v>
      </c>
      <c r="O192" s="36">
        <v>-374964.00444499252</v>
      </c>
      <c r="P192" s="22">
        <v>143645.80379791785</v>
      </c>
      <c r="Q192" s="19">
        <f t="shared" si="44"/>
        <v>1034981.3326621957</v>
      </c>
      <c r="R192" s="22"/>
      <c r="S192" s="22">
        <v>975549.52950968326</v>
      </c>
      <c r="T192" s="36">
        <v>218294.27186965421</v>
      </c>
      <c r="U192" s="36">
        <v>-122108.54000000001</v>
      </c>
      <c r="V192" s="36">
        <v>-46758.04</v>
      </c>
      <c r="W192" s="520">
        <f t="shared" si="45"/>
        <v>-374964.00444499252</v>
      </c>
      <c r="X192" s="22">
        <f t="shared" si="67"/>
        <v>202432.84511358599</v>
      </c>
      <c r="Y192" s="19">
        <f t="shared" si="68"/>
        <v>852446.0620479309</v>
      </c>
      <c r="Z192" s="577"/>
      <c r="AA192" s="22">
        <f t="shared" si="47"/>
        <v>214.30405538089715</v>
      </c>
      <c r="AB192" s="22">
        <f t="shared" si="48"/>
        <v>77.330781665860272</v>
      </c>
      <c r="AC192" s="22">
        <f t="shared" si="49"/>
        <v>291.63483704675747</v>
      </c>
      <c r="AE192" s="520">
        <f t="shared" si="50"/>
        <v>235.63998297335345</v>
      </c>
      <c r="AF192" s="520">
        <f t="shared" si="51"/>
        <v>70.229469516808479</v>
      </c>
      <c r="AG192" s="520">
        <f t="shared" si="52"/>
        <v>-90.571015566423313</v>
      </c>
      <c r="AH192" s="520">
        <f t="shared" si="53"/>
        <v>34.69705405746808</v>
      </c>
      <c r="AI192" s="520">
        <f t="shared" si="54"/>
        <v>249.99549098120667</v>
      </c>
      <c r="AK192" s="520">
        <f t="shared" ref="AK192:AK255" si="74">S192/$G192</f>
        <v>239.51621151723134</v>
      </c>
      <c r="AL192" s="520">
        <f t="shared" ref="AL192:AL255" si="75">T192/$G192</f>
        <v>53.595450986902584</v>
      </c>
      <c r="AM192" s="520">
        <f t="shared" ref="AM192:AM255" si="76">U192/$G192</f>
        <v>-29.98</v>
      </c>
      <c r="AN192" s="520">
        <f t="shared" ref="AN192:AN255" si="77">V192/$G192</f>
        <v>-11.48</v>
      </c>
      <c r="AO192" s="520">
        <f t="shared" si="73"/>
        <v>-92.060889871100542</v>
      </c>
      <c r="AP192" s="520">
        <f t="shared" si="70"/>
        <v>49.701165016839184</v>
      </c>
      <c r="AQ192" s="520">
        <f t="shared" si="71"/>
        <v>209.29193764987255</v>
      </c>
    </row>
    <row r="193" spans="1:43">
      <c r="A193" s="240">
        <v>598</v>
      </c>
      <c r="B193" s="364">
        <v>15</v>
      </c>
      <c r="C193" s="364">
        <v>15</v>
      </c>
      <c r="D193" s="18" t="s">
        <v>216</v>
      </c>
      <c r="E193" s="21">
        <v>19097</v>
      </c>
      <c r="F193" s="21">
        <v>19207</v>
      </c>
      <c r="G193" s="36">
        <v>19475</v>
      </c>
      <c r="H193" s="36"/>
      <c r="I193" s="22">
        <v>-4824456.9681539834</v>
      </c>
      <c r="J193" s="36">
        <v>-2342879.3679168504</v>
      </c>
      <c r="K193" s="507">
        <f t="shared" si="43"/>
        <v>-7167336.3360708337</v>
      </c>
      <c r="L193" s="507"/>
      <c r="M193" s="36">
        <v>-7083803.5477295332</v>
      </c>
      <c r="N193" s="36">
        <v>-3646603.0390511206</v>
      </c>
      <c r="O193" s="36">
        <v>-1739597.4959842926</v>
      </c>
      <c r="P193" s="22">
        <v>666426.31728178938</v>
      </c>
      <c r="Q193" s="19">
        <f t="shared" si="44"/>
        <v>-11803577.765483156</v>
      </c>
      <c r="R193" s="22"/>
      <c r="S193" s="22">
        <v>-7083803.5477295332</v>
      </c>
      <c r="T193" s="36">
        <v>-3406542.1316062463</v>
      </c>
      <c r="U193" s="36">
        <v>-583860.5</v>
      </c>
      <c r="V193" s="36">
        <v>-223573</v>
      </c>
      <c r="W193" s="520">
        <f t="shared" si="45"/>
        <v>-1739597.4959842926</v>
      </c>
      <c r="X193" s="22">
        <f t="shared" si="67"/>
        <v>967930.18870294315</v>
      </c>
      <c r="Y193" s="19">
        <f t="shared" si="68"/>
        <v>-12069446.486617131</v>
      </c>
      <c r="Z193" s="577"/>
      <c r="AA193" s="22">
        <f t="shared" si="47"/>
        <v>-252.62905001591787</v>
      </c>
      <c r="AB193" s="22">
        <f t="shared" si="48"/>
        <v>-122.68311085075406</v>
      </c>
      <c r="AC193" s="22">
        <f t="shared" si="49"/>
        <v>-375.31216086667195</v>
      </c>
      <c r="AE193" s="520">
        <f t="shared" si="50"/>
        <v>-368.81363813867512</v>
      </c>
      <c r="AF193" s="520">
        <f t="shared" si="51"/>
        <v>-189.85802254652577</v>
      </c>
      <c r="AG193" s="520">
        <f t="shared" si="52"/>
        <v>-90.571015566423313</v>
      </c>
      <c r="AH193" s="520">
        <f t="shared" si="53"/>
        <v>34.69705405746808</v>
      </c>
      <c r="AI193" s="520">
        <f t="shared" si="54"/>
        <v>-614.54562219415607</v>
      </c>
      <c r="AK193" s="520">
        <f t="shared" si="74"/>
        <v>-363.73830797070775</v>
      </c>
      <c r="AL193" s="520">
        <f t="shared" si="75"/>
        <v>-174.91872306065449</v>
      </c>
      <c r="AM193" s="520">
        <f t="shared" si="76"/>
        <v>-29.98</v>
      </c>
      <c r="AN193" s="520">
        <f t="shared" si="77"/>
        <v>-11.48</v>
      </c>
      <c r="AO193" s="520">
        <f t="shared" si="73"/>
        <v>-89.32464677711387</v>
      </c>
      <c r="AP193" s="520">
        <f t="shared" si="70"/>
        <v>49.701165016839184</v>
      </c>
      <c r="AQ193" s="520">
        <f t="shared" si="71"/>
        <v>-619.740512791637</v>
      </c>
    </row>
    <row r="194" spans="1:43">
      <c r="A194" s="240">
        <v>599</v>
      </c>
      <c r="B194" s="364">
        <v>15</v>
      </c>
      <c r="C194" s="364">
        <v>15</v>
      </c>
      <c r="D194" s="18" t="s">
        <v>217</v>
      </c>
      <c r="E194" s="21">
        <v>11172</v>
      </c>
      <c r="F194" s="21">
        <v>11206</v>
      </c>
      <c r="G194" s="36">
        <v>11225</v>
      </c>
      <c r="H194" s="36"/>
      <c r="I194" s="22">
        <v>-2312518.0982698658</v>
      </c>
      <c r="J194" s="36">
        <v>-2124095.3556408966</v>
      </c>
      <c r="K194" s="507">
        <f t="shared" si="43"/>
        <v>-4436613.4539107624</v>
      </c>
      <c r="L194" s="507"/>
      <c r="M194" s="36">
        <v>-1977350.292713634</v>
      </c>
      <c r="N194" s="36">
        <v>-1772965.7760802121</v>
      </c>
      <c r="O194" s="36">
        <v>-1014938.8004373397</v>
      </c>
      <c r="P194" s="22">
        <v>388815.18776798731</v>
      </c>
      <c r="Q194" s="19">
        <f t="shared" si="44"/>
        <v>-4376439.6814631987</v>
      </c>
      <c r="R194" s="22"/>
      <c r="S194" s="22">
        <v>-1977350.292713634</v>
      </c>
      <c r="T194" s="36">
        <v>-1632906.2910577068</v>
      </c>
      <c r="U194" s="36">
        <v>-336525.5</v>
      </c>
      <c r="V194" s="36">
        <v>-128863</v>
      </c>
      <c r="W194" s="520">
        <f t="shared" si="45"/>
        <v>-1014938.8004373397</v>
      </c>
      <c r="X194" s="22">
        <f t="shared" si="67"/>
        <v>557895.57731401979</v>
      </c>
      <c r="Y194" s="19">
        <f t="shared" si="68"/>
        <v>-4532688.30689466</v>
      </c>
      <c r="Z194" s="577"/>
      <c r="AA194" s="22">
        <f t="shared" si="47"/>
        <v>-206.99231098011688</v>
      </c>
      <c r="AB194" s="22">
        <f t="shared" si="48"/>
        <v>-190.12668775876267</v>
      </c>
      <c r="AC194" s="22">
        <f t="shared" si="49"/>
        <v>-397.11899873887955</v>
      </c>
      <c r="AE194" s="520">
        <f t="shared" si="50"/>
        <v>-176.45460402584632</v>
      </c>
      <c r="AF194" s="520">
        <f t="shared" si="51"/>
        <v>-158.21575728004748</v>
      </c>
      <c r="AG194" s="520">
        <f t="shared" si="52"/>
        <v>-90.571015566423313</v>
      </c>
      <c r="AH194" s="520">
        <f t="shared" si="53"/>
        <v>34.69705405746808</v>
      </c>
      <c r="AI194" s="520">
        <f t="shared" si="54"/>
        <v>-390.54432281484907</v>
      </c>
      <c r="AK194" s="520">
        <f t="shared" si="74"/>
        <v>-176.15592808139277</v>
      </c>
      <c r="AL194" s="520">
        <f t="shared" si="75"/>
        <v>-145.47049363543044</v>
      </c>
      <c r="AM194" s="520">
        <f t="shared" si="76"/>
        <v>-29.98</v>
      </c>
      <c r="AN194" s="520">
        <f t="shared" si="77"/>
        <v>-11.48</v>
      </c>
      <c r="AO194" s="520">
        <f t="shared" si="73"/>
        <v>-90.417710506667234</v>
      </c>
      <c r="AP194" s="520">
        <f t="shared" si="70"/>
        <v>49.701165016839177</v>
      </c>
      <c r="AQ194" s="520">
        <f t="shared" si="71"/>
        <v>-403.8029672066512</v>
      </c>
    </row>
    <row r="195" spans="1:43">
      <c r="A195" s="240">
        <v>601</v>
      </c>
      <c r="B195" s="364">
        <v>13</v>
      </c>
      <c r="C195" s="364">
        <v>13</v>
      </c>
      <c r="D195" s="18" t="s">
        <v>218</v>
      </c>
      <c r="E195" s="21">
        <v>3873</v>
      </c>
      <c r="F195" s="21">
        <v>3786</v>
      </c>
      <c r="G195" s="36">
        <v>3739</v>
      </c>
      <c r="H195" s="36"/>
      <c r="I195" s="22">
        <v>1213531.6001117597</v>
      </c>
      <c r="J195" s="36">
        <v>750790.6790730455</v>
      </c>
      <c r="K195" s="507">
        <f t="shared" si="43"/>
        <v>1964322.2791848052</v>
      </c>
      <c r="L195" s="507"/>
      <c r="M195" s="36">
        <v>775514.27343585633</v>
      </c>
      <c r="N195" s="36">
        <v>385915.74537423142</v>
      </c>
      <c r="O195" s="36">
        <v>-342901.86493447865</v>
      </c>
      <c r="P195" s="22">
        <v>131363.04666157416</v>
      </c>
      <c r="Q195" s="19">
        <f t="shared" si="44"/>
        <v>949891.20053718332</v>
      </c>
      <c r="R195" s="22"/>
      <c r="S195" s="22">
        <v>775514.27343585633</v>
      </c>
      <c r="T195" s="36">
        <v>319655.50356584351</v>
      </c>
      <c r="U195" s="36">
        <v>-112095.22</v>
      </c>
      <c r="V195" s="36">
        <v>-42923.72</v>
      </c>
      <c r="W195" s="520">
        <f t="shared" si="45"/>
        <v>-342901.86493447865</v>
      </c>
      <c r="X195" s="22">
        <f t="shared" si="67"/>
        <v>185832.65599796173</v>
      </c>
      <c r="Y195" s="19">
        <f t="shared" si="68"/>
        <v>783081.62806518306</v>
      </c>
      <c r="Z195" s="577"/>
      <c r="AA195" s="22">
        <f t="shared" si="47"/>
        <v>313.33116450084168</v>
      </c>
      <c r="AB195" s="22">
        <f t="shared" si="48"/>
        <v>193.85248620527898</v>
      </c>
      <c r="AC195" s="22">
        <f t="shared" si="49"/>
        <v>507.18365070612066</v>
      </c>
      <c r="AE195" s="520">
        <f t="shared" si="50"/>
        <v>204.83736752135667</v>
      </c>
      <c r="AF195" s="520">
        <f t="shared" si="51"/>
        <v>101.93231520713984</v>
      </c>
      <c r="AG195" s="520">
        <f t="shared" si="52"/>
        <v>-90.571015566423313</v>
      </c>
      <c r="AH195" s="520">
        <f t="shared" si="53"/>
        <v>34.69705405746808</v>
      </c>
      <c r="AI195" s="520">
        <f t="shared" si="54"/>
        <v>250.89572121954129</v>
      </c>
      <c r="AK195" s="520">
        <f t="shared" si="74"/>
        <v>207.41221541477836</v>
      </c>
      <c r="AL195" s="520">
        <f t="shared" si="75"/>
        <v>85.492244869174513</v>
      </c>
      <c r="AM195" s="520">
        <f t="shared" si="76"/>
        <v>-29.98</v>
      </c>
      <c r="AN195" s="520">
        <f t="shared" si="77"/>
        <v>-11.48</v>
      </c>
      <c r="AO195" s="520">
        <f t="shared" si="73"/>
        <v>-91.709511884054194</v>
      </c>
      <c r="AP195" s="520">
        <f t="shared" si="70"/>
        <v>49.701165016839191</v>
      </c>
      <c r="AQ195" s="520">
        <f t="shared" si="71"/>
        <v>209.43611341673792</v>
      </c>
    </row>
    <row r="196" spans="1:43">
      <c r="A196" s="240">
        <v>604</v>
      </c>
      <c r="B196" s="364">
        <v>6</v>
      </c>
      <c r="C196" s="364">
        <v>6</v>
      </c>
      <c r="D196" s="18" t="s">
        <v>219</v>
      </c>
      <c r="E196" s="21">
        <v>20206</v>
      </c>
      <c r="F196" s="21">
        <v>20405</v>
      </c>
      <c r="G196" s="36">
        <v>20763</v>
      </c>
      <c r="H196" s="36"/>
      <c r="I196" s="22">
        <v>3224678.1876852023</v>
      </c>
      <c r="J196" s="36">
        <v>1726773.8405102009</v>
      </c>
      <c r="K196" s="507">
        <f t="shared" si="43"/>
        <v>4951452.0281954035</v>
      </c>
      <c r="L196" s="507"/>
      <c r="M196" s="36">
        <v>3959736.1584065026</v>
      </c>
      <c r="N196" s="36">
        <v>1827181.6243559737</v>
      </c>
      <c r="O196" s="36">
        <v>-1848101.5726328676</v>
      </c>
      <c r="P196" s="22">
        <v>707993.38804263622</v>
      </c>
      <c r="Q196" s="19">
        <f t="shared" si="44"/>
        <v>4646809.5981722446</v>
      </c>
      <c r="R196" s="22"/>
      <c r="S196" s="22">
        <v>3959736.1584065026</v>
      </c>
      <c r="T196" s="36">
        <v>1470065.87314093</v>
      </c>
      <c r="U196" s="36">
        <v>-622474.74</v>
      </c>
      <c r="V196" s="36">
        <v>-238359.24000000002</v>
      </c>
      <c r="W196" s="520">
        <f t="shared" si="45"/>
        <v>-1848101.5726328676</v>
      </c>
      <c r="X196" s="22">
        <f t="shared" si="67"/>
        <v>1031945.289244632</v>
      </c>
      <c r="Y196" s="19">
        <f t="shared" si="68"/>
        <v>3752811.7681591967</v>
      </c>
      <c r="Z196" s="577"/>
      <c r="AA196" s="22">
        <f t="shared" si="47"/>
        <v>159.5901310346037</v>
      </c>
      <c r="AB196" s="22">
        <f t="shared" si="48"/>
        <v>85.458469786706971</v>
      </c>
      <c r="AC196" s="22">
        <f t="shared" si="49"/>
        <v>245.04860082131069</v>
      </c>
      <c r="AE196" s="520">
        <f t="shared" si="50"/>
        <v>194.05715062026476</v>
      </c>
      <c r="AF196" s="520">
        <f t="shared" si="51"/>
        <v>89.545779189217043</v>
      </c>
      <c r="AG196" s="520">
        <f t="shared" si="52"/>
        <v>-90.571015566423313</v>
      </c>
      <c r="AH196" s="520">
        <f t="shared" si="53"/>
        <v>34.69705405746808</v>
      </c>
      <c r="AI196" s="520">
        <f t="shared" si="54"/>
        <v>227.72896830052656</v>
      </c>
      <c r="AK196" s="520">
        <f t="shared" si="74"/>
        <v>190.71117653549595</v>
      </c>
      <c r="AL196" s="520">
        <f t="shared" si="75"/>
        <v>70.802190104557624</v>
      </c>
      <c r="AM196" s="520">
        <f t="shared" si="76"/>
        <v>-29.98</v>
      </c>
      <c r="AN196" s="520">
        <f t="shared" si="77"/>
        <v>-11.48</v>
      </c>
      <c r="AO196" s="520">
        <f t="shared" si="73"/>
        <v>-89.009371123289867</v>
      </c>
      <c r="AP196" s="520">
        <f t="shared" si="70"/>
        <v>49.701165016839184</v>
      </c>
      <c r="AQ196" s="520">
        <f t="shared" si="71"/>
        <v>180.7451605336029</v>
      </c>
    </row>
    <row r="197" spans="1:43">
      <c r="A197" s="240">
        <v>607</v>
      </c>
      <c r="B197" s="364">
        <v>12</v>
      </c>
      <c r="C197" s="364">
        <v>12</v>
      </c>
      <c r="D197" s="18" t="s">
        <v>220</v>
      </c>
      <c r="E197" s="21">
        <v>4161</v>
      </c>
      <c r="F197" s="21">
        <v>4084</v>
      </c>
      <c r="G197" s="36">
        <v>4064</v>
      </c>
      <c r="H197" s="36"/>
      <c r="I197" s="22">
        <v>5553.6146347195299</v>
      </c>
      <c r="J197" s="36">
        <v>200178.43217665635</v>
      </c>
      <c r="K197" s="507">
        <f t="shared" si="43"/>
        <v>205732.04681137588</v>
      </c>
      <c r="L197" s="507"/>
      <c r="M197" s="36">
        <v>-553300.11810468417</v>
      </c>
      <c r="N197" s="36">
        <v>-128391.8475495684</v>
      </c>
      <c r="O197" s="36">
        <v>-369892.02757327282</v>
      </c>
      <c r="P197" s="22">
        <v>141702.76877069965</v>
      </c>
      <c r="Q197" s="19">
        <f t="shared" si="44"/>
        <v>-909881.22445682576</v>
      </c>
      <c r="R197" s="22"/>
      <c r="S197" s="22">
        <v>-553300.11810468417</v>
      </c>
      <c r="T197" s="36">
        <v>-77347.501946149525</v>
      </c>
      <c r="U197" s="36">
        <v>-121838.72</v>
      </c>
      <c r="V197" s="36">
        <v>-46654.720000000001</v>
      </c>
      <c r="W197" s="520">
        <f t="shared" si="45"/>
        <v>-369892.02757327282</v>
      </c>
      <c r="X197" s="22">
        <f t="shared" si="67"/>
        <v>201985.53462843446</v>
      </c>
      <c r="Y197" s="19">
        <f t="shared" si="68"/>
        <v>-967047.5529956721</v>
      </c>
      <c r="Z197" s="577"/>
      <c r="AA197" s="22">
        <f t="shared" si="47"/>
        <v>1.3346826807785459</v>
      </c>
      <c r="AB197" s="22">
        <f t="shared" si="48"/>
        <v>48.108250943680929</v>
      </c>
      <c r="AC197" s="22">
        <f t="shared" si="49"/>
        <v>49.442933624459478</v>
      </c>
      <c r="AE197" s="520">
        <f t="shared" si="50"/>
        <v>-135.47995056432032</v>
      </c>
      <c r="AF197" s="520">
        <f t="shared" si="51"/>
        <v>-31.437768743772867</v>
      </c>
      <c r="AG197" s="520">
        <f t="shared" si="52"/>
        <v>-90.571015566423313</v>
      </c>
      <c r="AH197" s="520">
        <f t="shared" si="53"/>
        <v>34.69705405746808</v>
      </c>
      <c r="AI197" s="520">
        <f t="shared" si="54"/>
        <v>-222.79168081704842</v>
      </c>
      <c r="AK197" s="520">
        <f t="shared" si="74"/>
        <v>-136.14668260449906</v>
      </c>
      <c r="AL197" s="520">
        <f t="shared" si="75"/>
        <v>-19.032357762339942</v>
      </c>
      <c r="AM197" s="520">
        <f t="shared" si="76"/>
        <v>-29.98</v>
      </c>
      <c r="AN197" s="520">
        <f t="shared" si="77"/>
        <v>-11.48</v>
      </c>
      <c r="AO197" s="520">
        <f t="shared" si="73"/>
        <v>-91.016739068226585</v>
      </c>
      <c r="AP197" s="520">
        <f t="shared" si="70"/>
        <v>49.701165016839184</v>
      </c>
      <c r="AQ197" s="520">
        <f t="shared" si="71"/>
        <v>-237.95461441822641</v>
      </c>
    </row>
    <row r="198" spans="1:43">
      <c r="A198" s="240">
        <v>608</v>
      </c>
      <c r="B198" s="364">
        <v>4</v>
      </c>
      <c r="C198" s="364">
        <v>4</v>
      </c>
      <c r="D198" s="18" t="s">
        <v>221</v>
      </c>
      <c r="E198" s="21">
        <v>2013</v>
      </c>
      <c r="F198" s="21">
        <v>1980</v>
      </c>
      <c r="G198" s="36">
        <v>1943</v>
      </c>
      <c r="H198" s="36"/>
      <c r="I198" s="22">
        <v>43624.965495833691</v>
      </c>
      <c r="J198" s="36">
        <v>665.98425733721444</v>
      </c>
      <c r="K198" s="507">
        <f t="shared" si="43"/>
        <v>44290.949753170906</v>
      </c>
      <c r="L198" s="507"/>
      <c r="M198" s="36">
        <v>-196109.86067561628</v>
      </c>
      <c r="N198" s="36">
        <v>-137805.76687624957</v>
      </c>
      <c r="O198" s="36">
        <v>-179330.61082151814</v>
      </c>
      <c r="P198" s="22">
        <v>68700.167033786798</v>
      </c>
      <c r="Q198" s="19">
        <f t="shared" si="44"/>
        <v>-444546.07133959723</v>
      </c>
      <c r="R198" s="22"/>
      <c r="S198" s="22">
        <v>-196109.86067561628</v>
      </c>
      <c r="T198" s="36">
        <v>-113058.50823404356</v>
      </c>
      <c r="U198" s="36">
        <v>-58251.14</v>
      </c>
      <c r="V198" s="36">
        <v>-22305.64</v>
      </c>
      <c r="W198" s="520">
        <f t="shared" si="45"/>
        <v>-179330.61082151814</v>
      </c>
      <c r="X198" s="22">
        <f t="shared" si="67"/>
        <v>96569.363627718529</v>
      </c>
      <c r="Y198" s="19">
        <f t="shared" si="68"/>
        <v>-472486.39610345953</v>
      </c>
      <c r="Z198" s="577"/>
      <c r="AA198" s="22">
        <f t="shared" si="47"/>
        <v>21.671617235883602</v>
      </c>
      <c r="AB198" s="22">
        <f t="shared" si="48"/>
        <v>0.33084165789230724</v>
      </c>
      <c r="AC198" s="22">
        <f t="shared" si="49"/>
        <v>22.002458893775909</v>
      </c>
      <c r="AE198" s="520">
        <f t="shared" si="50"/>
        <v>-99.045384179604184</v>
      </c>
      <c r="AF198" s="520">
        <f t="shared" si="51"/>
        <v>-69.598872159722006</v>
      </c>
      <c r="AG198" s="520">
        <f t="shared" si="52"/>
        <v>-90.571015566423299</v>
      </c>
      <c r="AH198" s="520">
        <f t="shared" si="53"/>
        <v>34.69705405746808</v>
      </c>
      <c r="AI198" s="520">
        <f t="shared" si="54"/>
        <v>-224.51821784828144</v>
      </c>
      <c r="AK198" s="520">
        <f t="shared" si="74"/>
        <v>-100.93147744499036</v>
      </c>
      <c r="AL198" s="520">
        <f t="shared" si="75"/>
        <v>-58.187600738056389</v>
      </c>
      <c r="AM198" s="520">
        <f t="shared" si="76"/>
        <v>-29.98</v>
      </c>
      <c r="AN198" s="520">
        <f t="shared" si="77"/>
        <v>-11.48</v>
      </c>
      <c r="AO198" s="520">
        <f t="shared" si="73"/>
        <v>-92.295733824764866</v>
      </c>
      <c r="AP198" s="520">
        <f t="shared" si="70"/>
        <v>49.701165016839184</v>
      </c>
      <c r="AQ198" s="520">
        <f t="shared" si="71"/>
        <v>-243.17364699097249</v>
      </c>
    </row>
    <row r="199" spans="1:43">
      <c r="A199" s="240">
        <v>609</v>
      </c>
      <c r="B199" s="364">
        <v>4</v>
      </c>
      <c r="C199" s="364">
        <v>4</v>
      </c>
      <c r="D199" s="18" t="s">
        <v>222</v>
      </c>
      <c r="E199" s="21">
        <v>83482</v>
      </c>
      <c r="F199" s="21">
        <v>83205</v>
      </c>
      <c r="G199" s="36">
        <v>83106</v>
      </c>
      <c r="H199" s="36"/>
      <c r="I199" s="22">
        <v>-13124890.693792341</v>
      </c>
      <c r="J199" s="36">
        <v>-3347817.7502436833</v>
      </c>
      <c r="K199" s="507">
        <f t="shared" si="43"/>
        <v>-16472708.444036026</v>
      </c>
      <c r="L199" s="507"/>
      <c r="M199" s="36">
        <v>-15791580.061469169</v>
      </c>
      <c r="N199" s="36">
        <v>-4223262.203986235</v>
      </c>
      <c r="O199" s="36">
        <v>-7535961.3502042517</v>
      </c>
      <c r="P199" s="22">
        <v>2886968.3828516314</v>
      </c>
      <c r="Q199" s="19">
        <f t="shared" si="44"/>
        <v>-24663835.232808024</v>
      </c>
      <c r="R199" s="22"/>
      <c r="S199" s="22">
        <v>-15791580.061469169</v>
      </c>
      <c r="T199" s="36">
        <v>-3183314.9033171684</v>
      </c>
      <c r="U199" s="36">
        <v>-2491517.88</v>
      </c>
      <c r="V199" s="36">
        <v>-954056.88</v>
      </c>
      <c r="W199" s="520">
        <f t="shared" si="45"/>
        <v>-7535961.3502042517</v>
      </c>
      <c r="X199" s="22">
        <f t="shared" si="67"/>
        <v>4130465.0198894371</v>
      </c>
      <c r="Y199" s="19">
        <f t="shared" si="68"/>
        <v>-25825966.055101149</v>
      </c>
      <c r="Z199" s="577"/>
      <c r="AA199" s="22">
        <f t="shared" si="47"/>
        <v>-157.21821103701805</v>
      </c>
      <c r="AB199" s="22">
        <f t="shared" si="48"/>
        <v>-40.102270552258972</v>
      </c>
      <c r="AC199" s="22">
        <f t="shared" si="49"/>
        <v>-197.32048158927702</v>
      </c>
      <c r="AE199" s="520">
        <f t="shared" si="50"/>
        <v>-189.79123924606898</v>
      </c>
      <c r="AF199" s="520">
        <f t="shared" si="51"/>
        <v>-50.757312709407309</v>
      </c>
      <c r="AG199" s="520">
        <f t="shared" si="52"/>
        <v>-90.571015566423313</v>
      </c>
      <c r="AH199" s="520">
        <f t="shared" si="53"/>
        <v>34.69705405746808</v>
      </c>
      <c r="AI199" s="520">
        <f t="shared" si="54"/>
        <v>-296.42251346443152</v>
      </c>
      <c r="AK199" s="520">
        <f t="shared" si="74"/>
        <v>-190.01732800843706</v>
      </c>
      <c r="AL199" s="520">
        <f t="shared" si="75"/>
        <v>-38.304272896267037</v>
      </c>
      <c r="AM199" s="520">
        <f t="shared" si="76"/>
        <v>-29.98</v>
      </c>
      <c r="AN199" s="520">
        <f t="shared" si="77"/>
        <v>-11.48</v>
      </c>
      <c r="AO199" s="520">
        <f t="shared" si="73"/>
        <v>-90.678908264195741</v>
      </c>
      <c r="AP199" s="520">
        <f t="shared" si="70"/>
        <v>49.701165016839184</v>
      </c>
      <c r="AQ199" s="520">
        <f t="shared" si="71"/>
        <v>-310.75934415206063</v>
      </c>
    </row>
    <row r="200" spans="1:43">
      <c r="A200" s="240">
        <v>611</v>
      </c>
      <c r="B200" s="364">
        <v>1</v>
      </c>
      <c r="C200" s="513">
        <v>33</v>
      </c>
      <c r="D200" s="18" t="s">
        <v>223</v>
      </c>
      <c r="E200" s="21">
        <v>5066</v>
      </c>
      <c r="F200" s="21">
        <v>5011</v>
      </c>
      <c r="G200" s="36">
        <v>4973</v>
      </c>
      <c r="H200" s="36"/>
      <c r="I200" s="22">
        <v>450249.09415179363</v>
      </c>
      <c r="J200" s="22">
        <v>202976.75938680599</v>
      </c>
      <c r="K200" s="507">
        <f t="shared" si="43"/>
        <v>653225.85353859956</v>
      </c>
      <c r="L200" s="507"/>
      <c r="M200" s="36">
        <v>516078.08943939657</v>
      </c>
      <c r="N200" s="22">
        <v>150700.77149704285</v>
      </c>
      <c r="O200" s="22">
        <v>-453851.35900334723</v>
      </c>
      <c r="P200" s="22">
        <v>173866.93788197255</v>
      </c>
      <c r="Q200" s="19">
        <f t="shared" si="44"/>
        <v>386794.43981506466</v>
      </c>
      <c r="R200" s="22"/>
      <c r="S200" s="22">
        <v>516078.08943939657</v>
      </c>
      <c r="T200" s="36">
        <v>63001.333646585445</v>
      </c>
      <c r="U200" s="36">
        <v>-149090.54</v>
      </c>
      <c r="V200" s="36">
        <v>-57090.04</v>
      </c>
      <c r="W200" s="520">
        <f t="shared" si="45"/>
        <v>-453851.35900334723</v>
      </c>
      <c r="X200" s="22">
        <f t="shared" si="67"/>
        <v>247163.89362874127</v>
      </c>
      <c r="Y200" s="19">
        <f t="shared" si="68"/>
        <v>166211.377711376</v>
      </c>
      <c r="Z200" s="577"/>
      <c r="AA200" s="22">
        <f t="shared" si="47"/>
        <v>88.87664708878674</v>
      </c>
      <c r="AB200" s="22">
        <f t="shared" si="48"/>
        <v>40.066474415082112</v>
      </c>
      <c r="AC200" s="22">
        <f t="shared" si="49"/>
        <v>128.94312150386884</v>
      </c>
      <c r="AE200" s="520">
        <f t="shared" si="50"/>
        <v>102.98904199548925</v>
      </c>
      <c r="AF200" s="520">
        <f t="shared" si="51"/>
        <v>30.073991518068819</v>
      </c>
      <c r="AG200" s="520">
        <f t="shared" si="52"/>
        <v>-90.571015566423313</v>
      </c>
      <c r="AH200" s="520">
        <f t="shared" si="53"/>
        <v>34.69705405746808</v>
      </c>
      <c r="AI200" s="520">
        <f t="shared" si="54"/>
        <v>77.189072004602806</v>
      </c>
      <c r="AK200" s="520">
        <f t="shared" si="74"/>
        <v>103.77600833287686</v>
      </c>
      <c r="AL200" s="520">
        <f t="shared" si="75"/>
        <v>12.668677588293876</v>
      </c>
      <c r="AM200" s="520">
        <f t="shared" si="76"/>
        <v>-29.98</v>
      </c>
      <c r="AN200" s="520">
        <f t="shared" si="77"/>
        <v>-11.48</v>
      </c>
      <c r="AO200" s="520">
        <f t="shared" si="73"/>
        <v>-91.263092500170359</v>
      </c>
      <c r="AP200" s="520">
        <f t="shared" si="70"/>
        <v>49.701165016839184</v>
      </c>
      <c r="AQ200" s="520">
        <f t="shared" si="71"/>
        <v>33.422758437839533</v>
      </c>
    </row>
    <row r="201" spans="1:43">
      <c r="A201" s="240">
        <v>614</v>
      </c>
      <c r="B201" s="364">
        <v>19</v>
      </c>
      <c r="C201" s="364">
        <v>19</v>
      </c>
      <c r="D201" s="18" t="s">
        <v>224</v>
      </c>
      <c r="E201" s="21">
        <v>3066</v>
      </c>
      <c r="F201" s="21">
        <v>2999</v>
      </c>
      <c r="G201" s="36">
        <v>2923</v>
      </c>
      <c r="H201" s="36"/>
      <c r="I201" s="22">
        <v>-529647.12186705426</v>
      </c>
      <c r="J201" s="36">
        <v>-341448.28079382353</v>
      </c>
      <c r="K201" s="507">
        <f t="shared" si="43"/>
        <v>-871095.40266087779</v>
      </c>
      <c r="L201" s="507"/>
      <c r="M201" s="36">
        <v>-682283.78183482669</v>
      </c>
      <c r="N201" s="36">
        <v>-410944.64775938384</v>
      </c>
      <c r="O201" s="36">
        <v>-271622.47568370349</v>
      </c>
      <c r="P201" s="22">
        <v>104056.46511834676</v>
      </c>
      <c r="Q201" s="19">
        <f t="shared" si="44"/>
        <v>-1260794.4401595674</v>
      </c>
      <c r="R201" s="22"/>
      <c r="S201" s="22">
        <v>-682283.78183482669</v>
      </c>
      <c r="T201" s="22">
        <v>-373461.29994727485</v>
      </c>
      <c r="U201" s="22">
        <v>-87631.540000000008</v>
      </c>
      <c r="V201" s="22">
        <v>-33556.04</v>
      </c>
      <c r="W201" s="520">
        <f t="shared" si="45"/>
        <v>-271622.47568370349</v>
      </c>
      <c r="X201" s="22">
        <f t="shared" si="67"/>
        <v>145276.50534422093</v>
      </c>
      <c r="Y201" s="19">
        <f t="shared" si="68"/>
        <v>-1303278.6321215844</v>
      </c>
      <c r="Z201" s="577"/>
      <c r="AA201" s="22">
        <f t="shared" si="47"/>
        <v>-172.74857203752586</v>
      </c>
      <c r="AB201" s="22">
        <f t="shared" si="48"/>
        <v>-111.36604070248647</v>
      </c>
      <c r="AC201" s="22">
        <f t="shared" si="49"/>
        <v>-284.11461274001232</v>
      </c>
      <c r="AE201" s="520">
        <f t="shared" si="50"/>
        <v>-227.50376186556409</v>
      </c>
      <c r="AF201" s="520">
        <f t="shared" si="51"/>
        <v>-137.02722499479287</v>
      </c>
      <c r="AG201" s="520">
        <f t="shared" si="52"/>
        <v>-90.571015566423313</v>
      </c>
      <c r="AH201" s="520">
        <f t="shared" si="53"/>
        <v>34.69705405746808</v>
      </c>
      <c r="AI201" s="520">
        <f t="shared" si="54"/>
        <v>-420.40494836931225</v>
      </c>
      <c r="AK201" s="520">
        <f t="shared" si="74"/>
        <v>-233.41901533863384</v>
      </c>
      <c r="AL201" s="520">
        <f t="shared" si="75"/>
        <v>-127.76643857245119</v>
      </c>
      <c r="AM201" s="520">
        <f t="shared" si="76"/>
        <v>-29.980000000000004</v>
      </c>
      <c r="AN201" s="520">
        <f t="shared" si="77"/>
        <v>-11.48</v>
      </c>
      <c r="AO201" s="520">
        <f t="shared" si="73"/>
        <v>-92.925923942423367</v>
      </c>
      <c r="AP201" s="520">
        <f t="shared" si="70"/>
        <v>49.701165016839184</v>
      </c>
      <c r="AQ201" s="520">
        <f t="shared" si="71"/>
        <v>-445.87021283666928</v>
      </c>
    </row>
    <row r="202" spans="1:43">
      <c r="A202" s="240">
        <v>615</v>
      </c>
      <c r="B202" s="364">
        <v>17</v>
      </c>
      <c r="C202" s="364">
        <v>17</v>
      </c>
      <c r="D202" s="18" t="s">
        <v>225</v>
      </c>
      <c r="E202" s="21">
        <v>7702</v>
      </c>
      <c r="F202" s="21">
        <v>7603</v>
      </c>
      <c r="G202" s="36">
        <v>7479</v>
      </c>
      <c r="H202" s="36"/>
      <c r="I202" s="22">
        <v>2028894.164462195</v>
      </c>
      <c r="J202" s="36">
        <v>483654.7357061751</v>
      </c>
      <c r="K202" s="507">
        <f t="shared" si="43"/>
        <v>2512548.90016837</v>
      </c>
      <c r="L202" s="507"/>
      <c r="M202" s="36">
        <v>2046202.4918174073</v>
      </c>
      <c r="N202" s="36">
        <v>349218.54907369835</v>
      </c>
      <c r="O202" s="36">
        <v>-688611.4313515164</v>
      </c>
      <c r="P202" s="22">
        <v>263801.70199892978</v>
      </c>
      <c r="Q202" s="19">
        <f t="shared" si="44"/>
        <v>1970611.3115385191</v>
      </c>
      <c r="R202" s="22"/>
      <c r="S202" s="22">
        <v>2046202.4918174073</v>
      </c>
      <c r="T202" s="36">
        <v>216155.52253667428</v>
      </c>
      <c r="U202" s="36">
        <v>-224220.42</v>
      </c>
      <c r="V202" s="36">
        <v>-85858.92</v>
      </c>
      <c r="W202" s="520">
        <f t="shared" si="45"/>
        <v>-688611.4313515164</v>
      </c>
      <c r="X202" s="22">
        <f t="shared" si="67"/>
        <v>371715.01316094026</v>
      </c>
      <c r="Y202" s="19">
        <f t="shared" si="68"/>
        <v>1635382.2561635058</v>
      </c>
      <c r="Z202" s="577"/>
      <c r="AA202" s="22">
        <f t="shared" si="47"/>
        <v>263.42432672840755</v>
      </c>
      <c r="AB202" s="22">
        <f t="shared" si="48"/>
        <v>62.795992691012088</v>
      </c>
      <c r="AC202" s="22">
        <f t="shared" si="49"/>
        <v>326.22031941941964</v>
      </c>
      <c r="AE202" s="520">
        <f t="shared" si="50"/>
        <v>269.13093408094272</v>
      </c>
      <c r="AF202" s="520">
        <f t="shared" si="51"/>
        <v>45.931678163053839</v>
      </c>
      <c r="AG202" s="520">
        <f t="shared" si="52"/>
        <v>-90.571015566423313</v>
      </c>
      <c r="AH202" s="520">
        <f t="shared" si="53"/>
        <v>34.69705405746808</v>
      </c>
      <c r="AI202" s="520">
        <f t="shared" si="54"/>
        <v>259.18865073504134</v>
      </c>
      <c r="AK202" s="520">
        <f t="shared" si="74"/>
        <v>273.59305947551911</v>
      </c>
      <c r="AL202" s="520">
        <f t="shared" si="75"/>
        <v>28.901660988992415</v>
      </c>
      <c r="AM202" s="520">
        <f t="shared" si="76"/>
        <v>-29.98</v>
      </c>
      <c r="AN202" s="520">
        <f t="shared" si="77"/>
        <v>-11.48</v>
      </c>
      <c r="AO202" s="520">
        <f t="shared" si="73"/>
        <v>-92.072660964235382</v>
      </c>
      <c r="AP202" s="520">
        <f t="shared" si="70"/>
        <v>49.701165016839184</v>
      </c>
      <c r="AQ202" s="520">
        <f t="shared" si="71"/>
        <v>218.66322451711537</v>
      </c>
    </row>
    <row r="203" spans="1:43">
      <c r="A203" s="240">
        <v>616</v>
      </c>
      <c r="B203" s="364">
        <v>1</v>
      </c>
      <c r="C203" s="513">
        <v>32</v>
      </c>
      <c r="D203" s="18" t="s">
        <v>226</v>
      </c>
      <c r="E203" s="21">
        <v>1848</v>
      </c>
      <c r="F203" s="21">
        <v>1807</v>
      </c>
      <c r="G203" s="36">
        <v>1781</v>
      </c>
      <c r="H203" s="36"/>
      <c r="I203" s="22">
        <v>-16580.564826977003</v>
      </c>
      <c r="J203" s="36">
        <v>-39335.543554665368</v>
      </c>
      <c r="K203" s="507">
        <f t="shared" ref="K203:K266" si="78">SUM(I203:J203)</f>
        <v>-55916.108381642371</v>
      </c>
      <c r="L203" s="507"/>
      <c r="M203" s="36">
        <v>-211724.65895705426</v>
      </c>
      <c r="N203" s="36">
        <v>-149995.72517772709</v>
      </c>
      <c r="O203" s="36">
        <v>-163661.82512852692</v>
      </c>
      <c r="P203" s="22">
        <v>62697.576681844817</v>
      </c>
      <c r="Q203" s="19">
        <f t="shared" ref="Q203:Q266" si="79">SUM(M203:P203)</f>
        <v>-462684.63258146337</v>
      </c>
      <c r="R203" s="22"/>
      <c r="S203" s="22">
        <v>-211724.65895705426</v>
      </c>
      <c r="T203" s="36">
        <v>-127410.72701284515</v>
      </c>
      <c r="U203" s="36">
        <v>-53394.38</v>
      </c>
      <c r="V203" s="36">
        <v>-20445.88</v>
      </c>
      <c r="W203" s="520">
        <f t="shared" ref="W203:W266" si="80">O203</f>
        <v>-163661.82512852692</v>
      </c>
      <c r="X203" s="22">
        <f t="shared" si="67"/>
        <v>88517.77489499058</v>
      </c>
      <c r="Y203" s="19">
        <f t="shared" si="68"/>
        <v>-488119.69620343577</v>
      </c>
      <c r="Z203" s="577"/>
      <c r="AA203" s="22">
        <f t="shared" ref="AA203:AA266" si="81">I203/E203</f>
        <v>-8.9721671141650443</v>
      </c>
      <c r="AB203" s="22">
        <f t="shared" ref="AB203:AB266" si="82">J203/E203</f>
        <v>-21.285467291485588</v>
      </c>
      <c r="AC203" s="22">
        <f t="shared" ref="AC203:AC266" si="83">K203/E203</f>
        <v>-30.257634405650634</v>
      </c>
      <c r="AE203" s="520">
        <f t="shared" ref="AE203:AE266" si="84">M203/F203</f>
        <v>-117.16915271558067</v>
      </c>
      <c r="AF203" s="520">
        <f t="shared" ref="AF203:AF266" si="85">N203/F203</f>
        <v>-83.008148963877744</v>
      </c>
      <c r="AG203" s="520">
        <f t="shared" ref="AG203:AG266" si="86">O203/F203</f>
        <v>-90.571015566423313</v>
      </c>
      <c r="AH203" s="520">
        <f t="shared" ref="AH203:AH266" si="87">P203/F203</f>
        <v>34.69705405746808</v>
      </c>
      <c r="AI203" s="520">
        <f t="shared" ref="AI203:AI266" si="88">Q203/F203</f>
        <v>-256.0512631884136</v>
      </c>
      <c r="AK203" s="520">
        <f t="shared" si="74"/>
        <v>-118.87965129537017</v>
      </c>
      <c r="AL203" s="520">
        <f t="shared" si="75"/>
        <v>-71.538869743315644</v>
      </c>
      <c r="AM203" s="520">
        <f t="shared" si="76"/>
        <v>-29.979999999999997</v>
      </c>
      <c r="AN203" s="520">
        <f t="shared" si="77"/>
        <v>-11.48</v>
      </c>
      <c r="AO203" s="520">
        <f t="shared" si="73"/>
        <v>-91.893220173232407</v>
      </c>
      <c r="AP203" s="520">
        <f t="shared" si="70"/>
        <v>49.701165016839177</v>
      </c>
      <c r="AQ203" s="520">
        <f t="shared" si="71"/>
        <v>-274.07057619507901</v>
      </c>
    </row>
    <row r="204" spans="1:43">
      <c r="A204" s="240">
        <v>619</v>
      </c>
      <c r="B204" s="364">
        <v>6</v>
      </c>
      <c r="C204" s="364">
        <v>6</v>
      </c>
      <c r="D204" s="18" t="s">
        <v>227</v>
      </c>
      <c r="E204" s="21">
        <v>2721</v>
      </c>
      <c r="F204" s="21">
        <v>2675</v>
      </c>
      <c r="G204" s="36">
        <v>2650</v>
      </c>
      <c r="H204" s="36"/>
      <c r="I204" s="22">
        <v>738596.321678682</v>
      </c>
      <c r="J204" s="36">
        <v>413689.23469098029</v>
      </c>
      <c r="K204" s="507">
        <f t="shared" si="78"/>
        <v>1152285.5563696623</v>
      </c>
      <c r="L204" s="507"/>
      <c r="M204" s="36">
        <v>773848.59838102816</v>
      </c>
      <c r="N204" s="36">
        <v>385780.19521208655</v>
      </c>
      <c r="O204" s="36">
        <v>-242277.46664018236</v>
      </c>
      <c r="P204" s="22">
        <v>92814.619603727115</v>
      </c>
      <c r="Q204" s="19">
        <f t="shared" si="79"/>
        <v>1010165.9465566595</v>
      </c>
      <c r="R204" s="22"/>
      <c r="S204" s="22">
        <v>773848.59838102816</v>
      </c>
      <c r="T204" s="36">
        <v>338963.99161001638</v>
      </c>
      <c r="U204" s="36">
        <v>-79447</v>
      </c>
      <c r="V204" s="36">
        <v>-30422</v>
      </c>
      <c r="W204" s="520">
        <f t="shared" si="80"/>
        <v>-242277.46664018236</v>
      </c>
      <c r="X204" s="22">
        <f t="shared" si="67"/>
        <v>131708.08729462384</v>
      </c>
      <c r="Y204" s="19">
        <f t="shared" si="68"/>
        <v>892374.21064548602</v>
      </c>
      <c r="Z204" s="577"/>
      <c r="AA204" s="22">
        <f t="shared" si="81"/>
        <v>271.44297011344435</v>
      </c>
      <c r="AB204" s="22">
        <f t="shared" si="82"/>
        <v>152.03573491031983</v>
      </c>
      <c r="AC204" s="22">
        <f t="shared" si="83"/>
        <v>423.47870502376418</v>
      </c>
      <c r="AE204" s="520">
        <f t="shared" si="84"/>
        <v>289.28919565645913</v>
      </c>
      <c r="AF204" s="520">
        <f t="shared" si="85"/>
        <v>144.21689540638749</v>
      </c>
      <c r="AG204" s="520">
        <f t="shared" si="86"/>
        <v>-90.571015566423313</v>
      </c>
      <c r="AH204" s="520">
        <f t="shared" si="87"/>
        <v>34.69705405746808</v>
      </c>
      <c r="AI204" s="520">
        <f t="shared" si="88"/>
        <v>377.63212955389139</v>
      </c>
      <c r="AK204" s="520">
        <f t="shared" si="74"/>
        <v>292.01833901170875</v>
      </c>
      <c r="AL204" s="520">
        <f t="shared" si="75"/>
        <v>127.91094023019487</v>
      </c>
      <c r="AM204" s="520">
        <f t="shared" si="76"/>
        <v>-29.98</v>
      </c>
      <c r="AN204" s="520">
        <f t="shared" si="77"/>
        <v>-11.48</v>
      </c>
      <c r="AO204" s="520">
        <f t="shared" si="73"/>
        <v>-91.425459109502782</v>
      </c>
      <c r="AP204" s="520">
        <f t="shared" si="70"/>
        <v>49.701165016839184</v>
      </c>
      <c r="AQ204" s="520">
        <f t="shared" si="71"/>
        <v>336.74498514923999</v>
      </c>
    </row>
    <row r="205" spans="1:43">
      <c r="A205" s="240">
        <v>620</v>
      </c>
      <c r="B205" s="364">
        <v>18</v>
      </c>
      <c r="C205" s="364">
        <v>18</v>
      </c>
      <c r="D205" s="18" t="s">
        <v>228</v>
      </c>
      <c r="E205" s="21">
        <v>2446</v>
      </c>
      <c r="F205" s="21">
        <v>2380</v>
      </c>
      <c r="G205" s="36">
        <v>2359</v>
      </c>
      <c r="H205" s="36"/>
      <c r="I205" s="22">
        <v>425094.39130486135</v>
      </c>
      <c r="J205" s="36">
        <v>477446.47942081996</v>
      </c>
      <c r="K205" s="507">
        <f t="shared" si="78"/>
        <v>902540.87072568131</v>
      </c>
      <c r="L205" s="507"/>
      <c r="M205" s="36">
        <v>280238.32780430245</v>
      </c>
      <c r="N205" s="36">
        <v>335019.38552573917</v>
      </c>
      <c r="O205" s="36">
        <v>-215559.01704808749</v>
      </c>
      <c r="P205" s="22">
        <v>82578.988656774032</v>
      </c>
      <c r="Q205" s="19">
        <f t="shared" si="79"/>
        <v>482277.68493872817</v>
      </c>
      <c r="R205" s="22"/>
      <c r="S205" s="22">
        <v>280238.32780430245</v>
      </c>
      <c r="T205" s="36">
        <v>293366.09035828983</v>
      </c>
      <c r="U205" s="36">
        <v>-70722.820000000007</v>
      </c>
      <c r="V205" s="36">
        <v>-27081.32</v>
      </c>
      <c r="W205" s="520">
        <f t="shared" si="80"/>
        <v>-215559.01704808749</v>
      </c>
      <c r="X205" s="22">
        <f t="shared" si="67"/>
        <v>117245.04827472364</v>
      </c>
      <c r="Y205" s="19">
        <f t="shared" si="68"/>
        <v>377486.30938922835</v>
      </c>
      <c r="Z205" s="577"/>
      <c r="AA205" s="22">
        <f t="shared" si="81"/>
        <v>173.79165629798092</v>
      </c>
      <c r="AB205" s="22">
        <f t="shared" si="82"/>
        <v>195.1947994361488</v>
      </c>
      <c r="AC205" s="22">
        <f t="shared" si="83"/>
        <v>368.98645573412972</v>
      </c>
      <c r="AE205" s="520">
        <f t="shared" si="84"/>
        <v>117.7471965564296</v>
      </c>
      <c r="AF205" s="520">
        <f t="shared" si="85"/>
        <v>140.76444769989041</v>
      </c>
      <c r="AG205" s="520">
        <f t="shared" si="86"/>
        <v>-90.571015566423313</v>
      </c>
      <c r="AH205" s="520">
        <f t="shared" si="87"/>
        <v>34.69705405746808</v>
      </c>
      <c r="AI205" s="520">
        <f t="shared" si="88"/>
        <v>202.63768274736478</v>
      </c>
      <c r="AK205" s="520">
        <f t="shared" si="74"/>
        <v>118.79539118452838</v>
      </c>
      <c r="AL205" s="520">
        <f t="shared" si="75"/>
        <v>124.3603604740525</v>
      </c>
      <c r="AM205" s="520">
        <f t="shared" si="76"/>
        <v>-29.980000000000004</v>
      </c>
      <c r="AN205" s="520">
        <f t="shared" si="77"/>
        <v>-11.48</v>
      </c>
      <c r="AO205" s="520">
        <f t="shared" si="73"/>
        <v>-91.377285734670409</v>
      </c>
      <c r="AP205" s="520">
        <f t="shared" si="70"/>
        <v>49.701165016839184</v>
      </c>
      <c r="AQ205" s="520">
        <f t="shared" si="71"/>
        <v>160.01963094074961</v>
      </c>
    </row>
    <row r="206" spans="1:43">
      <c r="A206" s="240">
        <v>623</v>
      </c>
      <c r="B206" s="364">
        <v>10</v>
      </c>
      <c r="C206" s="364">
        <v>10</v>
      </c>
      <c r="D206" s="18" t="s">
        <v>229</v>
      </c>
      <c r="E206" s="21">
        <v>2117</v>
      </c>
      <c r="F206" s="21">
        <v>2107</v>
      </c>
      <c r="G206" s="36">
        <v>2108</v>
      </c>
      <c r="H206" s="36"/>
      <c r="I206" s="22">
        <v>488578.59961381136</v>
      </c>
      <c r="J206" s="36">
        <v>130320.03979379506</v>
      </c>
      <c r="K206" s="507">
        <f t="shared" si="78"/>
        <v>618898.63940760645</v>
      </c>
      <c r="L206" s="507"/>
      <c r="M206" s="36">
        <v>507635.85202716128</v>
      </c>
      <c r="N206" s="36">
        <v>102651.19525432005</v>
      </c>
      <c r="O206" s="36">
        <v>-190833.12979845391</v>
      </c>
      <c r="P206" s="22">
        <v>73106.692899085247</v>
      </c>
      <c r="Q206" s="19">
        <f t="shared" si="79"/>
        <v>492560.61038211267</v>
      </c>
      <c r="R206" s="22"/>
      <c r="S206" s="22">
        <v>507635.85202716128</v>
      </c>
      <c r="T206" s="36">
        <v>65775.778061960504</v>
      </c>
      <c r="U206" s="36">
        <v>-63197.840000000004</v>
      </c>
      <c r="V206" s="36">
        <v>-24199.84</v>
      </c>
      <c r="W206" s="520">
        <f t="shared" si="80"/>
        <v>-190833.12979845391</v>
      </c>
      <c r="X206" s="22">
        <f t="shared" si="67"/>
        <v>104770.055855497</v>
      </c>
      <c r="Y206" s="19">
        <f t="shared" si="68"/>
        <v>399950.87614616484</v>
      </c>
      <c r="Z206" s="577"/>
      <c r="AA206" s="22">
        <f t="shared" si="81"/>
        <v>230.78819065366619</v>
      </c>
      <c r="AB206" s="22">
        <f t="shared" si="82"/>
        <v>61.558828433535695</v>
      </c>
      <c r="AC206" s="22">
        <f t="shared" si="83"/>
        <v>292.34701908720189</v>
      </c>
      <c r="AE206" s="520">
        <f t="shared" si="84"/>
        <v>240.92826389518808</v>
      </c>
      <c r="AF206" s="520">
        <f t="shared" si="85"/>
        <v>48.71912446811583</v>
      </c>
      <c r="AG206" s="520">
        <f t="shared" si="86"/>
        <v>-90.571015566423313</v>
      </c>
      <c r="AH206" s="520">
        <f t="shared" si="87"/>
        <v>34.69705405746808</v>
      </c>
      <c r="AI206" s="520">
        <f t="shared" si="88"/>
        <v>233.77342685434868</v>
      </c>
      <c r="AK206" s="520">
        <f t="shared" si="74"/>
        <v>240.81397154988676</v>
      </c>
      <c r="AL206" s="520">
        <f t="shared" si="75"/>
        <v>31.202930769430978</v>
      </c>
      <c r="AM206" s="520">
        <f t="shared" si="76"/>
        <v>-29.98</v>
      </c>
      <c r="AN206" s="520">
        <f t="shared" si="77"/>
        <v>-11.48</v>
      </c>
      <c r="AO206" s="520">
        <f t="shared" si="73"/>
        <v>-90.528050189019879</v>
      </c>
      <c r="AP206" s="520">
        <f t="shared" si="70"/>
        <v>49.701165016839184</v>
      </c>
      <c r="AQ206" s="520">
        <f t="shared" si="71"/>
        <v>189.73001714713703</v>
      </c>
    </row>
    <row r="207" spans="1:43">
      <c r="A207" s="240">
        <v>624</v>
      </c>
      <c r="B207" s="364">
        <v>8</v>
      </c>
      <c r="C207" s="364">
        <v>8</v>
      </c>
      <c r="D207" s="18" t="s">
        <v>230</v>
      </c>
      <c r="E207" s="21">
        <v>5119</v>
      </c>
      <c r="F207" s="21">
        <v>5117</v>
      </c>
      <c r="G207" s="36">
        <v>5065</v>
      </c>
      <c r="H207" s="36"/>
      <c r="I207" s="22">
        <v>1230772.7042678252</v>
      </c>
      <c r="J207" s="36">
        <v>1242135.8190745302</v>
      </c>
      <c r="K207" s="507">
        <f t="shared" si="78"/>
        <v>2472908.5233423552</v>
      </c>
      <c r="L207" s="507"/>
      <c r="M207" s="36">
        <v>725888.94401539117</v>
      </c>
      <c r="N207" s="36">
        <v>807599.48619995406</v>
      </c>
      <c r="O207" s="36">
        <v>-463451.88665338809</v>
      </c>
      <c r="P207" s="22">
        <v>177544.82561206416</v>
      </c>
      <c r="Q207" s="19">
        <f t="shared" si="79"/>
        <v>1247581.3691740213</v>
      </c>
      <c r="R207" s="22"/>
      <c r="S207" s="22">
        <v>725888.94401539117</v>
      </c>
      <c r="T207" s="36">
        <v>718044.90158993797</v>
      </c>
      <c r="U207" s="36">
        <v>-151848.70000000001</v>
      </c>
      <c r="V207" s="36">
        <v>-58146.200000000004</v>
      </c>
      <c r="W207" s="520">
        <f t="shared" si="80"/>
        <v>-463451.88665338809</v>
      </c>
      <c r="X207" s="22">
        <f t="shared" si="67"/>
        <v>251736.40081029048</v>
      </c>
      <c r="Y207" s="19">
        <f t="shared" si="68"/>
        <v>1022223.4597622316</v>
      </c>
      <c r="Z207" s="577"/>
      <c r="AA207" s="22">
        <f t="shared" si="81"/>
        <v>240.43225322676795</v>
      </c>
      <c r="AB207" s="22">
        <f t="shared" si="82"/>
        <v>242.65204514056069</v>
      </c>
      <c r="AC207" s="22">
        <f t="shared" si="83"/>
        <v>483.08429836732859</v>
      </c>
      <c r="AE207" s="520">
        <f t="shared" si="84"/>
        <v>141.85830447828633</v>
      </c>
      <c r="AF207" s="520">
        <f t="shared" si="85"/>
        <v>157.82675126049523</v>
      </c>
      <c r="AG207" s="520">
        <f t="shared" si="86"/>
        <v>-90.571015566423313</v>
      </c>
      <c r="AH207" s="520">
        <f t="shared" si="87"/>
        <v>34.69705405746808</v>
      </c>
      <c r="AI207" s="520">
        <f t="shared" si="88"/>
        <v>243.81109422982632</v>
      </c>
      <c r="AK207" s="520">
        <f t="shared" si="74"/>
        <v>143.31469773255503</v>
      </c>
      <c r="AL207" s="520">
        <f t="shared" si="75"/>
        <v>141.76602203157708</v>
      </c>
      <c r="AM207" s="520">
        <f t="shared" si="76"/>
        <v>-29.980000000000004</v>
      </c>
      <c r="AN207" s="520">
        <f t="shared" si="77"/>
        <v>-11.48</v>
      </c>
      <c r="AO207" s="520">
        <f t="shared" si="73"/>
        <v>-91.500866071744937</v>
      </c>
      <c r="AP207" s="520">
        <f t="shared" si="70"/>
        <v>49.701165016839184</v>
      </c>
      <c r="AQ207" s="520">
        <f t="shared" si="71"/>
        <v>201.82101870922637</v>
      </c>
    </row>
    <row r="208" spans="1:43">
      <c r="A208" s="240">
        <v>625</v>
      </c>
      <c r="B208" s="364">
        <v>17</v>
      </c>
      <c r="C208" s="364">
        <v>17</v>
      </c>
      <c r="D208" s="18" t="s">
        <v>231</v>
      </c>
      <c r="E208" s="21">
        <v>3048</v>
      </c>
      <c r="F208" s="21">
        <v>2991</v>
      </c>
      <c r="G208" s="36">
        <v>2980</v>
      </c>
      <c r="H208" s="36"/>
      <c r="I208" s="22">
        <v>926376.7372162512</v>
      </c>
      <c r="J208" s="36">
        <v>624383.3613538905</v>
      </c>
      <c r="K208" s="507">
        <f t="shared" si="78"/>
        <v>1550760.0985701417</v>
      </c>
      <c r="L208" s="507"/>
      <c r="M208" s="36">
        <v>866263.96259344369</v>
      </c>
      <c r="N208" s="36">
        <v>526799.0707816052</v>
      </c>
      <c r="O208" s="36">
        <v>-270897.90755917213</v>
      </c>
      <c r="P208" s="22">
        <v>103778.88868588702</v>
      </c>
      <c r="Q208" s="19">
        <f t="shared" si="79"/>
        <v>1225944.0145017637</v>
      </c>
      <c r="R208" s="22"/>
      <c r="S208" s="22">
        <v>866263.96259344369</v>
      </c>
      <c r="T208" s="36">
        <v>474452.42966990732</v>
      </c>
      <c r="U208" s="36">
        <v>-89340.4</v>
      </c>
      <c r="V208" s="36">
        <v>-34210.400000000001</v>
      </c>
      <c r="W208" s="520">
        <f t="shared" si="80"/>
        <v>-270897.90755917213</v>
      </c>
      <c r="X208" s="22">
        <f t="shared" si="67"/>
        <v>148109.47175018079</v>
      </c>
      <c r="Y208" s="19">
        <f t="shared" si="68"/>
        <v>1094377.1564543599</v>
      </c>
      <c r="Z208" s="577"/>
      <c r="AA208" s="22">
        <f t="shared" si="81"/>
        <v>303.92937572711656</v>
      </c>
      <c r="AB208" s="22">
        <f t="shared" si="82"/>
        <v>204.85018417122393</v>
      </c>
      <c r="AC208" s="22">
        <f t="shared" si="83"/>
        <v>508.77955989834044</v>
      </c>
      <c r="AE208" s="520">
        <f t="shared" si="84"/>
        <v>289.62352477213096</v>
      </c>
      <c r="AF208" s="520">
        <f t="shared" si="85"/>
        <v>176.12807448398704</v>
      </c>
      <c r="AG208" s="520">
        <f t="shared" si="86"/>
        <v>-90.571015566423313</v>
      </c>
      <c r="AH208" s="520">
        <f t="shared" si="87"/>
        <v>34.69705405746808</v>
      </c>
      <c r="AI208" s="520">
        <f t="shared" si="88"/>
        <v>409.87763774716274</v>
      </c>
      <c r="AK208" s="520">
        <f t="shared" si="74"/>
        <v>290.69260489712877</v>
      </c>
      <c r="AL208" s="520">
        <f t="shared" si="75"/>
        <v>159.21222472144541</v>
      </c>
      <c r="AM208" s="520">
        <f t="shared" si="76"/>
        <v>-29.979999999999997</v>
      </c>
      <c r="AN208" s="520">
        <f t="shared" si="77"/>
        <v>-11.48</v>
      </c>
      <c r="AO208" s="520">
        <f t="shared" si="73"/>
        <v>-90.90533810710474</v>
      </c>
      <c r="AP208" s="520">
        <f t="shared" si="70"/>
        <v>49.701165016839191</v>
      </c>
      <c r="AQ208" s="520">
        <f t="shared" si="71"/>
        <v>367.2406565283087</v>
      </c>
    </row>
    <row r="209" spans="1:43">
      <c r="A209" s="240">
        <v>626</v>
      </c>
      <c r="B209" s="364">
        <v>17</v>
      </c>
      <c r="C209" s="364">
        <v>17</v>
      </c>
      <c r="D209" s="18" t="s">
        <v>232</v>
      </c>
      <c r="E209" s="21">
        <v>4964</v>
      </c>
      <c r="F209" s="21">
        <v>4835</v>
      </c>
      <c r="G209" s="36">
        <v>4756</v>
      </c>
      <c r="H209" s="36"/>
      <c r="I209" s="22">
        <v>-290975.44823777484</v>
      </c>
      <c r="J209" s="36">
        <v>-340119.33275351027</v>
      </c>
      <c r="K209" s="507">
        <f t="shared" si="78"/>
        <v>-631094.78099128511</v>
      </c>
      <c r="L209" s="507"/>
      <c r="M209" s="36">
        <v>-810274.76302125945</v>
      </c>
      <c r="N209" s="36">
        <v>-634403.05447880784</v>
      </c>
      <c r="O209" s="36">
        <v>-437910.86026365671</v>
      </c>
      <c r="P209" s="22">
        <v>167760.25636785818</v>
      </c>
      <c r="Q209" s="19">
        <f t="shared" si="79"/>
        <v>-1714828.421395866</v>
      </c>
      <c r="R209" s="22"/>
      <c r="S209" s="22">
        <v>-810274.76302125945</v>
      </c>
      <c r="T209" s="36">
        <v>-573972.24865301687</v>
      </c>
      <c r="U209" s="36">
        <v>-142584.88</v>
      </c>
      <c r="V209" s="36">
        <v>-54598.880000000005</v>
      </c>
      <c r="W209" s="520">
        <f t="shared" si="80"/>
        <v>-437910.86026365671</v>
      </c>
      <c r="X209" s="22">
        <f t="shared" si="67"/>
        <v>236378.74082008717</v>
      </c>
      <c r="Y209" s="19">
        <f t="shared" si="68"/>
        <v>-1782962.8911178459</v>
      </c>
      <c r="Z209" s="577"/>
      <c r="AA209" s="22">
        <f t="shared" si="81"/>
        <v>-58.61713300519235</v>
      </c>
      <c r="AB209" s="22">
        <f t="shared" si="82"/>
        <v>-68.517190321013345</v>
      </c>
      <c r="AC209" s="22">
        <f t="shared" si="83"/>
        <v>-127.1343233262057</v>
      </c>
      <c r="AE209" s="520">
        <f t="shared" si="84"/>
        <v>-167.58526639529669</v>
      </c>
      <c r="AF209" s="520">
        <f t="shared" si="85"/>
        <v>-131.2105593544587</v>
      </c>
      <c r="AG209" s="520">
        <f t="shared" si="86"/>
        <v>-90.571015566423313</v>
      </c>
      <c r="AH209" s="520">
        <f t="shared" si="87"/>
        <v>34.69705405746808</v>
      </c>
      <c r="AI209" s="520">
        <f t="shared" si="88"/>
        <v>-354.66978725871064</v>
      </c>
      <c r="AK209" s="520">
        <f t="shared" si="74"/>
        <v>-170.36895774206465</v>
      </c>
      <c r="AL209" s="520">
        <f t="shared" si="75"/>
        <v>-120.68382015412466</v>
      </c>
      <c r="AM209" s="520">
        <f t="shared" si="76"/>
        <v>-29.98</v>
      </c>
      <c r="AN209" s="520">
        <f t="shared" si="77"/>
        <v>-11.48</v>
      </c>
      <c r="AO209" s="520">
        <f t="shared" si="73"/>
        <v>-92.075454218598978</v>
      </c>
      <c r="AP209" s="520">
        <f t="shared" si="70"/>
        <v>49.701165016839184</v>
      </c>
      <c r="AQ209" s="520">
        <f t="shared" si="71"/>
        <v>-374.88706709794911</v>
      </c>
    </row>
    <row r="210" spans="1:43">
      <c r="A210" s="240">
        <v>630</v>
      </c>
      <c r="B210" s="364">
        <v>17</v>
      </c>
      <c r="C210" s="364">
        <v>17</v>
      </c>
      <c r="D210" s="18" t="s">
        <v>233</v>
      </c>
      <c r="E210" s="21">
        <v>1631</v>
      </c>
      <c r="F210" s="21">
        <v>1635</v>
      </c>
      <c r="G210" s="36">
        <v>1646</v>
      </c>
      <c r="H210" s="36"/>
      <c r="I210" s="22">
        <v>-353312.35339960601</v>
      </c>
      <c r="J210" s="36">
        <v>-467785.08220569883</v>
      </c>
      <c r="K210" s="507">
        <f t="shared" si="78"/>
        <v>-821097.43560530478</v>
      </c>
      <c r="L210" s="507"/>
      <c r="M210" s="36">
        <v>-212876.4904722666</v>
      </c>
      <c r="N210" s="36">
        <v>-356386.24548224919</v>
      </c>
      <c r="O210" s="36">
        <v>-148083.61045110211</v>
      </c>
      <c r="P210" s="22">
        <v>56729.683383960313</v>
      </c>
      <c r="Q210" s="19">
        <f t="shared" si="79"/>
        <v>-660616.66302165762</v>
      </c>
      <c r="R210" s="22"/>
      <c r="S210" s="22">
        <v>-212876.4904722666</v>
      </c>
      <c r="T210" s="36">
        <v>-335951.00917921547</v>
      </c>
      <c r="U210" s="36">
        <v>-49347.08</v>
      </c>
      <c r="V210" s="36">
        <v>-18896.080000000002</v>
      </c>
      <c r="W210" s="520">
        <f t="shared" si="80"/>
        <v>-148083.61045110211</v>
      </c>
      <c r="X210" s="22">
        <f t="shared" si="67"/>
        <v>81808.117617717289</v>
      </c>
      <c r="Y210" s="19">
        <f t="shared" si="68"/>
        <v>-683346.15248486691</v>
      </c>
      <c r="Z210" s="577"/>
      <c r="AA210" s="22">
        <f t="shared" si="81"/>
        <v>-216.62314739399511</v>
      </c>
      <c r="AB210" s="22">
        <f t="shared" si="82"/>
        <v>-286.80875671716666</v>
      </c>
      <c r="AC210" s="22">
        <f t="shared" si="83"/>
        <v>-503.43190411116171</v>
      </c>
      <c r="AE210" s="520">
        <f t="shared" si="84"/>
        <v>-130.19968836224257</v>
      </c>
      <c r="AF210" s="520">
        <f t="shared" si="85"/>
        <v>-217.97323882706371</v>
      </c>
      <c r="AG210" s="520">
        <f t="shared" si="86"/>
        <v>-90.571015566423313</v>
      </c>
      <c r="AH210" s="520">
        <f t="shared" si="87"/>
        <v>34.69705405746808</v>
      </c>
      <c r="AI210" s="520">
        <f t="shared" si="88"/>
        <v>-404.04688869826151</v>
      </c>
      <c r="AK210" s="520">
        <f t="shared" si="74"/>
        <v>-129.32958108886186</v>
      </c>
      <c r="AL210" s="520">
        <f t="shared" si="75"/>
        <v>-204.10146365687453</v>
      </c>
      <c r="AM210" s="520">
        <f t="shared" si="76"/>
        <v>-29.98</v>
      </c>
      <c r="AN210" s="520">
        <f t="shared" si="77"/>
        <v>-11.48</v>
      </c>
      <c r="AO210" s="520">
        <f t="shared" si="73"/>
        <v>-89.965741464825101</v>
      </c>
      <c r="AP210" s="520">
        <f t="shared" si="70"/>
        <v>49.701165016839177</v>
      </c>
      <c r="AQ210" s="520">
        <f t="shared" si="71"/>
        <v>-415.15562119372231</v>
      </c>
    </row>
    <row r="211" spans="1:43">
      <c r="A211" s="240">
        <v>631</v>
      </c>
      <c r="B211" s="364">
        <v>2</v>
      </c>
      <c r="C211" s="364">
        <v>2</v>
      </c>
      <c r="D211" s="18" t="s">
        <v>234</v>
      </c>
      <c r="E211" s="21">
        <v>1985</v>
      </c>
      <c r="F211" s="21">
        <v>1963</v>
      </c>
      <c r="G211" s="36">
        <v>1930</v>
      </c>
      <c r="H211" s="36"/>
      <c r="I211" s="22">
        <v>562070.08676746942</v>
      </c>
      <c r="J211" s="36">
        <v>552852.39864837914</v>
      </c>
      <c r="K211" s="507">
        <f t="shared" si="78"/>
        <v>1114922.4854158484</v>
      </c>
      <c r="L211" s="507"/>
      <c r="M211" s="36">
        <v>142206.73888944913</v>
      </c>
      <c r="N211" s="36">
        <v>235270.97998128511</v>
      </c>
      <c r="O211" s="36">
        <v>-177790.90355688895</v>
      </c>
      <c r="P211" s="22">
        <v>68110.317114809834</v>
      </c>
      <c r="Q211" s="19">
        <f t="shared" si="79"/>
        <v>267797.13242865511</v>
      </c>
      <c r="R211" s="22"/>
      <c r="S211" s="22">
        <v>142206.73888944913</v>
      </c>
      <c r="T211" s="36">
        <v>200915.76216040147</v>
      </c>
      <c r="U211" s="36">
        <v>-57861.4</v>
      </c>
      <c r="V211" s="36">
        <v>-22156.400000000001</v>
      </c>
      <c r="W211" s="520">
        <f t="shared" si="80"/>
        <v>-177790.90355688895</v>
      </c>
      <c r="X211" s="22">
        <f t="shared" si="67"/>
        <v>95923.248482499621</v>
      </c>
      <c r="Y211" s="19">
        <f t="shared" si="68"/>
        <v>181237.04597546122</v>
      </c>
      <c r="Z211" s="577"/>
      <c r="AA211" s="22">
        <f t="shared" si="81"/>
        <v>283.1587338878939</v>
      </c>
      <c r="AB211" s="22">
        <f t="shared" si="82"/>
        <v>278.51506229137487</v>
      </c>
      <c r="AC211" s="22">
        <f t="shared" si="83"/>
        <v>561.67379617926872</v>
      </c>
      <c r="AE211" s="520">
        <f t="shared" si="84"/>
        <v>72.443575593198744</v>
      </c>
      <c r="AF211" s="520">
        <f t="shared" si="85"/>
        <v>119.85276616468931</v>
      </c>
      <c r="AG211" s="520">
        <f t="shared" si="86"/>
        <v>-90.571015566423313</v>
      </c>
      <c r="AH211" s="520">
        <f t="shared" si="87"/>
        <v>34.69705405746808</v>
      </c>
      <c r="AI211" s="520">
        <f t="shared" si="88"/>
        <v>136.42238024893282</v>
      </c>
      <c r="AK211" s="520">
        <f t="shared" si="74"/>
        <v>73.682248129248251</v>
      </c>
      <c r="AL211" s="520">
        <f t="shared" si="75"/>
        <v>104.10143117119247</v>
      </c>
      <c r="AM211" s="520">
        <f t="shared" si="76"/>
        <v>-29.98</v>
      </c>
      <c r="AN211" s="520">
        <f t="shared" si="77"/>
        <v>-11.48</v>
      </c>
      <c r="AO211" s="520">
        <f t="shared" si="73"/>
        <v>-92.119639148647124</v>
      </c>
      <c r="AP211" s="520">
        <f t="shared" si="70"/>
        <v>49.701165016839184</v>
      </c>
      <c r="AQ211" s="520">
        <f t="shared" si="71"/>
        <v>93.905205168632762</v>
      </c>
    </row>
    <row r="212" spans="1:43">
      <c r="A212" s="240">
        <v>635</v>
      </c>
      <c r="B212" s="364">
        <v>6</v>
      </c>
      <c r="C212" s="364">
        <v>6</v>
      </c>
      <c r="D212" s="18" t="s">
        <v>235</v>
      </c>
      <c r="E212" s="21">
        <v>6439</v>
      </c>
      <c r="F212" s="21">
        <v>6347</v>
      </c>
      <c r="G212" s="36">
        <v>6337</v>
      </c>
      <c r="H212" s="36"/>
      <c r="I212" s="22">
        <v>-40000.643998499349</v>
      </c>
      <c r="J212" s="36">
        <v>-88598.224881671558</v>
      </c>
      <c r="K212" s="507">
        <f t="shared" si="78"/>
        <v>-128598.86888017091</v>
      </c>
      <c r="L212" s="507"/>
      <c r="M212" s="36">
        <v>-114422.80464292956</v>
      </c>
      <c r="N212" s="36">
        <v>-69706.290798041548</v>
      </c>
      <c r="O212" s="36">
        <v>-574854.23580008873</v>
      </c>
      <c r="P212" s="22">
        <v>220222.2021027499</v>
      </c>
      <c r="Q212" s="19">
        <f t="shared" si="79"/>
        <v>-538761.12913830997</v>
      </c>
      <c r="R212" s="22"/>
      <c r="S212" s="22">
        <v>-114422.80464292956</v>
      </c>
      <c r="T212" s="36">
        <v>-12958.827423141587</v>
      </c>
      <c r="U212" s="36">
        <v>-189983.26</v>
      </c>
      <c r="V212" s="36">
        <v>-72748.760000000009</v>
      </c>
      <c r="W212" s="520">
        <f t="shared" si="80"/>
        <v>-574854.23580008873</v>
      </c>
      <c r="X212" s="22">
        <f t="shared" si="67"/>
        <v>314956.28271170991</v>
      </c>
      <c r="Y212" s="19">
        <f t="shared" si="68"/>
        <v>-650011.60515445005</v>
      </c>
      <c r="Z212" s="577"/>
      <c r="AA212" s="22">
        <f t="shared" si="81"/>
        <v>-6.2122447582698168</v>
      </c>
      <c r="AB212" s="22">
        <f t="shared" si="82"/>
        <v>-13.759624923384308</v>
      </c>
      <c r="AC212" s="22">
        <f t="shared" si="83"/>
        <v>-19.971869681654123</v>
      </c>
      <c r="AE212" s="520">
        <f t="shared" si="84"/>
        <v>-18.027856411364354</v>
      </c>
      <c r="AF212" s="520">
        <f t="shared" si="85"/>
        <v>-10.982557239332211</v>
      </c>
      <c r="AG212" s="520">
        <f t="shared" si="86"/>
        <v>-90.571015566423313</v>
      </c>
      <c r="AH212" s="520">
        <f t="shared" si="87"/>
        <v>34.69705405746808</v>
      </c>
      <c r="AI212" s="520">
        <f t="shared" si="88"/>
        <v>-84.884375159651796</v>
      </c>
      <c r="AK212" s="520">
        <f t="shared" si="74"/>
        <v>-18.056304977580805</v>
      </c>
      <c r="AL212" s="520">
        <f t="shared" si="75"/>
        <v>-2.0449467292317478</v>
      </c>
      <c r="AM212" s="520">
        <f t="shared" si="76"/>
        <v>-29.98</v>
      </c>
      <c r="AN212" s="520">
        <f t="shared" si="77"/>
        <v>-11.480000000000002</v>
      </c>
      <c r="AO212" s="520">
        <f t="shared" si="73"/>
        <v>-90.713939687563311</v>
      </c>
      <c r="AP212" s="520">
        <f t="shared" si="70"/>
        <v>49.701165016839184</v>
      </c>
      <c r="AQ212" s="520">
        <f t="shared" si="71"/>
        <v>-102.5740263775367</v>
      </c>
    </row>
    <row r="213" spans="1:43">
      <c r="A213" s="240">
        <v>636</v>
      </c>
      <c r="B213" s="364">
        <v>2</v>
      </c>
      <c r="C213" s="364">
        <v>2</v>
      </c>
      <c r="D213" s="18" t="s">
        <v>236</v>
      </c>
      <c r="E213" s="21">
        <v>8222</v>
      </c>
      <c r="F213" s="21">
        <v>8154</v>
      </c>
      <c r="G213" s="36">
        <v>8130</v>
      </c>
      <c r="H213" s="36"/>
      <c r="I213" s="22">
        <v>547609.04309370148</v>
      </c>
      <c r="J213" s="36">
        <v>227655.28563894515</v>
      </c>
      <c r="K213" s="507">
        <f t="shared" si="78"/>
        <v>775264.32873264665</v>
      </c>
      <c r="L213" s="507"/>
      <c r="M213" s="36">
        <v>736313.75676624791</v>
      </c>
      <c r="N213" s="36">
        <v>197080.27186350423</v>
      </c>
      <c r="O213" s="36">
        <v>-738516.06092861574</v>
      </c>
      <c r="P213" s="22">
        <v>282919.77878459473</v>
      </c>
      <c r="Q213" s="19">
        <f t="shared" si="79"/>
        <v>477797.7464857311</v>
      </c>
      <c r="R213" s="22"/>
      <c r="S213" s="22">
        <v>736313.75676624791</v>
      </c>
      <c r="T213" s="36">
        <v>54373.982453679906</v>
      </c>
      <c r="U213" s="36">
        <v>-243737.4</v>
      </c>
      <c r="V213" s="36">
        <v>-93332.400000000009</v>
      </c>
      <c r="W213" s="520">
        <f t="shared" si="80"/>
        <v>-738516.06092861574</v>
      </c>
      <c r="X213" s="22">
        <f t="shared" si="67"/>
        <v>404070.47158690257</v>
      </c>
      <c r="Y213" s="19">
        <f t="shared" si="68"/>
        <v>119172.34987821459</v>
      </c>
      <c r="Z213" s="577"/>
      <c r="AA213" s="22">
        <f t="shared" si="81"/>
        <v>66.602899914096511</v>
      </c>
      <c r="AB213" s="22">
        <f t="shared" si="82"/>
        <v>27.688553349421692</v>
      </c>
      <c r="AC213" s="22">
        <f t="shared" si="83"/>
        <v>94.291453263518207</v>
      </c>
      <c r="AE213" s="520">
        <f t="shared" si="84"/>
        <v>90.30092675573313</v>
      </c>
      <c r="AF213" s="520">
        <f t="shared" si="85"/>
        <v>24.16976598767528</v>
      </c>
      <c r="AG213" s="520">
        <f t="shared" si="86"/>
        <v>-90.571015566423313</v>
      </c>
      <c r="AH213" s="520">
        <f t="shared" si="87"/>
        <v>34.69705405746808</v>
      </c>
      <c r="AI213" s="520">
        <f t="shared" si="88"/>
        <v>58.596731234453166</v>
      </c>
      <c r="AK213" s="520">
        <f t="shared" si="74"/>
        <v>90.567497757226064</v>
      </c>
      <c r="AL213" s="520">
        <f t="shared" si="75"/>
        <v>6.6880667224698529</v>
      </c>
      <c r="AM213" s="520">
        <f t="shared" si="76"/>
        <v>-29.98</v>
      </c>
      <c r="AN213" s="520">
        <f t="shared" si="77"/>
        <v>-11.48</v>
      </c>
      <c r="AO213" s="520">
        <f t="shared" si="73"/>
        <v>-90.838383878058522</v>
      </c>
      <c r="AP213" s="520">
        <f t="shared" si="70"/>
        <v>49.701165016839184</v>
      </c>
      <c r="AQ213" s="520">
        <f t="shared" si="71"/>
        <v>14.658345618476579</v>
      </c>
    </row>
    <row r="214" spans="1:43">
      <c r="A214" s="240">
        <v>638</v>
      </c>
      <c r="B214" s="364">
        <v>1</v>
      </c>
      <c r="C214" s="513">
        <v>32</v>
      </c>
      <c r="D214" s="18" t="s">
        <v>237</v>
      </c>
      <c r="E214" s="21">
        <v>51149</v>
      </c>
      <c r="F214" s="21">
        <v>51232</v>
      </c>
      <c r="G214" s="36">
        <v>51289</v>
      </c>
      <c r="H214" s="36"/>
      <c r="I214" s="22">
        <v>13635707.035093911</v>
      </c>
      <c r="J214" s="36">
        <v>5791297.8341033831</v>
      </c>
      <c r="K214" s="507">
        <f t="shared" si="78"/>
        <v>19427004.869197294</v>
      </c>
      <c r="L214" s="507"/>
      <c r="M214" s="36">
        <v>14522566.989777571</v>
      </c>
      <c r="N214" s="36">
        <v>5402351.0373497</v>
      </c>
      <c r="O214" s="36">
        <v>-4640134.2694989992</v>
      </c>
      <c r="P214" s="22">
        <v>1777599.4734722048</v>
      </c>
      <c r="Q214" s="19">
        <f t="shared" si="79"/>
        <v>17062383.231100474</v>
      </c>
      <c r="R214" s="22"/>
      <c r="S214" s="22">
        <v>14522566.989777571</v>
      </c>
      <c r="T214" s="36">
        <v>4505720.105409042</v>
      </c>
      <c r="U214" s="36">
        <v>-1537644.22</v>
      </c>
      <c r="V214" s="36">
        <v>-588797.72</v>
      </c>
      <c r="W214" s="520">
        <f t="shared" si="80"/>
        <v>-4640134.2694989992</v>
      </c>
      <c r="X214" s="22">
        <f t="shared" si="67"/>
        <v>2549123.0525486646</v>
      </c>
      <c r="Y214" s="19">
        <f t="shared" si="68"/>
        <v>14810833.938236281</v>
      </c>
      <c r="Z214" s="577"/>
      <c r="AA214" s="22">
        <f t="shared" si="81"/>
        <v>266.58794961961939</v>
      </c>
      <c r="AB214" s="22">
        <f t="shared" si="82"/>
        <v>113.22406760842603</v>
      </c>
      <c r="AC214" s="22">
        <f t="shared" si="83"/>
        <v>379.81201722804542</v>
      </c>
      <c r="AE214" s="520">
        <f t="shared" si="84"/>
        <v>283.46671981920616</v>
      </c>
      <c r="AF214" s="520">
        <f t="shared" si="85"/>
        <v>105.44876322122306</v>
      </c>
      <c r="AG214" s="520">
        <f t="shared" si="86"/>
        <v>-90.571015566423313</v>
      </c>
      <c r="AH214" s="520">
        <f t="shared" si="87"/>
        <v>34.69705405746808</v>
      </c>
      <c r="AI214" s="520">
        <f t="shared" si="88"/>
        <v>333.04152153147396</v>
      </c>
      <c r="AK214" s="520">
        <f t="shared" si="74"/>
        <v>283.15168924676971</v>
      </c>
      <c r="AL214" s="520">
        <f t="shared" si="75"/>
        <v>87.849638429469124</v>
      </c>
      <c r="AM214" s="520">
        <f t="shared" si="76"/>
        <v>-29.98</v>
      </c>
      <c r="AN214" s="520">
        <f t="shared" si="77"/>
        <v>-11.479999999999999</v>
      </c>
      <c r="AO214" s="520">
        <f t="shared" si="73"/>
        <v>-90.47035952151532</v>
      </c>
      <c r="AP214" s="520">
        <f t="shared" si="70"/>
        <v>49.701165016839177</v>
      </c>
      <c r="AQ214" s="520">
        <f t="shared" si="71"/>
        <v>288.77213317156276</v>
      </c>
    </row>
    <row r="215" spans="1:43">
      <c r="A215" s="240">
        <v>678</v>
      </c>
      <c r="B215" s="364">
        <v>17</v>
      </c>
      <c r="C215" s="364">
        <v>17</v>
      </c>
      <c r="D215" s="18" t="s">
        <v>238</v>
      </c>
      <c r="E215" s="21">
        <v>24260</v>
      </c>
      <c r="F215" s="21">
        <v>24073</v>
      </c>
      <c r="G215" s="36">
        <v>23797</v>
      </c>
      <c r="H215" s="36"/>
      <c r="I215" s="22">
        <v>2016187.6418590839</v>
      </c>
      <c r="J215" s="36">
        <v>1338054.1044095384</v>
      </c>
      <c r="K215" s="507">
        <f t="shared" si="78"/>
        <v>3354241.7462686226</v>
      </c>
      <c r="L215" s="507"/>
      <c r="M215" s="36">
        <v>1514748.4909656369</v>
      </c>
      <c r="N215" s="36">
        <v>542150.00276506203</v>
      </c>
      <c r="O215" s="36">
        <v>-2180316.0577305085</v>
      </c>
      <c r="P215" s="22">
        <v>835262.18232542905</v>
      </c>
      <c r="Q215" s="19">
        <f t="shared" si="79"/>
        <v>711844.61832561949</v>
      </c>
      <c r="R215" s="22"/>
      <c r="S215" s="22">
        <v>1514748.4909656369</v>
      </c>
      <c r="T215" s="36">
        <v>120839.17311547887</v>
      </c>
      <c r="U215" s="36">
        <v>-713434.06</v>
      </c>
      <c r="V215" s="36">
        <v>-273189.56</v>
      </c>
      <c r="W215" s="520">
        <f t="shared" si="80"/>
        <v>-2180316.0577305085</v>
      </c>
      <c r="X215" s="22">
        <f t="shared" si="67"/>
        <v>1182738.6239057221</v>
      </c>
      <c r="Y215" s="19">
        <f t="shared" si="68"/>
        <v>-348613.38974367082</v>
      </c>
      <c r="Z215" s="577"/>
      <c r="AA215" s="22">
        <f t="shared" si="81"/>
        <v>83.107487298395867</v>
      </c>
      <c r="AB215" s="22">
        <f t="shared" si="82"/>
        <v>55.154744617046106</v>
      </c>
      <c r="AC215" s="22">
        <f t="shared" si="83"/>
        <v>138.26223191544199</v>
      </c>
      <c r="AE215" s="520">
        <f t="shared" si="84"/>
        <v>62.92312927203244</v>
      </c>
      <c r="AF215" s="520">
        <f t="shared" si="85"/>
        <v>22.521081824660907</v>
      </c>
      <c r="AG215" s="520">
        <f t="shared" si="86"/>
        <v>-90.571015566423313</v>
      </c>
      <c r="AH215" s="520">
        <f t="shared" si="87"/>
        <v>34.69705405746808</v>
      </c>
      <c r="AI215" s="520">
        <f t="shared" si="88"/>
        <v>29.570249587738108</v>
      </c>
      <c r="AK215" s="520">
        <f t="shared" si="74"/>
        <v>63.652918055453917</v>
      </c>
      <c r="AL215" s="520">
        <f t="shared" si="75"/>
        <v>5.0779162548001375</v>
      </c>
      <c r="AM215" s="520">
        <f t="shared" si="76"/>
        <v>-29.980000000000004</v>
      </c>
      <c r="AN215" s="520">
        <f t="shared" si="77"/>
        <v>-11.48</v>
      </c>
      <c r="AO215" s="520">
        <f t="shared" si="73"/>
        <v>-91.621467316489827</v>
      </c>
      <c r="AP215" s="520">
        <f t="shared" si="70"/>
        <v>49.701165016839184</v>
      </c>
      <c r="AQ215" s="520">
        <f t="shared" si="71"/>
        <v>-14.649467989396596</v>
      </c>
    </row>
    <row r="216" spans="1:43">
      <c r="A216" s="240">
        <v>680</v>
      </c>
      <c r="B216" s="364">
        <v>2</v>
      </c>
      <c r="C216" s="364">
        <v>2</v>
      </c>
      <c r="D216" s="18" t="s">
        <v>239</v>
      </c>
      <c r="E216" s="21">
        <v>24810</v>
      </c>
      <c r="F216" s="21">
        <v>24942</v>
      </c>
      <c r="G216" s="36">
        <v>25331</v>
      </c>
      <c r="H216" s="36"/>
      <c r="I216" s="22">
        <v>123682.93708904352</v>
      </c>
      <c r="J216" s="36">
        <v>750431.68923208234</v>
      </c>
      <c r="K216" s="507">
        <f t="shared" si="78"/>
        <v>874114.62632112589</v>
      </c>
      <c r="L216" s="507"/>
      <c r="M216" s="36">
        <v>787177.58923664829</v>
      </c>
      <c r="N216" s="36">
        <v>715983.87553536065</v>
      </c>
      <c r="O216" s="36">
        <v>-2259022.27025773</v>
      </c>
      <c r="P216" s="22">
        <v>865413.92230136879</v>
      </c>
      <c r="Q216" s="19">
        <f t="shared" si="79"/>
        <v>109553.11681564758</v>
      </c>
      <c r="R216" s="22"/>
      <c r="S216" s="22">
        <v>787177.58923664829</v>
      </c>
      <c r="T216" s="36">
        <v>279464.34273430123</v>
      </c>
      <c r="U216" s="36">
        <v>-759423.38</v>
      </c>
      <c r="V216" s="36">
        <v>-290799.88</v>
      </c>
      <c r="W216" s="520">
        <f t="shared" si="80"/>
        <v>-2259022.27025773</v>
      </c>
      <c r="X216" s="22">
        <f t="shared" si="67"/>
        <v>1258980.2110415534</v>
      </c>
      <c r="Y216" s="19">
        <f t="shared" si="68"/>
        <v>-983623.38724522712</v>
      </c>
      <c r="Z216" s="577"/>
      <c r="AA216" s="22">
        <f t="shared" si="81"/>
        <v>4.9852050418800289</v>
      </c>
      <c r="AB216" s="22">
        <f t="shared" si="82"/>
        <v>30.247145877955756</v>
      </c>
      <c r="AC216" s="22">
        <f t="shared" si="83"/>
        <v>35.232350919835788</v>
      </c>
      <c r="AE216" s="520">
        <f t="shared" si="84"/>
        <v>31.560323520032405</v>
      </c>
      <c r="AF216" s="520">
        <f t="shared" si="85"/>
        <v>28.705952831984632</v>
      </c>
      <c r="AG216" s="520">
        <f t="shared" si="86"/>
        <v>-90.571015566423299</v>
      </c>
      <c r="AH216" s="520">
        <f t="shared" si="87"/>
        <v>34.69705405746808</v>
      </c>
      <c r="AI216" s="520">
        <f t="shared" si="88"/>
        <v>4.3923148430618069</v>
      </c>
      <c r="AK216" s="520">
        <f t="shared" si="74"/>
        <v>31.075661807139404</v>
      </c>
      <c r="AL216" s="520">
        <f t="shared" si="75"/>
        <v>11.032503364821808</v>
      </c>
      <c r="AM216" s="520">
        <f t="shared" si="76"/>
        <v>-29.98</v>
      </c>
      <c r="AN216" s="520">
        <f t="shared" si="77"/>
        <v>-11.48</v>
      </c>
      <c r="AO216" s="520">
        <f t="shared" si="73"/>
        <v>-89.180145681486323</v>
      </c>
      <c r="AP216" s="520">
        <f t="shared" si="70"/>
        <v>49.701165016839184</v>
      </c>
      <c r="AQ216" s="520">
        <f t="shared" si="71"/>
        <v>-38.830815492685922</v>
      </c>
    </row>
    <row r="217" spans="1:43">
      <c r="A217" s="240">
        <v>681</v>
      </c>
      <c r="B217" s="364">
        <v>10</v>
      </c>
      <c r="C217" s="364">
        <v>10</v>
      </c>
      <c r="D217" s="18" t="s">
        <v>240</v>
      </c>
      <c r="E217" s="21">
        <v>3330</v>
      </c>
      <c r="F217" s="21">
        <v>3308</v>
      </c>
      <c r="G217" s="36">
        <v>3297</v>
      </c>
      <c r="H217" s="36"/>
      <c r="I217" s="22">
        <v>371221.84530391701</v>
      </c>
      <c r="J217" s="36">
        <v>373672.73274623655</v>
      </c>
      <c r="K217" s="507">
        <f t="shared" si="78"/>
        <v>744894.57805015356</v>
      </c>
      <c r="L217" s="507"/>
      <c r="M217" s="36">
        <v>335908.79838194582</v>
      </c>
      <c r="N217" s="36">
        <v>286714.98700340791</v>
      </c>
      <c r="O217" s="36">
        <v>-299608.91949372832</v>
      </c>
      <c r="P217" s="22">
        <v>114777.8548221044</v>
      </c>
      <c r="Q217" s="19">
        <f t="shared" si="79"/>
        <v>437792.7207137298</v>
      </c>
      <c r="R217" s="22"/>
      <c r="S217" s="22">
        <v>335908.79838194582</v>
      </c>
      <c r="T217" s="36">
        <v>228820.40699755811</v>
      </c>
      <c r="U217" s="36">
        <v>-98844.06</v>
      </c>
      <c r="V217" s="36">
        <v>-37849.560000000005</v>
      </c>
      <c r="W217" s="520">
        <f t="shared" si="80"/>
        <v>-299608.91949372832</v>
      </c>
      <c r="X217" s="22">
        <f t="shared" si="67"/>
        <v>163864.74106051878</v>
      </c>
      <c r="Y217" s="19">
        <f t="shared" si="68"/>
        <v>292291.40694629436</v>
      </c>
      <c r="Z217" s="577"/>
      <c r="AA217" s="22">
        <f t="shared" si="81"/>
        <v>111.4780316227979</v>
      </c>
      <c r="AB217" s="22">
        <f t="shared" si="82"/>
        <v>112.21403385772869</v>
      </c>
      <c r="AC217" s="22">
        <f t="shared" si="83"/>
        <v>223.69206548052659</v>
      </c>
      <c r="AE217" s="520">
        <f t="shared" si="84"/>
        <v>101.54437677809729</v>
      </c>
      <c r="AF217" s="520">
        <f t="shared" si="85"/>
        <v>86.673212516145071</v>
      </c>
      <c r="AG217" s="520">
        <f t="shared" si="86"/>
        <v>-90.571015566423313</v>
      </c>
      <c r="AH217" s="520">
        <f t="shared" si="87"/>
        <v>34.69705405746808</v>
      </c>
      <c r="AI217" s="520">
        <f t="shared" si="88"/>
        <v>132.34362778528711</v>
      </c>
      <c r="AK217" s="520">
        <f t="shared" si="74"/>
        <v>101.88316602424806</v>
      </c>
      <c r="AL217" s="520">
        <f t="shared" si="75"/>
        <v>69.402610554309405</v>
      </c>
      <c r="AM217" s="520">
        <f t="shared" si="76"/>
        <v>-29.98</v>
      </c>
      <c r="AN217" s="520">
        <f t="shared" si="77"/>
        <v>-11.480000000000002</v>
      </c>
      <c r="AO217" s="520">
        <f t="shared" si="73"/>
        <v>-90.873193659001615</v>
      </c>
      <c r="AP217" s="520">
        <f t="shared" si="70"/>
        <v>49.701165016839177</v>
      </c>
      <c r="AQ217" s="520">
        <f t="shared" si="71"/>
        <v>88.653747936395007</v>
      </c>
    </row>
    <row r="218" spans="1:43">
      <c r="A218" s="240">
        <v>683</v>
      </c>
      <c r="B218" s="364">
        <v>19</v>
      </c>
      <c r="C218" s="364">
        <v>19</v>
      </c>
      <c r="D218" s="18" t="s">
        <v>241</v>
      </c>
      <c r="E218" s="21">
        <v>3670</v>
      </c>
      <c r="F218" s="21">
        <v>3618</v>
      </c>
      <c r="G218" s="36">
        <v>3599</v>
      </c>
      <c r="H218" s="36"/>
      <c r="I218" s="22">
        <v>-388451.5013686202</v>
      </c>
      <c r="J218" s="36">
        <v>39568.52792225578</v>
      </c>
      <c r="K218" s="507">
        <f t="shared" si="78"/>
        <v>-348882.9734463644</v>
      </c>
      <c r="L218" s="507"/>
      <c r="M218" s="36">
        <v>-129120.03389231845</v>
      </c>
      <c r="N218" s="36">
        <v>142969.46351055618</v>
      </c>
      <c r="O218" s="36">
        <v>-327685.93431931955</v>
      </c>
      <c r="P218" s="22">
        <v>125533.94157991951</v>
      </c>
      <c r="Q218" s="19">
        <f t="shared" si="79"/>
        <v>-188302.56312116233</v>
      </c>
      <c r="R218" s="22"/>
      <c r="S218" s="22">
        <v>-129120.03389231845</v>
      </c>
      <c r="T218" s="36">
        <v>79649.454302223545</v>
      </c>
      <c r="U218" s="36">
        <v>-107898.02</v>
      </c>
      <c r="V218" s="36">
        <v>-41316.520000000004</v>
      </c>
      <c r="W218" s="520">
        <f t="shared" si="80"/>
        <v>-327685.93431931955</v>
      </c>
      <c r="X218" s="22">
        <f t="shared" si="67"/>
        <v>178874.49289560423</v>
      </c>
      <c r="Y218" s="19">
        <f t="shared" si="68"/>
        <v>-347496.56101381022</v>
      </c>
      <c r="Z218" s="577"/>
      <c r="AA218" s="22">
        <f t="shared" si="81"/>
        <v>-105.84509574076844</v>
      </c>
      <c r="AB218" s="22">
        <f t="shared" si="82"/>
        <v>10.781615237671875</v>
      </c>
      <c r="AC218" s="22">
        <f t="shared" si="83"/>
        <v>-95.063480503096571</v>
      </c>
      <c r="AE218" s="520">
        <f t="shared" si="84"/>
        <v>-35.688234906666239</v>
      </c>
      <c r="AF218" s="520">
        <f t="shared" si="85"/>
        <v>39.516159068699885</v>
      </c>
      <c r="AG218" s="520">
        <f t="shared" si="86"/>
        <v>-90.571015566423313</v>
      </c>
      <c r="AH218" s="520">
        <f t="shared" si="87"/>
        <v>34.69705405746808</v>
      </c>
      <c r="AI218" s="520">
        <f t="shared" si="88"/>
        <v>-52.046037346921594</v>
      </c>
      <c r="AK218" s="520">
        <f t="shared" si="74"/>
        <v>-35.876641815037075</v>
      </c>
      <c r="AL218" s="520">
        <f t="shared" si="75"/>
        <v>22.130995916149914</v>
      </c>
      <c r="AM218" s="520">
        <f t="shared" si="76"/>
        <v>-29.98</v>
      </c>
      <c r="AN218" s="520">
        <f t="shared" si="77"/>
        <v>-11.48</v>
      </c>
      <c r="AO218" s="520">
        <f t="shared" si="73"/>
        <v>-91.049162078166034</v>
      </c>
      <c r="AP218" s="520">
        <f t="shared" si="70"/>
        <v>49.701165016839184</v>
      </c>
      <c r="AQ218" s="520">
        <f t="shared" si="71"/>
        <v>-96.553642960214006</v>
      </c>
    </row>
    <row r="219" spans="1:43">
      <c r="A219" s="240">
        <v>684</v>
      </c>
      <c r="B219" s="364">
        <v>4</v>
      </c>
      <c r="C219" s="364">
        <v>4</v>
      </c>
      <c r="D219" s="18" t="s">
        <v>242</v>
      </c>
      <c r="E219" s="21">
        <v>38959</v>
      </c>
      <c r="F219" s="21">
        <v>38667</v>
      </c>
      <c r="G219" s="36">
        <v>38832</v>
      </c>
      <c r="H219" s="36"/>
      <c r="I219" s="22">
        <v>4224861.5882231388</v>
      </c>
      <c r="J219" s="36">
        <v>4584242.9445898756</v>
      </c>
      <c r="K219" s="507">
        <f t="shared" si="78"/>
        <v>8809104.5328130145</v>
      </c>
      <c r="L219" s="507"/>
      <c r="M219" s="36">
        <v>-324383.78114465909</v>
      </c>
      <c r="N219" s="36">
        <v>809991.02204050089</v>
      </c>
      <c r="O219" s="36">
        <v>-3502109.4589068904</v>
      </c>
      <c r="P219" s="22">
        <v>1341630.9892401183</v>
      </c>
      <c r="Q219" s="19">
        <f t="shared" si="79"/>
        <v>-1674871.2287709303</v>
      </c>
      <c r="R219" s="22"/>
      <c r="S219" s="22">
        <v>-324383.78114465909</v>
      </c>
      <c r="T219" s="36">
        <v>133264.98664564223</v>
      </c>
      <c r="U219" s="36">
        <v>-1164183.3600000001</v>
      </c>
      <c r="V219" s="36">
        <v>-445791.36000000004</v>
      </c>
      <c r="W219" s="520">
        <f t="shared" si="80"/>
        <v>-3502109.4589068904</v>
      </c>
      <c r="X219" s="22">
        <f t="shared" si="67"/>
        <v>1929995.6399338993</v>
      </c>
      <c r="Y219" s="19">
        <f t="shared" si="68"/>
        <v>-3373207.3334720079</v>
      </c>
      <c r="Z219" s="577"/>
      <c r="AA219" s="22">
        <f t="shared" si="81"/>
        <v>108.44378932270179</v>
      </c>
      <c r="AB219" s="22">
        <f t="shared" si="82"/>
        <v>117.66839355706963</v>
      </c>
      <c r="AC219" s="22">
        <f t="shared" si="83"/>
        <v>226.11218287977141</v>
      </c>
      <c r="AE219" s="520">
        <f t="shared" si="84"/>
        <v>-8.3891633988842962</v>
      </c>
      <c r="AF219" s="520">
        <f t="shared" si="85"/>
        <v>20.947863088434605</v>
      </c>
      <c r="AG219" s="520">
        <f t="shared" si="86"/>
        <v>-90.571015566423313</v>
      </c>
      <c r="AH219" s="520">
        <f t="shared" si="87"/>
        <v>34.69705405746808</v>
      </c>
      <c r="AI219" s="520">
        <f t="shared" si="88"/>
        <v>-43.315261819404924</v>
      </c>
      <c r="AK219" s="520">
        <f t="shared" si="74"/>
        <v>-8.353517231784588</v>
      </c>
      <c r="AL219" s="520">
        <f t="shared" si="75"/>
        <v>3.4318342255264276</v>
      </c>
      <c r="AM219" s="520">
        <f t="shared" si="76"/>
        <v>-29.980000000000004</v>
      </c>
      <c r="AN219" s="520">
        <f t="shared" si="77"/>
        <v>-11.48</v>
      </c>
      <c r="AO219" s="520">
        <f t="shared" si="73"/>
        <v>-90.186172715978842</v>
      </c>
      <c r="AP219" s="520">
        <f t="shared" si="70"/>
        <v>49.701165016839184</v>
      </c>
      <c r="AQ219" s="520">
        <f t="shared" si="71"/>
        <v>-86.866690705397815</v>
      </c>
    </row>
    <row r="220" spans="1:43">
      <c r="A220" s="240">
        <v>686</v>
      </c>
      <c r="B220" s="364">
        <v>11</v>
      </c>
      <c r="C220" s="364">
        <v>11</v>
      </c>
      <c r="D220" s="18" t="s">
        <v>243</v>
      </c>
      <c r="E220" s="21">
        <v>3033</v>
      </c>
      <c r="F220" s="21">
        <v>2964</v>
      </c>
      <c r="G220" s="36">
        <v>2933</v>
      </c>
      <c r="H220" s="36"/>
      <c r="I220" s="22">
        <v>-437443.22531851195</v>
      </c>
      <c r="J220" s="36">
        <v>-426852.19623817643</v>
      </c>
      <c r="K220" s="507">
        <f t="shared" si="78"/>
        <v>-864295.42155668838</v>
      </c>
      <c r="L220" s="507"/>
      <c r="M220" s="36">
        <v>-180845.56850963301</v>
      </c>
      <c r="N220" s="36">
        <v>-223914.84800246346</v>
      </c>
      <c r="O220" s="36">
        <v>-268452.4901388787</v>
      </c>
      <c r="P220" s="22">
        <v>102842.06822633538</v>
      </c>
      <c r="Q220" s="19">
        <f t="shared" si="79"/>
        <v>-570370.83842463978</v>
      </c>
      <c r="R220" s="22"/>
      <c r="S220" s="22">
        <v>-180845.56850963301</v>
      </c>
      <c r="T220" s="36">
        <v>-186868.95173200962</v>
      </c>
      <c r="U220" s="36">
        <v>-87931.34</v>
      </c>
      <c r="V220" s="36">
        <v>-33670.840000000004</v>
      </c>
      <c r="W220" s="520">
        <f t="shared" si="80"/>
        <v>-268452.4901388787</v>
      </c>
      <c r="X220" s="22">
        <f t="shared" si="67"/>
        <v>145773.51699438933</v>
      </c>
      <c r="Y220" s="19">
        <f t="shared" si="68"/>
        <v>-611995.673386132</v>
      </c>
      <c r="Z220" s="577"/>
      <c r="AA220" s="22">
        <f t="shared" si="81"/>
        <v>-144.22790152275368</v>
      </c>
      <c r="AB220" s="22">
        <f t="shared" si="82"/>
        <v>-140.7359697455247</v>
      </c>
      <c r="AC220" s="22">
        <f t="shared" si="83"/>
        <v>-284.96387126827841</v>
      </c>
      <c r="AE220" s="520">
        <f t="shared" si="84"/>
        <v>-61.014024463438936</v>
      </c>
      <c r="AF220" s="520">
        <f t="shared" si="85"/>
        <v>-75.544820513651644</v>
      </c>
      <c r="AG220" s="520">
        <f t="shared" si="86"/>
        <v>-90.571015566423313</v>
      </c>
      <c r="AH220" s="520">
        <f t="shared" si="87"/>
        <v>34.69705405746808</v>
      </c>
      <c r="AI220" s="520">
        <f t="shared" si="88"/>
        <v>-192.43280648604582</v>
      </c>
      <c r="AK220" s="520">
        <f t="shared" si="74"/>
        <v>-61.65890504931231</v>
      </c>
      <c r="AL220" s="520">
        <f t="shared" si="75"/>
        <v>-63.712564518243987</v>
      </c>
      <c r="AM220" s="520">
        <f t="shared" si="76"/>
        <v>-29.98</v>
      </c>
      <c r="AN220" s="520">
        <f t="shared" si="77"/>
        <v>-11.48</v>
      </c>
      <c r="AO220" s="520">
        <f t="shared" si="73"/>
        <v>-91.528295308175487</v>
      </c>
      <c r="AP220" s="520">
        <f t="shared" si="70"/>
        <v>49.701165016839184</v>
      </c>
      <c r="AQ220" s="520">
        <f t="shared" si="71"/>
        <v>-208.65859985889259</v>
      </c>
    </row>
    <row r="221" spans="1:43">
      <c r="A221" s="240">
        <v>687</v>
      </c>
      <c r="B221" s="364">
        <v>11</v>
      </c>
      <c r="C221" s="364">
        <v>11</v>
      </c>
      <c r="D221" s="18" t="s">
        <v>244</v>
      </c>
      <c r="E221" s="21">
        <v>1513</v>
      </c>
      <c r="F221" s="21">
        <v>1477</v>
      </c>
      <c r="G221" s="36">
        <v>1424</v>
      </c>
      <c r="H221" s="36"/>
      <c r="I221" s="22">
        <v>-184051.24712608245</v>
      </c>
      <c r="J221" s="36">
        <v>-280279.81793716457</v>
      </c>
      <c r="K221" s="507">
        <f t="shared" si="78"/>
        <v>-464331.06506324699</v>
      </c>
      <c r="L221" s="507"/>
      <c r="M221" s="36">
        <v>81211.573948834237</v>
      </c>
      <c r="N221" s="36">
        <v>-87563.051754543267</v>
      </c>
      <c r="O221" s="36">
        <v>-133773.38999160723</v>
      </c>
      <c r="P221" s="22">
        <v>51247.548842880351</v>
      </c>
      <c r="Q221" s="19">
        <f t="shared" si="79"/>
        <v>-88877.318954435905</v>
      </c>
      <c r="R221" s="22"/>
      <c r="S221" s="22">
        <v>81211.573948834237</v>
      </c>
      <c r="T221" s="36">
        <v>-69102.596696695648</v>
      </c>
      <c r="U221" s="36">
        <v>-42691.520000000004</v>
      </c>
      <c r="V221" s="36">
        <v>-16347.52</v>
      </c>
      <c r="W221" s="520">
        <f t="shared" si="80"/>
        <v>-133773.38999160723</v>
      </c>
      <c r="X221" s="22">
        <f t="shared" si="67"/>
        <v>70774.458983979013</v>
      </c>
      <c r="Y221" s="19">
        <f t="shared" si="68"/>
        <v>-109928.99375548965</v>
      </c>
      <c r="Z221" s="577"/>
      <c r="AA221" s="22">
        <f t="shared" si="81"/>
        <v>-121.64656122014702</v>
      </c>
      <c r="AB221" s="22">
        <f t="shared" si="82"/>
        <v>-185.24773161742536</v>
      </c>
      <c r="AC221" s="22">
        <f t="shared" si="83"/>
        <v>-306.89429283757238</v>
      </c>
      <c r="AE221" s="520">
        <f t="shared" si="84"/>
        <v>54.984139437260822</v>
      </c>
      <c r="AF221" s="520">
        <f t="shared" si="85"/>
        <v>-59.28439522988711</v>
      </c>
      <c r="AG221" s="520">
        <f t="shared" si="86"/>
        <v>-90.571015566423313</v>
      </c>
      <c r="AH221" s="520">
        <f t="shared" si="87"/>
        <v>34.69705405746808</v>
      </c>
      <c r="AI221" s="520">
        <f t="shared" si="88"/>
        <v>-60.174217301581521</v>
      </c>
      <c r="AK221" s="520">
        <f t="shared" si="74"/>
        <v>57.030599683170109</v>
      </c>
      <c r="AL221" s="520">
        <f t="shared" si="75"/>
        <v>-48.527104421836832</v>
      </c>
      <c r="AM221" s="520">
        <f t="shared" si="76"/>
        <v>-29.980000000000004</v>
      </c>
      <c r="AN221" s="520">
        <f t="shared" si="77"/>
        <v>-11.48</v>
      </c>
      <c r="AO221" s="520">
        <f t="shared" si="73"/>
        <v>-93.941987353656756</v>
      </c>
      <c r="AP221" s="520">
        <f t="shared" si="70"/>
        <v>49.701165016839198</v>
      </c>
      <c r="AQ221" s="520">
        <f t="shared" si="71"/>
        <v>-77.197327075484296</v>
      </c>
    </row>
    <row r="222" spans="1:43">
      <c r="A222" s="240">
        <v>689</v>
      </c>
      <c r="B222" s="364">
        <v>9</v>
      </c>
      <c r="C222" s="364">
        <v>9</v>
      </c>
      <c r="D222" s="18" t="s">
        <v>245</v>
      </c>
      <c r="E222" s="21">
        <v>3092</v>
      </c>
      <c r="F222" s="21">
        <v>3093</v>
      </c>
      <c r="G222" s="36">
        <v>3032</v>
      </c>
      <c r="H222" s="36"/>
      <c r="I222" s="22">
        <v>1478680.7573115446</v>
      </c>
      <c r="J222" s="36">
        <v>1022459.7179055756</v>
      </c>
      <c r="K222" s="507">
        <f t="shared" si="78"/>
        <v>2501140.4752171203</v>
      </c>
      <c r="L222" s="507"/>
      <c r="M222" s="36">
        <v>1376801.1554838896</v>
      </c>
      <c r="N222" s="36">
        <v>895345.04002921132</v>
      </c>
      <c r="O222" s="36">
        <v>-280136.15114694729</v>
      </c>
      <c r="P222" s="22">
        <v>107317.98819974877</v>
      </c>
      <c r="Q222" s="19">
        <f t="shared" si="79"/>
        <v>2099328.032565902</v>
      </c>
      <c r="R222" s="22"/>
      <c r="S222" s="22">
        <v>1376801.1554838896</v>
      </c>
      <c r="T222" s="36">
        <v>841213.25769605138</v>
      </c>
      <c r="U222" s="36">
        <v>-90899.36</v>
      </c>
      <c r="V222" s="36">
        <v>-34807.360000000001</v>
      </c>
      <c r="W222" s="520">
        <f t="shared" si="80"/>
        <v>-280136.15114694729</v>
      </c>
      <c r="X222" s="22">
        <f t="shared" ref="X222:X253" si="89">G222/$G$10*277000000</f>
        <v>150693.93233105639</v>
      </c>
      <c r="Y222" s="19">
        <f t="shared" ref="Y222:Y253" si="90">SUM(S222:X222)</f>
        <v>1962865.4743640502</v>
      </c>
      <c r="Z222" s="577"/>
      <c r="AA222" s="22">
        <f t="shared" si="81"/>
        <v>478.22792927281523</v>
      </c>
      <c r="AB222" s="22">
        <f t="shared" si="82"/>
        <v>330.67908082327801</v>
      </c>
      <c r="AC222" s="22">
        <f t="shared" si="83"/>
        <v>808.90701009609325</v>
      </c>
      <c r="AE222" s="520">
        <f t="shared" si="84"/>
        <v>445.13454752146447</v>
      </c>
      <c r="AF222" s="520">
        <f t="shared" si="85"/>
        <v>289.47463305179804</v>
      </c>
      <c r="AG222" s="520">
        <f t="shared" si="86"/>
        <v>-90.571015566423313</v>
      </c>
      <c r="AH222" s="520">
        <f t="shared" si="87"/>
        <v>34.69705405746808</v>
      </c>
      <c r="AI222" s="520">
        <f t="shared" si="88"/>
        <v>678.7352190643071</v>
      </c>
      <c r="AK222" s="520">
        <f t="shared" si="74"/>
        <v>454.09009085880263</v>
      </c>
      <c r="AL222" s="520">
        <f t="shared" si="75"/>
        <v>277.44500583642855</v>
      </c>
      <c r="AM222" s="520">
        <f t="shared" si="76"/>
        <v>-29.98</v>
      </c>
      <c r="AN222" s="520">
        <f t="shared" si="77"/>
        <v>-11.48</v>
      </c>
      <c r="AO222" s="520">
        <f t="shared" ref="AO222:AO253" si="91">W222/$G222</f>
        <v>-92.39318969226494</v>
      </c>
      <c r="AP222" s="520">
        <f t="shared" ref="AP222:AP253" si="92">X222/$G222</f>
        <v>49.701165016839177</v>
      </c>
      <c r="AQ222" s="520">
        <f t="shared" ref="AQ222:AQ253" si="93">Y222/$G222</f>
        <v>647.38307201980547</v>
      </c>
    </row>
    <row r="223" spans="1:43">
      <c r="A223" s="240">
        <v>691</v>
      </c>
      <c r="B223" s="364">
        <v>17</v>
      </c>
      <c r="C223" s="364">
        <v>17</v>
      </c>
      <c r="D223" s="18" t="s">
        <v>246</v>
      </c>
      <c r="E223" s="21">
        <v>2690</v>
      </c>
      <c r="F223" s="21">
        <v>2636</v>
      </c>
      <c r="G223" s="36">
        <v>2598</v>
      </c>
      <c r="H223" s="36"/>
      <c r="I223" s="22">
        <v>538032.02669340617</v>
      </c>
      <c r="J223" s="36">
        <v>55127.68437012424</v>
      </c>
      <c r="K223" s="507">
        <f t="shared" si="78"/>
        <v>593159.71106353041</v>
      </c>
      <c r="L223" s="507"/>
      <c r="M223" s="36">
        <v>540346.54838544631</v>
      </c>
      <c r="N223" s="36">
        <v>5969.9586773742358</v>
      </c>
      <c r="O223" s="36">
        <v>-238745.19703309186</v>
      </c>
      <c r="P223" s="22">
        <v>91461.434495485853</v>
      </c>
      <c r="Q223" s="19">
        <f t="shared" si="79"/>
        <v>399032.7445252146</v>
      </c>
      <c r="R223" s="22"/>
      <c r="S223" s="22">
        <v>540346.54838544631</v>
      </c>
      <c r="T223" s="36">
        <v>-5381.9866216167047</v>
      </c>
      <c r="U223" s="36">
        <v>-77888.040000000008</v>
      </c>
      <c r="V223" s="36">
        <v>-29825.040000000001</v>
      </c>
      <c r="W223" s="520">
        <f t="shared" si="80"/>
        <v>-238745.19703309186</v>
      </c>
      <c r="X223" s="22">
        <f t="shared" si="89"/>
        <v>129123.62671374819</v>
      </c>
      <c r="Y223" s="19">
        <f t="shared" si="90"/>
        <v>317629.91144448589</v>
      </c>
      <c r="Z223" s="577"/>
      <c r="AA223" s="22">
        <f t="shared" si="81"/>
        <v>200.01190583397999</v>
      </c>
      <c r="AB223" s="22">
        <f t="shared" si="82"/>
        <v>20.493562962871465</v>
      </c>
      <c r="AC223" s="22">
        <f t="shared" si="83"/>
        <v>220.50546879685146</v>
      </c>
      <c r="AE223" s="520">
        <f t="shared" si="84"/>
        <v>204.98730970616324</v>
      </c>
      <c r="AF223" s="520">
        <f t="shared" si="85"/>
        <v>2.2647794678961439</v>
      </c>
      <c r="AG223" s="520">
        <f t="shared" si="86"/>
        <v>-90.571015566423313</v>
      </c>
      <c r="AH223" s="520">
        <f t="shared" si="87"/>
        <v>34.69705405746808</v>
      </c>
      <c r="AI223" s="520">
        <f t="shared" si="88"/>
        <v>151.37812766510416</v>
      </c>
      <c r="AK223" s="520">
        <f t="shared" si="74"/>
        <v>207.98558444397472</v>
      </c>
      <c r="AL223" s="520">
        <f t="shared" si="75"/>
        <v>-2.0715883839941127</v>
      </c>
      <c r="AM223" s="520">
        <f t="shared" si="76"/>
        <v>-29.980000000000004</v>
      </c>
      <c r="AN223" s="520">
        <f t="shared" si="77"/>
        <v>-11.48</v>
      </c>
      <c r="AO223" s="520">
        <f t="shared" si="91"/>
        <v>-91.895764831829041</v>
      </c>
      <c r="AP223" s="520">
        <f t="shared" si="92"/>
        <v>49.701165016839184</v>
      </c>
      <c r="AQ223" s="520">
        <f t="shared" si="93"/>
        <v>122.25939624499073</v>
      </c>
    </row>
    <row r="224" spans="1:43">
      <c r="A224" s="240">
        <v>694</v>
      </c>
      <c r="B224" s="364">
        <v>5</v>
      </c>
      <c r="C224" s="364">
        <v>5</v>
      </c>
      <c r="D224" s="18" t="s">
        <v>247</v>
      </c>
      <c r="E224" s="21">
        <v>28521</v>
      </c>
      <c r="F224" s="21">
        <v>28349</v>
      </c>
      <c r="G224" s="36">
        <v>28483</v>
      </c>
      <c r="H224" s="36"/>
      <c r="I224" s="22">
        <v>182336.14887084407</v>
      </c>
      <c r="J224" s="36">
        <v>1703642.2988672403</v>
      </c>
      <c r="K224" s="507">
        <f t="shared" si="78"/>
        <v>1885978.4477380845</v>
      </c>
      <c r="L224" s="507"/>
      <c r="M224" s="36">
        <v>-1473514.3347520274</v>
      </c>
      <c r="N224" s="36">
        <v>56357.402221216857</v>
      </c>
      <c r="O224" s="36">
        <v>-2567597.7202925347</v>
      </c>
      <c r="P224" s="22">
        <v>983626.78547516256</v>
      </c>
      <c r="Q224" s="19">
        <f t="shared" si="79"/>
        <v>-3001127.8673481829</v>
      </c>
      <c r="R224" s="22"/>
      <c r="S224" s="22">
        <v>-1473514.3347520274</v>
      </c>
      <c r="T224" s="36">
        <v>-57880.856880201805</v>
      </c>
      <c r="U224" s="36">
        <v>-853920.34</v>
      </c>
      <c r="V224" s="36">
        <v>-326984.84000000003</v>
      </c>
      <c r="W224" s="520">
        <f t="shared" si="80"/>
        <v>-2567597.7202925347</v>
      </c>
      <c r="X224" s="22">
        <f t="shared" si="89"/>
        <v>1415638.2831746305</v>
      </c>
      <c r="Y224" s="19">
        <f t="shared" si="90"/>
        <v>-3864259.808750134</v>
      </c>
      <c r="Z224" s="577"/>
      <c r="AA224" s="22">
        <f t="shared" si="81"/>
        <v>6.3930489418619292</v>
      </c>
      <c r="AB224" s="22">
        <f t="shared" si="82"/>
        <v>59.732909044817511</v>
      </c>
      <c r="AC224" s="22">
        <f t="shared" si="83"/>
        <v>66.125957986679452</v>
      </c>
      <c r="AE224" s="520">
        <f t="shared" si="84"/>
        <v>-51.977647703694217</v>
      </c>
      <c r="AF224" s="520">
        <f t="shared" si="85"/>
        <v>1.9879855452120658</v>
      </c>
      <c r="AG224" s="520">
        <f t="shared" si="86"/>
        <v>-90.571015566423313</v>
      </c>
      <c r="AH224" s="520">
        <f t="shared" si="87"/>
        <v>34.69705405746808</v>
      </c>
      <c r="AI224" s="520">
        <f t="shared" si="88"/>
        <v>-105.86362366743741</v>
      </c>
      <c r="AK224" s="520">
        <f t="shared" si="74"/>
        <v>-51.733115709441684</v>
      </c>
      <c r="AL224" s="520">
        <f t="shared" si="75"/>
        <v>-2.0321194003511498</v>
      </c>
      <c r="AM224" s="520">
        <f t="shared" si="76"/>
        <v>-29.98</v>
      </c>
      <c r="AN224" s="520">
        <f t="shared" si="77"/>
        <v>-11.48</v>
      </c>
      <c r="AO224" s="520">
        <f t="shared" si="91"/>
        <v>-90.144918733719578</v>
      </c>
      <c r="AP224" s="520">
        <f t="shared" si="92"/>
        <v>49.701165016839184</v>
      </c>
      <c r="AQ224" s="520">
        <f t="shared" si="93"/>
        <v>-135.66898882667323</v>
      </c>
    </row>
    <row r="225" spans="1:43">
      <c r="A225" s="240">
        <v>697</v>
      </c>
      <c r="B225" s="364">
        <v>18</v>
      </c>
      <c r="C225" s="364">
        <v>18</v>
      </c>
      <c r="D225" s="18" t="s">
        <v>248</v>
      </c>
      <c r="E225" s="21">
        <v>1210</v>
      </c>
      <c r="F225" s="21">
        <v>1174</v>
      </c>
      <c r="G225" s="36">
        <v>1164</v>
      </c>
      <c r="H225" s="36"/>
      <c r="I225" s="22">
        <v>-130762.00988030998</v>
      </c>
      <c r="J225" s="36">
        <v>-75527.227030838651</v>
      </c>
      <c r="K225" s="507">
        <f t="shared" si="78"/>
        <v>-206289.23691114865</v>
      </c>
      <c r="L225" s="507"/>
      <c r="M225" s="36">
        <v>-129552.52919706824</v>
      </c>
      <c r="N225" s="36">
        <v>-62136.642070308364</v>
      </c>
      <c r="O225" s="36">
        <v>-106330.37227498097</v>
      </c>
      <c r="P225" s="22">
        <v>40734.341463467528</v>
      </c>
      <c r="Q225" s="19">
        <f t="shared" si="79"/>
        <v>-257285.20207889006</v>
      </c>
      <c r="R225" s="22"/>
      <c r="S225" s="22">
        <v>-129552.52919706824</v>
      </c>
      <c r="T225" s="36">
        <v>-47463.267501646813</v>
      </c>
      <c r="U225" s="36">
        <v>-34896.720000000001</v>
      </c>
      <c r="V225" s="36">
        <v>-13362.720000000001</v>
      </c>
      <c r="W225" s="520">
        <f t="shared" si="80"/>
        <v>-106330.37227498097</v>
      </c>
      <c r="X225" s="22">
        <f t="shared" si="89"/>
        <v>57852.156079600813</v>
      </c>
      <c r="Y225" s="19">
        <f t="shared" si="90"/>
        <v>-273753.45289409522</v>
      </c>
      <c r="Z225" s="577"/>
      <c r="AA225" s="22">
        <f t="shared" si="81"/>
        <v>-108.06777676058677</v>
      </c>
      <c r="AB225" s="22">
        <f t="shared" si="82"/>
        <v>-62.419195893255086</v>
      </c>
      <c r="AC225" s="22">
        <f t="shared" si="83"/>
        <v>-170.48697265384186</v>
      </c>
      <c r="AE225" s="520">
        <f t="shared" si="84"/>
        <v>-110.35138773174467</v>
      </c>
      <c r="AF225" s="520">
        <f t="shared" si="85"/>
        <v>-52.927293075220071</v>
      </c>
      <c r="AG225" s="520">
        <f t="shared" si="86"/>
        <v>-90.571015566423313</v>
      </c>
      <c r="AH225" s="520">
        <f t="shared" si="87"/>
        <v>34.69705405746808</v>
      </c>
      <c r="AI225" s="520">
        <f t="shared" si="88"/>
        <v>-219.15264231591999</v>
      </c>
      <c r="AK225" s="520">
        <f t="shared" si="74"/>
        <v>-111.29942370882152</v>
      </c>
      <c r="AL225" s="520">
        <f t="shared" si="75"/>
        <v>-40.776003008287638</v>
      </c>
      <c r="AM225" s="520">
        <f t="shared" si="76"/>
        <v>-29.98</v>
      </c>
      <c r="AN225" s="520">
        <f t="shared" si="77"/>
        <v>-11.48</v>
      </c>
      <c r="AO225" s="520">
        <f t="shared" si="91"/>
        <v>-91.34911707472591</v>
      </c>
      <c r="AP225" s="520">
        <f t="shared" si="92"/>
        <v>49.701165016839184</v>
      </c>
      <c r="AQ225" s="520">
        <f t="shared" si="93"/>
        <v>-235.1833787749959</v>
      </c>
    </row>
    <row r="226" spans="1:43">
      <c r="A226" s="240">
        <v>698</v>
      </c>
      <c r="B226" s="364">
        <v>19</v>
      </c>
      <c r="C226" s="364">
        <v>19</v>
      </c>
      <c r="D226" s="18" t="s">
        <v>249</v>
      </c>
      <c r="E226" s="21">
        <v>64180</v>
      </c>
      <c r="F226" s="21">
        <v>64535</v>
      </c>
      <c r="G226" s="36">
        <v>65286</v>
      </c>
      <c r="H226" s="36"/>
      <c r="I226" s="22">
        <v>-18309719.873889558</v>
      </c>
      <c r="J226" s="36">
        <v>-11865842.428295489</v>
      </c>
      <c r="K226" s="507">
        <f t="shared" si="78"/>
        <v>-30175562.302185047</v>
      </c>
      <c r="L226" s="507"/>
      <c r="M226" s="36">
        <v>-18170790.172582045</v>
      </c>
      <c r="N226" s="36">
        <v>-11070725.067709833</v>
      </c>
      <c r="O226" s="36">
        <v>-5845000.4895791281</v>
      </c>
      <c r="P226" s="22">
        <v>2239174.3835987025</v>
      </c>
      <c r="Q226" s="19">
        <f t="shared" si="79"/>
        <v>-32847341.346272301</v>
      </c>
      <c r="R226" s="22"/>
      <c r="S226" s="22">
        <v>-18170790.172582045</v>
      </c>
      <c r="T226" s="36">
        <v>-10264126.917975103</v>
      </c>
      <c r="U226" s="36">
        <v>-1957274.28</v>
      </c>
      <c r="V226" s="36">
        <v>-749483.28</v>
      </c>
      <c r="W226" s="520">
        <f t="shared" si="80"/>
        <v>-5845000.4895791281</v>
      </c>
      <c r="X226" s="22">
        <f t="shared" si="89"/>
        <v>3244790.2592893634</v>
      </c>
      <c r="Y226" s="19">
        <f t="shared" si="90"/>
        <v>-33741884.880846918</v>
      </c>
      <c r="Z226" s="577"/>
      <c r="AA226" s="22">
        <f t="shared" si="81"/>
        <v>-285.28700333265124</v>
      </c>
      <c r="AB226" s="22">
        <f t="shared" si="82"/>
        <v>-184.8838022482937</v>
      </c>
      <c r="AC226" s="22">
        <f t="shared" si="83"/>
        <v>-470.17080558094494</v>
      </c>
      <c r="AE226" s="520">
        <f t="shared" si="84"/>
        <v>-281.56488994471289</v>
      </c>
      <c r="AF226" s="520">
        <f t="shared" si="85"/>
        <v>-171.5460613265644</v>
      </c>
      <c r="AG226" s="520">
        <f t="shared" si="86"/>
        <v>-90.571015566423313</v>
      </c>
      <c r="AH226" s="520">
        <f t="shared" si="87"/>
        <v>34.69705405746808</v>
      </c>
      <c r="AI226" s="520">
        <f t="shared" si="88"/>
        <v>-508.98491278023243</v>
      </c>
      <c r="AK226" s="520">
        <f t="shared" si="74"/>
        <v>-278.32598371139363</v>
      </c>
      <c r="AL226" s="520">
        <f t="shared" si="75"/>
        <v>-157.2178861926769</v>
      </c>
      <c r="AM226" s="520">
        <f t="shared" si="76"/>
        <v>-29.98</v>
      </c>
      <c r="AN226" s="520">
        <f t="shared" si="77"/>
        <v>-11.48</v>
      </c>
      <c r="AO226" s="520">
        <f t="shared" si="91"/>
        <v>-89.52915616792464</v>
      </c>
      <c r="AP226" s="520">
        <f t="shared" si="92"/>
        <v>49.701165016839191</v>
      </c>
      <c r="AQ226" s="520">
        <f t="shared" si="93"/>
        <v>-516.83186105515608</v>
      </c>
    </row>
    <row r="227" spans="1:43">
      <c r="A227" s="240">
        <v>700</v>
      </c>
      <c r="B227" s="364">
        <v>9</v>
      </c>
      <c r="C227" s="364">
        <v>9</v>
      </c>
      <c r="D227" s="18" t="s">
        <v>250</v>
      </c>
      <c r="E227" s="21">
        <v>4913</v>
      </c>
      <c r="F227" s="21">
        <v>4842</v>
      </c>
      <c r="G227" s="36">
        <v>4758</v>
      </c>
      <c r="H227" s="36"/>
      <c r="I227" s="22">
        <v>242837.30904163822</v>
      </c>
      <c r="J227" s="36">
        <v>508720.88065454521</v>
      </c>
      <c r="K227" s="507">
        <f t="shared" si="78"/>
        <v>751558.18969618343</v>
      </c>
      <c r="L227" s="507"/>
      <c r="M227" s="36">
        <v>262424.35537567706</v>
      </c>
      <c r="N227" s="36">
        <v>428777.55756141309</v>
      </c>
      <c r="O227" s="36">
        <v>-438544.85737262166</v>
      </c>
      <c r="P227" s="22">
        <v>168003.13574626044</v>
      </c>
      <c r="Q227" s="19">
        <f t="shared" si="79"/>
        <v>420660.1913107289</v>
      </c>
      <c r="R227" s="22"/>
      <c r="S227" s="22">
        <v>262424.35537567706</v>
      </c>
      <c r="T227" s="36">
        <v>344035.85369553498</v>
      </c>
      <c r="U227" s="36">
        <v>-142644.84</v>
      </c>
      <c r="V227" s="36">
        <v>-54621.840000000004</v>
      </c>
      <c r="W227" s="520">
        <f t="shared" si="80"/>
        <v>-438544.85737262166</v>
      </c>
      <c r="X227" s="22">
        <f t="shared" si="89"/>
        <v>236478.14315012086</v>
      </c>
      <c r="Y227" s="19">
        <f t="shared" si="90"/>
        <v>207126.81484871119</v>
      </c>
      <c r="Z227" s="577"/>
      <c r="AA227" s="22">
        <f t="shared" si="81"/>
        <v>49.427500313787547</v>
      </c>
      <c r="AB227" s="22">
        <f t="shared" si="82"/>
        <v>103.5458743445034</v>
      </c>
      <c r="AC227" s="22">
        <f t="shared" si="83"/>
        <v>152.97337465829094</v>
      </c>
      <c r="AE227" s="520">
        <f t="shared" si="84"/>
        <v>54.197512469160898</v>
      </c>
      <c r="AF227" s="520">
        <f t="shared" si="85"/>
        <v>88.553811970552061</v>
      </c>
      <c r="AG227" s="520">
        <f t="shared" si="86"/>
        <v>-90.571015566423313</v>
      </c>
      <c r="AH227" s="520">
        <f t="shared" si="87"/>
        <v>34.69705405746808</v>
      </c>
      <c r="AI227" s="520">
        <f t="shared" si="88"/>
        <v>86.877362930757727</v>
      </c>
      <c r="AK227" s="520">
        <f t="shared" si="74"/>
        <v>55.154341188666891</v>
      </c>
      <c r="AL227" s="520">
        <f t="shared" si="75"/>
        <v>72.30682086917507</v>
      </c>
      <c r="AM227" s="520">
        <f t="shared" si="76"/>
        <v>-29.98</v>
      </c>
      <c r="AN227" s="520">
        <f t="shared" si="77"/>
        <v>-11.48</v>
      </c>
      <c r="AO227" s="520">
        <f t="shared" si="91"/>
        <v>-92.169999447797736</v>
      </c>
      <c r="AP227" s="520">
        <f t="shared" si="92"/>
        <v>49.701165016839191</v>
      </c>
      <c r="AQ227" s="520">
        <f t="shared" si="93"/>
        <v>43.532327626883394</v>
      </c>
    </row>
    <row r="228" spans="1:43">
      <c r="A228" s="240">
        <v>702</v>
      </c>
      <c r="B228" s="364">
        <v>6</v>
      </c>
      <c r="C228" s="364">
        <v>6</v>
      </c>
      <c r="D228" s="18" t="s">
        <v>251</v>
      </c>
      <c r="E228" s="21">
        <v>4155</v>
      </c>
      <c r="F228" s="21">
        <v>4114</v>
      </c>
      <c r="G228" s="36">
        <v>4124</v>
      </c>
      <c r="H228" s="36"/>
      <c r="I228" s="22">
        <v>595501.04167854588</v>
      </c>
      <c r="J228" s="36">
        <v>219068.59101016991</v>
      </c>
      <c r="K228" s="507">
        <f t="shared" si="78"/>
        <v>814569.63268871582</v>
      </c>
      <c r="L228" s="507"/>
      <c r="M228" s="36">
        <v>631630.07506514434</v>
      </c>
      <c r="N228" s="36">
        <v>164224.75068798894</v>
      </c>
      <c r="O228" s="36">
        <v>-372609.15804026549</v>
      </c>
      <c r="P228" s="22">
        <v>142743.68039242367</v>
      </c>
      <c r="Q228" s="19">
        <f t="shared" si="79"/>
        <v>565989.34810529149</v>
      </c>
      <c r="R228" s="22"/>
      <c r="S228" s="22">
        <v>631630.07506514434</v>
      </c>
      <c r="T228" s="36">
        <v>92224.054755683654</v>
      </c>
      <c r="U228" s="36">
        <v>-123637.52</v>
      </c>
      <c r="V228" s="36">
        <v>-47343.520000000004</v>
      </c>
      <c r="W228" s="520">
        <f t="shared" si="80"/>
        <v>-372609.15804026549</v>
      </c>
      <c r="X228" s="22">
        <f t="shared" si="89"/>
        <v>204967.6045294448</v>
      </c>
      <c r="Y228" s="19">
        <f t="shared" si="90"/>
        <v>385231.53631000721</v>
      </c>
      <c r="Z228" s="577"/>
      <c r="AA228" s="22">
        <f t="shared" si="81"/>
        <v>143.3215503438137</v>
      </c>
      <c r="AB228" s="22">
        <f t="shared" si="82"/>
        <v>52.724089292459666</v>
      </c>
      <c r="AC228" s="22">
        <f t="shared" si="83"/>
        <v>196.04563963627336</v>
      </c>
      <c r="AE228" s="520">
        <f t="shared" si="84"/>
        <v>153.53186073532919</v>
      </c>
      <c r="AF228" s="520">
        <f t="shared" si="85"/>
        <v>39.918510133201003</v>
      </c>
      <c r="AG228" s="520">
        <f t="shared" si="86"/>
        <v>-90.571015566423313</v>
      </c>
      <c r="AH228" s="520">
        <f t="shared" si="87"/>
        <v>34.69705405746808</v>
      </c>
      <c r="AI228" s="520">
        <f t="shared" si="88"/>
        <v>137.576409359575</v>
      </c>
      <c r="AK228" s="520">
        <f t="shared" si="74"/>
        <v>153.15957203325519</v>
      </c>
      <c r="AL228" s="520">
        <f t="shared" si="75"/>
        <v>22.36276788450137</v>
      </c>
      <c r="AM228" s="520">
        <f t="shared" si="76"/>
        <v>-29.98</v>
      </c>
      <c r="AN228" s="520">
        <f t="shared" si="77"/>
        <v>-11.48</v>
      </c>
      <c r="AO228" s="520">
        <f t="shared" si="91"/>
        <v>-90.351396227028488</v>
      </c>
      <c r="AP228" s="520">
        <f t="shared" si="92"/>
        <v>49.701165016839184</v>
      </c>
      <c r="AQ228" s="520">
        <f t="shared" si="93"/>
        <v>93.412108707567214</v>
      </c>
    </row>
    <row r="229" spans="1:43">
      <c r="A229" s="240">
        <v>704</v>
      </c>
      <c r="B229" s="364">
        <v>2</v>
      </c>
      <c r="C229" s="364">
        <v>2</v>
      </c>
      <c r="D229" s="18" t="s">
        <v>252</v>
      </c>
      <c r="E229" s="21">
        <v>6379</v>
      </c>
      <c r="F229" s="21">
        <v>6428</v>
      </c>
      <c r="G229" s="36">
        <v>6436</v>
      </c>
      <c r="H229" s="36"/>
      <c r="I229" s="22">
        <v>454971.36601067602</v>
      </c>
      <c r="J229" s="36">
        <v>-5509.4448884603189</v>
      </c>
      <c r="K229" s="507">
        <f t="shared" si="78"/>
        <v>449461.92112221569</v>
      </c>
      <c r="L229" s="507"/>
      <c r="M229" s="36">
        <v>919069.55215610692</v>
      </c>
      <c r="N229" s="36">
        <v>181084.63277539014</v>
      </c>
      <c r="O229" s="36">
        <v>-582190.48806096904</v>
      </c>
      <c r="P229" s="22">
        <v>223032.66348140483</v>
      </c>
      <c r="Q229" s="19">
        <f t="shared" si="79"/>
        <v>740996.36035193293</v>
      </c>
      <c r="R229" s="22"/>
      <c r="S229" s="22">
        <v>919069.55215610692</v>
      </c>
      <c r="T229" s="36">
        <v>68585.733054228665</v>
      </c>
      <c r="U229" s="36">
        <v>-192951.28</v>
      </c>
      <c r="V229" s="36">
        <v>-73885.279999999999</v>
      </c>
      <c r="W229" s="520">
        <f t="shared" si="80"/>
        <v>-582190.48806096904</v>
      </c>
      <c r="X229" s="22">
        <f t="shared" si="89"/>
        <v>319876.69804837694</v>
      </c>
      <c r="Y229" s="19">
        <f t="shared" si="90"/>
        <v>458504.93519774347</v>
      </c>
      <c r="Z229" s="577"/>
      <c r="AA229" s="22">
        <f t="shared" si="81"/>
        <v>71.323305535456342</v>
      </c>
      <c r="AB229" s="22">
        <f t="shared" si="82"/>
        <v>-0.8636847293400719</v>
      </c>
      <c r="AC229" s="22">
        <f t="shared" si="83"/>
        <v>70.459620806116277</v>
      </c>
      <c r="AE229" s="520">
        <f t="shared" si="84"/>
        <v>142.97908403175279</v>
      </c>
      <c r="AF229" s="520">
        <f t="shared" si="85"/>
        <v>28.171224762817385</v>
      </c>
      <c r="AG229" s="520">
        <f t="shared" si="86"/>
        <v>-90.571015566423313</v>
      </c>
      <c r="AH229" s="520">
        <f t="shared" si="87"/>
        <v>34.69705405746808</v>
      </c>
      <c r="AI229" s="520">
        <f t="shared" si="88"/>
        <v>115.27634728561496</v>
      </c>
      <c r="AK229" s="520">
        <f t="shared" si="74"/>
        <v>142.80135987509431</v>
      </c>
      <c r="AL229" s="520">
        <f t="shared" si="75"/>
        <v>10.656577541054796</v>
      </c>
      <c r="AM229" s="520">
        <f t="shared" si="76"/>
        <v>-29.98</v>
      </c>
      <c r="AN229" s="520">
        <f t="shared" si="77"/>
        <v>-11.48</v>
      </c>
      <c r="AO229" s="520">
        <f t="shared" si="91"/>
        <v>-90.458435062300964</v>
      </c>
      <c r="AP229" s="520">
        <f t="shared" si="92"/>
        <v>49.701165016839177</v>
      </c>
      <c r="AQ229" s="520">
        <f t="shared" si="93"/>
        <v>71.240667370687305</v>
      </c>
    </row>
    <row r="230" spans="1:43">
      <c r="A230" s="240">
        <v>707</v>
      </c>
      <c r="B230" s="364">
        <v>12</v>
      </c>
      <c r="C230" s="364">
        <v>12</v>
      </c>
      <c r="D230" s="18" t="s">
        <v>253</v>
      </c>
      <c r="E230" s="21">
        <v>2032</v>
      </c>
      <c r="F230" s="21">
        <v>1960</v>
      </c>
      <c r="G230" s="36">
        <v>1902</v>
      </c>
      <c r="H230" s="36"/>
      <c r="I230" s="22">
        <v>120641.47269543461</v>
      </c>
      <c r="J230" s="36">
        <v>250001.08566486579</v>
      </c>
      <c r="K230" s="507">
        <f t="shared" si="78"/>
        <v>370642.55836030038</v>
      </c>
      <c r="L230" s="507"/>
      <c r="M230" s="36">
        <v>-212619.09718746648</v>
      </c>
      <c r="N230" s="36">
        <v>900.93302301351832</v>
      </c>
      <c r="O230" s="36">
        <v>-177519.19051018968</v>
      </c>
      <c r="P230" s="22">
        <v>68006.22595263744</v>
      </c>
      <c r="Q230" s="19">
        <f t="shared" si="79"/>
        <v>-321231.12872200523</v>
      </c>
      <c r="R230" s="22"/>
      <c r="S230" s="22">
        <v>-212619.09718746648</v>
      </c>
      <c r="T230" s="36">
        <v>-4001.7806442977012</v>
      </c>
      <c r="U230" s="36">
        <v>-57021.96</v>
      </c>
      <c r="V230" s="36">
        <v>-21834.959999999999</v>
      </c>
      <c r="W230" s="520">
        <f t="shared" si="80"/>
        <v>-177519.19051018968</v>
      </c>
      <c r="X230" s="22">
        <f t="shared" si="89"/>
        <v>94531.61586202812</v>
      </c>
      <c r="Y230" s="19">
        <f t="shared" si="90"/>
        <v>-378465.37247992575</v>
      </c>
      <c r="Z230" s="577"/>
      <c r="AA230" s="22">
        <f t="shared" si="81"/>
        <v>59.370803491847745</v>
      </c>
      <c r="AB230" s="22">
        <f t="shared" si="82"/>
        <v>123.03203034688278</v>
      </c>
      <c r="AC230" s="22">
        <f t="shared" si="83"/>
        <v>182.40283383873049</v>
      </c>
      <c r="AE230" s="520">
        <f t="shared" si="84"/>
        <v>-108.47913121809515</v>
      </c>
      <c r="AF230" s="520">
        <f t="shared" si="85"/>
        <v>0.45965970561914199</v>
      </c>
      <c r="AG230" s="520">
        <f t="shared" si="86"/>
        <v>-90.571015566423313</v>
      </c>
      <c r="AH230" s="520">
        <f t="shared" si="87"/>
        <v>34.69705405746808</v>
      </c>
      <c r="AI230" s="520">
        <f t="shared" si="88"/>
        <v>-163.89343302143124</v>
      </c>
      <c r="AK230" s="520">
        <f t="shared" si="74"/>
        <v>-111.78711734356807</v>
      </c>
      <c r="AL230" s="520">
        <f t="shared" si="75"/>
        <v>-2.1039856174015252</v>
      </c>
      <c r="AM230" s="520">
        <f t="shared" si="76"/>
        <v>-29.98</v>
      </c>
      <c r="AN230" s="520">
        <f t="shared" si="77"/>
        <v>-11.48</v>
      </c>
      <c r="AO230" s="520">
        <f t="shared" si="91"/>
        <v>-93.33290773406398</v>
      </c>
      <c r="AP230" s="520">
        <f t="shared" si="92"/>
        <v>49.701165016839177</v>
      </c>
      <c r="AQ230" s="520">
        <f t="shared" si="93"/>
        <v>-198.98284567819439</v>
      </c>
    </row>
    <row r="231" spans="1:43">
      <c r="A231" s="240">
        <v>710</v>
      </c>
      <c r="B231" s="364">
        <v>1</v>
      </c>
      <c r="C231" s="513">
        <v>34</v>
      </c>
      <c r="D231" s="18" t="s">
        <v>254</v>
      </c>
      <c r="E231" s="21">
        <v>27484</v>
      </c>
      <c r="F231" s="21">
        <v>27306</v>
      </c>
      <c r="G231" s="36">
        <v>27209</v>
      </c>
      <c r="H231" s="36"/>
      <c r="I231" s="22">
        <v>-1876434.7318152732</v>
      </c>
      <c r="J231" s="36">
        <v>412923.11956884601</v>
      </c>
      <c r="K231" s="507">
        <f t="shared" si="78"/>
        <v>-1463511.6122464272</v>
      </c>
      <c r="L231" s="507"/>
      <c r="M231" s="36">
        <v>-2352267.1041067266</v>
      </c>
      <c r="N231" s="36">
        <v>12551.467921636291</v>
      </c>
      <c r="O231" s="36">
        <v>-2473132.1510567549</v>
      </c>
      <c r="P231" s="22">
        <v>947437.75809322344</v>
      </c>
      <c r="Q231" s="19">
        <f t="shared" si="79"/>
        <v>-3865410.029148622</v>
      </c>
      <c r="R231" s="22"/>
      <c r="S231" s="22">
        <v>-2352267.1041067266</v>
      </c>
      <c r="T231" s="36">
        <v>-55751.337894486242</v>
      </c>
      <c r="U231" s="36">
        <v>-815725.82000000007</v>
      </c>
      <c r="V231" s="36">
        <v>-312359.32</v>
      </c>
      <c r="W231" s="520">
        <f t="shared" si="80"/>
        <v>-2473132.1510567549</v>
      </c>
      <c r="X231" s="22">
        <f t="shared" si="89"/>
        <v>1352318.9989431775</v>
      </c>
      <c r="Y231" s="19">
        <f t="shared" si="90"/>
        <v>-4656916.7341147903</v>
      </c>
      <c r="Z231" s="577"/>
      <c r="AA231" s="22">
        <f t="shared" si="81"/>
        <v>-68.273713135470572</v>
      </c>
      <c r="AB231" s="22">
        <f t="shared" si="82"/>
        <v>15.024127476671737</v>
      </c>
      <c r="AC231" s="22">
        <f t="shared" si="83"/>
        <v>-53.249585658798836</v>
      </c>
      <c r="AE231" s="520">
        <f t="shared" si="84"/>
        <v>-86.144697286557047</v>
      </c>
      <c r="AF231" s="520">
        <f t="shared" si="85"/>
        <v>0.45965970561914199</v>
      </c>
      <c r="AG231" s="520">
        <f t="shared" si="86"/>
        <v>-90.571015566423313</v>
      </c>
      <c r="AH231" s="520">
        <f t="shared" si="87"/>
        <v>34.69705405746808</v>
      </c>
      <c r="AI231" s="520">
        <f t="shared" si="88"/>
        <v>-141.55899908989315</v>
      </c>
      <c r="AK231" s="520">
        <f t="shared" si="74"/>
        <v>-86.451802863270487</v>
      </c>
      <c r="AL231" s="520">
        <f t="shared" si="75"/>
        <v>-2.049003561118977</v>
      </c>
      <c r="AM231" s="520">
        <f t="shared" si="76"/>
        <v>-29.980000000000004</v>
      </c>
      <c r="AN231" s="520">
        <f t="shared" si="77"/>
        <v>-11.48</v>
      </c>
      <c r="AO231" s="520">
        <f t="shared" si="91"/>
        <v>-90.893900953976811</v>
      </c>
      <c r="AP231" s="520">
        <f t="shared" si="92"/>
        <v>49.701165016839191</v>
      </c>
      <c r="AQ231" s="520">
        <f t="shared" si="93"/>
        <v>-171.15354236152709</v>
      </c>
    </row>
    <row r="232" spans="1:43">
      <c r="A232" s="240">
        <v>729</v>
      </c>
      <c r="B232" s="364">
        <v>13</v>
      </c>
      <c r="C232" s="364">
        <v>13</v>
      </c>
      <c r="D232" s="18" t="s">
        <v>255</v>
      </c>
      <c r="E232" s="21">
        <v>9117</v>
      </c>
      <c r="F232" s="21">
        <v>8975</v>
      </c>
      <c r="G232" s="36">
        <v>8847</v>
      </c>
      <c r="H232" s="36"/>
      <c r="I232" s="22">
        <v>-2235.4910099561166</v>
      </c>
      <c r="J232" s="36">
        <v>199038.06417472914</v>
      </c>
      <c r="K232" s="507">
        <f t="shared" si="78"/>
        <v>196802.57316477303</v>
      </c>
      <c r="L232" s="507"/>
      <c r="M232" s="36">
        <v>-506507.40780627506</v>
      </c>
      <c r="N232" s="36">
        <v>-40326.05046439841</v>
      </c>
      <c r="O232" s="36">
        <v>-812874.86470864923</v>
      </c>
      <c r="P232" s="22">
        <v>311406.060165776</v>
      </c>
      <c r="Q232" s="19">
        <f t="shared" si="79"/>
        <v>-1048302.2628135467</v>
      </c>
      <c r="R232" s="22"/>
      <c r="S232" s="22">
        <v>-506507.40780627506</v>
      </c>
      <c r="T232" s="36">
        <v>-18324.480246210136</v>
      </c>
      <c r="U232" s="36">
        <v>-265233.06</v>
      </c>
      <c r="V232" s="36">
        <v>-101563.56</v>
      </c>
      <c r="W232" s="520">
        <f t="shared" si="80"/>
        <v>-812874.86470864923</v>
      </c>
      <c r="X232" s="22">
        <f t="shared" si="89"/>
        <v>439706.20690397627</v>
      </c>
      <c r="Y232" s="19">
        <f t="shared" si="90"/>
        <v>-1264797.1658571581</v>
      </c>
      <c r="Z232" s="577"/>
      <c r="AA232" s="22">
        <f t="shared" si="81"/>
        <v>-0.24520028627356769</v>
      </c>
      <c r="AB232" s="22">
        <f t="shared" si="82"/>
        <v>21.831530566494365</v>
      </c>
      <c r="AC232" s="22">
        <f t="shared" si="83"/>
        <v>21.5863302802208</v>
      </c>
      <c r="AE232" s="520">
        <f t="shared" si="84"/>
        <v>-56.435365772286914</v>
      </c>
      <c r="AF232" s="520">
        <f t="shared" si="85"/>
        <v>-4.4931532550861739</v>
      </c>
      <c r="AG232" s="520">
        <f t="shared" si="86"/>
        <v>-90.571015566423313</v>
      </c>
      <c r="AH232" s="520">
        <f t="shared" si="87"/>
        <v>34.69705405746808</v>
      </c>
      <c r="AI232" s="520">
        <f t="shared" si="88"/>
        <v>-116.80248053632832</v>
      </c>
      <c r="AK232" s="520">
        <f t="shared" si="74"/>
        <v>-57.251882876260325</v>
      </c>
      <c r="AL232" s="520">
        <f t="shared" si="75"/>
        <v>-2.0712648633672583</v>
      </c>
      <c r="AM232" s="520">
        <f t="shared" si="76"/>
        <v>-29.98</v>
      </c>
      <c r="AN232" s="520">
        <f t="shared" si="77"/>
        <v>-11.48</v>
      </c>
      <c r="AO232" s="520">
        <f t="shared" si="91"/>
        <v>-91.881413440561687</v>
      </c>
      <c r="AP232" s="520">
        <f t="shared" si="92"/>
        <v>49.701165016839184</v>
      </c>
      <c r="AQ232" s="520">
        <f t="shared" si="93"/>
        <v>-142.96339616335007</v>
      </c>
    </row>
    <row r="233" spans="1:43">
      <c r="A233" s="240">
        <v>732</v>
      </c>
      <c r="B233" s="364">
        <v>19</v>
      </c>
      <c r="C233" s="364">
        <v>19</v>
      </c>
      <c r="D233" s="18" t="s">
        <v>256</v>
      </c>
      <c r="E233" s="21">
        <v>3416</v>
      </c>
      <c r="F233" s="21">
        <v>3336</v>
      </c>
      <c r="G233" s="36">
        <v>3344</v>
      </c>
      <c r="H233" s="36"/>
      <c r="I233" s="22">
        <v>-604844.44520688534</v>
      </c>
      <c r="J233" s="36">
        <v>579434.21842443536</v>
      </c>
      <c r="K233" s="507">
        <f t="shared" si="78"/>
        <v>-25410.226782449987</v>
      </c>
      <c r="L233" s="507"/>
      <c r="M233" s="36">
        <v>-710272.22485074052</v>
      </c>
      <c r="N233" s="36">
        <v>444930.54671531904</v>
      </c>
      <c r="O233" s="36">
        <v>-302144.90792958817</v>
      </c>
      <c r="P233" s="22">
        <v>115749.37233571352</v>
      </c>
      <c r="Q233" s="19">
        <f t="shared" si="79"/>
        <v>-451737.21372929617</v>
      </c>
      <c r="R233" s="22"/>
      <c r="S233" s="22">
        <v>-710272.22485074052</v>
      </c>
      <c r="T233" s="36">
        <v>386545.92794279335</v>
      </c>
      <c r="U233" s="36">
        <v>-100253.12</v>
      </c>
      <c r="V233" s="36">
        <v>-38389.120000000003</v>
      </c>
      <c r="W233" s="520">
        <f t="shared" si="80"/>
        <v>-302144.90792958817</v>
      </c>
      <c r="X233" s="22">
        <f t="shared" si="89"/>
        <v>166200.69581631024</v>
      </c>
      <c r="Y233" s="19">
        <f t="shared" si="90"/>
        <v>-598312.74902122503</v>
      </c>
      <c r="Z233" s="577"/>
      <c r="AA233" s="22">
        <f t="shared" si="81"/>
        <v>-177.06219121981422</v>
      </c>
      <c r="AB233" s="22">
        <f t="shared" si="82"/>
        <v>169.62360024134526</v>
      </c>
      <c r="AC233" s="22">
        <f t="shared" si="83"/>
        <v>-7.4385909784689659</v>
      </c>
      <c r="AE233" s="520">
        <f t="shared" si="84"/>
        <v>-212.91133838451455</v>
      </c>
      <c r="AF233" s="520">
        <f t="shared" si="85"/>
        <v>133.37246604176229</v>
      </c>
      <c r="AG233" s="520">
        <f t="shared" si="86"/>
        <v>-90.571015566423313</v>
      </c>
      <c r="AH233" s="520">
        <f t="shared" si="87"/>
        <v>34.69705405746808</v>
      </c>
      <c r="AI233" s="520">
        <f t="shared" si="88"/>
        <v>-135.41283385170749</v>
      </c>
      <c r="AK233" s="520">
        <f t="shared" si="74"/>
        <v>-212.40198111565206</v>
      </c>
      <c r="AL233" s="520">
        <f t="shared" si="75"/>
        <v>115.59387797332337</v>
      </c>
      <c r="AM233" s="520">
        <f t="shared" si="76"/>
        <v>-29.979999999999997</v>
      </c>
      <c r="AN233" s="520">
        <f t="shared" si="77"/>
        <v>-11.48</v>
      </c>
      <c r="AO233" s="520">
        <f t="shared" si="91"/>
        <v>-90.354338495690243</v>
      </c>
      <c r="AP233" s="520">
        <f t="shared" si="92"/>
        <v>49.701165016839184</v>
      </c>
      <c r="AQ233" s="520">
        <f t="shared" si="93"/>
        <v>-178.92127662117974</v>
      </c>
    </row>
    <row r="234" spans="1:43">
      <c r="A234" s="240">
        <v>734</v>
      </c>
      <c r="B234" s="364">
        <v>2</v>
      </c>
      <c r="C234" s="364">
        <v>2</v>
      </c>
      <c r="D234" s="18" t="s">
        <v>257</v>
      </c>
      <c r="E234" s="21">
        <v>51400</v>
      </c>
      <c r="F234" s="21">
        <v>50933</v>
      </c>
      <c r="G234" s="36">
        <v>51100</v>
      </c>
      <c r="H234" s="36"/>
      <c r="I234" s="22">
        <v>-3196452.2279215986</v>
      </c>
      <c r="J234" s="36">
        <v>-164855.49441304526</v>
      </c>
      <c r="K234" s="507">
        <f t="shared" si="78"/>
        <v>-3361307.7223346438</v>
      </c>
      <c r="L234" s="507"/>
      <c r="M234" s="36">
        <v>-1488226.3948632984</v>
      </c>
      <c r="N234" s="36">
        <v>23411.847786299761</v>
      </c>
      <c r="O234" s="36">
        <v>-4613053.5358446389</v>
      </c>
      <c r="P234" s="22">
        <v>1767225.0543090217</v>
      </c>
      <c r="Q234" s="19">
        <f t="shared" si="79"/>
        <v>-4310643.0286126155</v>
      </c>
      <c r="R234" s="22"/>
      <c r="S234" s="22">
        <v>-1488226.3948632984</v>
      </c>
      <c r="T234" s="36">
        <v>-103991.17018164022</v>
      </c>
      <c r="U234" s="36">
        <v>-1531978</v>
      </c>
      <c r="V234" s="36">
        <v>-586628</v>
      </c>
      <c r="W234" s="520">
        <f t="shared" si="80"/>
        <v>-4613053.5358446389</v>
      </c>
      <c r="X234" s="22">
        <f t="shared" si="89"/>
        <v>2539729.532360482</v>
      </c>
      <c r="Y234" s="19">
        <f t="shared" si="90"/>
        <v>-5784147.5685290955</v>
      </c>
      <c r="Z234" s="577"/>
      <c r="AA234" s="22">
        <f t="shared" si="81"/>
        <v>-62.187786535439663</v>
      </c>
      <c r="AB234" s="22">
        <f t="shared" si="82"/>
        <v>-3.2073053387751997</v>
      </c>
      <c r="AC234" s="22">
        <f t="shared" si="83"/>
        <v>-65.395091874214856</v>
      </c>
      <c r="AE234" s="520">
        <f t="shared" si="84"/>
        <v>-29.219295836948508</v>
      </c>
      <c r="AF234" s="520">
        <f t="shared" si="85"/>
        <v>0.45965970561914204</v>
      </c>
      <c r="AG234" s="520">
        <f t="shared" si="86"/>
        <v>-90.571015566423313</v>
      </c>
      <c r="AH234" s="520">
        <f t="shared" si="87"/>
        <v>34.69705405746808</v>
      </c>
      <c r="AI234" s="520">
        <f t="shared" si="88"/>
        <v>-84.633597640284606</v>
      </c>
      <c r="AK234" s="520">
        <f t="shared" si="74"/>
        <v>-29.123804204761221</v>
      </c>
      <c r="AL234" s="520">
        <f t="shared" si="75"/>
        <v>-2.03505225404384</v>
      </c>
      <c r="AM234" s="520">
        <f t="shared" si="76"/>
        <v>-29.98</v>
      </c>
      <c r="AN234" s="520">
        <f t="shared" si="77"/>
        <v>-11.48</v>
      </c>
      <c r="AO234" s="520">
        <f t="shared" si="91"/>
        <v>-90.275020270932274</v>
      </c>
      <c r="AP234" s="520">
        <f t="shared" si="92"/>
        <v>49.701165016839177</v>
      </c>
      <c r="AQ234" s="520">
        <f t="shared" si="93"/>
        <v>-113.19271171289815</v>
      </c>
    </row>
    <row r="235" spans="1:43">
      <c r="A235" s="240">
        <v>738</v>
      </c>
      <c r="B235" s="364">
        <v>2</v>
      </c>
      <c r="C235" s="364">
        <v>2</v>
      </c>
      <c r="D235" s="18" t="s">
        <v>258</v>
      </c>
      <c r="E235" s="21">
        <v>2959</v>
      </c>
      <c r="F235" s="21">
        <v>2917</v>
      </c>
      <c r="G235" s="36">
        <v>2974</v>
      </c>
      <c r="H235" s="36"/>
      <c r="I235" s="22">
        <v>48497.464560992346</v>
      </c>
      <c r="J235" s="36">
        <v>-5785.8933444046088</v>
      </c>
      <c r="K235" s="507">
        <f t="shared" si="78"/>
        <v>42711.571216587734</v>
      </c>
      <c r="L235" s="507"/>
      <c r="M235" s="36">
        <v>97268.16018971859</v>
      </c>
      <c r="N235" s="36">
        <v>1340.8273612910373</v>
      </c>
      <c r="O235" s="36">
        <v>-264195.65240725683</v>
      </c>
      <c r="P235" s="22">
        <v>101211.30668563439</v>
      </c>
      <c r="Q235" s="19">
        <f t="shared" si="79"/>
        <v>-64375.358170612802</v>
      </c>
      <c r="R235" s="22"/>
      <c r="S235" s="22">
        <v>97268.16018971859</v>
      </c>
      <c r="T235" s="36">
        <v>-5955.7112956206092</v>
      </c>
      <c r="U235" s="36">
        <v>-89160.52</v>
      </c>
      <c r="V235" s="36">
        <v>-34141.520000000004</v>
      </c>
      <c r="W235" s="520">
        <f t="shared" si="80"/>
        <v>-264195.65240725683</v>
      </c>
      <c r="X235" s="22">
        <f t="shared" si="89"/>
        <v>147811.26476007974</v>
      </c>
      <c r="Y235" s="19">
        <f t="shared" si="90"/>
        <v>-148373.97875307914</v>
      </c>
      <c r="Z235" s="577"/>
      <c r="AA235" s="22">
        <f t="shared" si="81"/>
        <v>16.389815667790586</v>
      </c>
      <c r="AB235" s="22">
        <f t="shared" si="82"/>
        <v>-1.9553542900995637</v>
      </c>
      <c r="AC235" s="22">
        <f t="shared" si="83"/>
        <v>14.434461377691022</v>
      </c>
      <c r="AE235" s="520">
        <f t="shared" si="84"/>
        <v>33.345272605320055</v>
      </c>
      <c r="AF235" s="520">
        <f t="shared" si="85"/>
        <v>0.45965970561914204</v>
      </c>
      <c r="AG235" s="520">
        <f t="shared" si="86"/>
        <v>-90.571015566423327</v>
      </c>
      <c r="AH235" s="520">
        <f t="shared" si="87"/>
        <v>34.69705405746808</v>
      </c>
      <c r="AI235" s="520">
        <f t="shared" si="88"/>
        <v>-22.069029198016043</v>
      </c>
      <c r="AK235" s="520">
        <f t="shared" si="74"/>
        <v>32.70617356749112</v>
      </c>
      <c r="AL235" s="520">
        <f t="shared" si="75"/>
        <v>-2.002592903705652</v>
      </c>
      <c r="AM235" s="520">
        <f t="shared" si="76"/>
        <v>-29.98</v>
      </c>
      <c r="AN235" s="520">
        <f t="shared" si="77"/>
        <v>-11.480000000000002</v>
      </c>
      <c r="AO235" s="520">
        <f t="shared" si="91"/>
        <v>-88.835121858526165</v>
      </c>
      <c r="AP235" s="520">
        <f t="shared" si="92"/>
        <v>49.701165016839184</v>
      </c>
      <c r="AQ235" s="520">
        <f t="shared" si="93"/>
        <v>-49.890376177901523</v>
      </c>
    </row>
    <row r="236" spans="1:43">
      <c r="A236" s="240">
        <v>739</v>
      </c>
      <c r="B236" s="364">
        <v>9</v>
      </c>
      <c r="C236" s="364">
        <v>9</v>
      </c>
      <c r="D236" s="18" t="s">
        <v>259</v>
      </c>
      <c r="E236" s="21">
        <v>3261</v>
      </c>
      <c r="F236" s="21">
        <v>3256</v>
      </c>
      <c r="G236" s="36">
        <v>3216</v>
      </c>
      <c r="H236" s="36"/>
      <c r="I236" s="22">
        <v>1487130.9457899807</v>
      </c>
      <c r="J236" s="36">
        <v>1236713.0197413699</v>
      </c>
      <c r="K236" s="507">
        <f t="shared" si="78"/>
        <v>2723843.9655313506</v>
      </c>
      <c r="L236" s="507"/>
      <c r="M236" s="36">
        <v>1181236.7453195436</v>
      </c>
      <c r="N236" s="36">
        <v>970441.29712819995</v>
      </c>
      <c r="O236" s="36">
        <v>-294899.22668427433</v>
      </c>
      <c r="P236" s="22">
        <v>112973.60801111607</v>
      </c>
      <c r="Q236" s="19">
        <f t="shared" si="79"/>
        <v>1969752.4237745851</v>
      </c>
      <c r="R236" s="22"/>
      <c r="S236" s="22">
        <v>1181236.7453195436</v>
      </c>
      <c r="T236" s="36">
        <v>913456.78911760543</v>
      </c>
      <c r="U236" s="36">
        <v>-96415.680000000008</v>
      </c>
      <c r="V236" s="36">
        <v>-36919.68</v>
      </c>
      <c r="W236" s="520">
        <f t="shared" si="80"/>
        <v>-294899.22668427433</v>
      </c>
      <c r="X236" s="22">
        <f t="shared" si="89"/>
        <v>159838.94669415482</v>
      </c>
      <c r="Y236" s="19">
        <f t="shared" si="90"/>
        <v>1826297.8944470296</v>
      </c>
      <c r="Z236" s="577"/>
      <c r="AA236" s="22">
        <f t="shared" si="81"/>
        <v>456.03524863231547</v>
      </c>
      <c r="AB236" s="22">
        <f t="shared" si="82"/>
        <v>379.24348964776755</v>
      </c>
      <c r="AC236" s="22">
        <f t="shared" si="83"/>
        <v>835.27873828008296</v>
      </c>
      <c r="AE236" s="520">
        <f t="shared" si="84"/>
        <v>362.78769819396302</v>
      </c>
      <c r="AF236" s="520">
        <f t="shared" si="85"/>
        <v>298.04708142757983</v>
      </c>
      <c r="AG236" s="520">
        <f t="shared" si="86"/>
        <v>-90.571015566423313</v>
      </c>
      <c r="AH236" s="520">
        <f t="shared" si="87"/>
        <v>34.69705405746808</v>
      </c>
      <c r="AI236" s="520">
        <f t="shared" si="88"/>
        <v>604.96081811258762</v>
      </c>
      <c r="AK236" s="520">
        <f t="shared" si="74"/>
        <v>367.29998299737053</v>
      </c>
      <c r="AL236" s="520">
        <f t="shared" si="75"/>
        <v>284.0350712430365</v>
      </c>
      <c r="AM236" s="520">
        <f t="shared" si="76"/>
        <v>-29.980000000000004</v>
      </c>
      <c r="AN236" s="520">
        <f t="shared" si="77"/>
        <v>-11.48</v>
      </c>
      <c r="AO236" s="520">
        <f t="shared" si="91"/>
        <v>-91.697520735159927</v>
      </c>
      <c r="AP236" s="520">
        <f t="shared" si="92"/>
        <v>49.701165016839184</v>
      </c>
      <c r="AQ236" s="520">
        <f t="shared" si="93"/>
        <v>567.87869852208632</v>
      </c>
    </row>
    <row r="237" spans="1:43">
      <c r="A237" s="240">
        <v>740</v>
      </c>
      <c r="B237" s="364">
        <v>10</v>
      </c>
      <c r="C237" s="364">
        <v>10</v>
      </c>
      <c r="D237" s="18" t="s">
        <v>260</v>
      </c>
      <c r="E237" s="21">
        <v>32547</v>
      </c>
      <c r="F237" s="21">
        <v>32085</v>
      </c>
      <c r="G237" s="36">
        <v>31843</v>
      </c>
      <c r="H237" s="36"/>
      <c r="I237" s="22">
        <v>-2020804.7409270357</v>
      </c>
      <c r="J237" s="36">
        <v>228095.99623139377</v>
      </c>
      <c r="K237" s="507">
        <f t="shared" si="78"/>
        <v>-1792708.744695642</v>
      </c>
      <c r="L237" s="507"/>
      <c r="M237" s="36">
        <v>-5483952.9192687627</v>
      </c>
      <c r="N237" s="36">
        <v>-1734345.665751552</v>
      </c>
      <c r="O237" s="36">
        <v>-2905971.0344486921</v>
      </c>
      <c r="P237" s="22">
        <v>1113254.9794338634</v>
      </c>
      <c r="Q237" s="19">
        <f t="shared" si="79"/>
        <v>-9011014.640035145</v>
      </c>
      <c r="R237" s="22"/>
      <c r="S237" s="22">
        <v>-5483952.9192687627</v>
      </c>
      <c r="T237" s="36">
        <v>-1333327.5882085317</v>
      </c>
      <c r="U237" s="36">
        <v>-954653.14</v>
      </c>
      <c r="V237" s="36">
        <v>-365557.64</v>
      </c>
      <c r="W237" s="520">
        <f t="shared" si="80"/>
        <v>-2905971.0344486921</v>
      </c>
      <c r="X237" s="22">
        <f t="shared" si="89"/>
        <v>1582634.1976312103</v>
      </c>
      <c r="Y237" s="19">
        <f t="shared" si="90"/>
        <v>-9460828.1242947765</v>
      </c>
      <c r="Z237" s="577"/>
      <c r="AA237" s="22">
        <f t="shared" si="81"/>
        <v>-62.088817431008565</v>
      </c>
      <c r="AB237" s="22">
        <f t="shared" si="82"/>
        <v>7.0082034052721838</v>
      </c>
      <c r="AC237" s="22">
        <f t="shared" si="83"/>
        <v>-55.080614025736381</v>
      </c>
      <c r="AE237" s="520">
        <f t="shared" si="84"/>
        <v>-170.91952374220858</v>
      </c>
      <c r="AF237" s="520">
        <f t="shared" si="85"/>
        <v>-54.054719206842826</v>
      </c>
      <c r="AG237" s="520">
        <f t="shared" si="86"/>
        <v>-90.571015566423313</v>
      </c>
      <c r="AH237" s="520">
        <f t="shared" si="87"/>
        <v>34.69705405746808</v>
      </c>
      <c r="AI237" s="520">
        <f t="shared" si="88"/>
        <v>-280.84820445800671</v>
      </c>
      <c r="AK237" s="520">
        <f t="shared" si="74"/>
        <v>-172.21847562317504</v>
      </c>
      <c r="AL237" s="520">
        <f t="shared" si="75"/>
        <v>-41.871921245125513</v>
      </c>
      <c r="AM237" s="520">
        <f t="shared" si="76"/>
        <v>-29.98</v>
      </c>
      <c r="AN237" s="520">
        <f t="shared" si="77"/>
        <v>-11.48</v>
      </c>
      <c r="AO237" s="520">
        <f t="shared" si="91"/>
        <v>-91.259335943494392</v>
      </c>
      <c r="AP237" s="520">
        <f t="shared" si="92"/>
        <v>49.701165016839191</v>
      </c>
      <c r="AQ237" s="520">
        <f t="shared" si="93"/>
        <v>-297.10856779495577</v>
      </c>
    </row>
    <row r="238" spans="1:43">
      <c r="A238" s="240">
        <v>742</v>
      </c>
      <c r="B238" s="364">
        <v>19</v>
      </c>
      <c r="C238" s="364">
        <v>19</v>
      </c>
      <c r="D238" s="18" t="s">
        <v>261</v>
      </c>
      <c r="E238" s="21">
        <v>1009</v>
      </c>
      <c r="F238" s="21">
        <v>988</v>
      </c>
      <c r="G238" s="36">
        <v>978</v>
      </c>
      <c r="H238" s="36"/>
      <c r="I238" s="22">
        <v>-161407.18414677025</v>
      </c>
      <c r="J238" s="36">
        <v>123525.4114653835</v>
      </c>
      <c r="K238" s="507">
        <f t="shared" si="78"/>
        <v>-37881.772681386748</v>
      </c>
      <c r="L238" s="507"/>
      <c r="M238" s="36">
        <v>-3069.3803781253428</v>
      </c>
      <c r="N238" s="36">
        <v>210077.19787096893</v>
      </c>
      <c r="O238" s="36">
        <v>-89484.163379626232</v>
      </c>
      <c r="P238" s="22">
        <v>34280.68940877846</v>
      </c>
      <c r="Q238" s="19">
        <f t="shared" si="79"/>
        <v>151804.34352199582</v>
      </c>
      <c r="R238" s="22"/>
      <c r="S238" s="22">
        <v>-3069.3803781253428</v>
      </c>
      <c r="T238" s="36">
        <v>192785.82996112021</v>
      </c>
      <c r="U238" s="36">
        <v>-29320.44</v>
      </c>
      <c r="V238" s="36">
        <v>-11227.44</v>
      </c>
      <c r="W238" s="520">
        <f t="shared" si="80"/>
        <v>-89484.163379626232</v>
      </c>
      <c r="X238" s="22">
        <f t="shared" si="89"/>
        <v>48607.739386468718</v>
      </c>
      <c r="Y238" s="19">
        <f t="shared" si="90"/>
        <v>108292.14558983734</v>
      </c>
      <c r="Z238" s="577"/>
      <c r="AA238" s="22">
        <f t="shared" si="81"/>
        <v>-159.96747685507458</v>
      </c>
      <c r="AB238" s="22">
        <f t="shared" si="82"/>
        <v>122.42359907372001</v>
      </c>
      <c r="AC238" s="22">
        <f t="shared" si="83"/>
        <v>-37.54387778135456</v>
      </c>
      <c r="AE238" s="520">
        <f t="shared" si="84"/>
        <v>-3.1066603017462984</v>
      </c>
      <c r="AF238" s="520">
        <f t="shared" si="85"/>
        <v>212.6287427843815</v>
      </c>
      <c r="AG238" s="520">
        <f t="shared" si="86"/>
        <v>-90.571015566423313</v>
      </c>
      <c r="AH238" s="520">
        <f t="shared" si="87"/>
        <v>34.69705405746808</v>
      </c>
      <c r="AI238" s="520">
        <f t="shared" si="88"/>
        <v>153.64812097367997</v>
      </c>
      <c r="AK238" s="520">
        <f t="shared" si="74"/>
        <v>-3.1384257445044406</v>
      </c>
      <c r="AL238" s="520">
        <f t="shared" si="75"/>
        <v>197.12252552261779</v>
      </c>
      <c r="AM238" s="520">
        <f t="shared" si="76"/>
        <v>-29.98</v>
      </c>
      <c r="AN238" s="520">
        <f t="shared" si="77"/>
        <v>-11.48</v>
      </c>
      <c r="AO238" s="520">
        <f t="shared" si="91"/>
        <v>-91.497099570169965</v>
      </c>
      <c r="AP238" s="520">
        <f t="shared" si="92"/>
        <v>49.701165016839177</v>
      </c>
      <c r="AQ238" s="520">
        <f t="shared" si="93"/>
        <v>110.72816522478256</v>
      </c>
    </row>
    <row r="239" spans="1:43">
      <c r="A239" s="240">
        <v>743</v>
      </c>
      <c r="B239" s="364">
        <v>14</v>
      </c>
      <c r="C239" s="364">
        <v>14</v>
      </c>
      <c r="D239" s="18" t="s">
        <v>262</v>
      </c>
      <c r="E239" s="21">
        <v>64736</v>
      </c>
      <c r="F239" s="21">
        <v>65323</v>
      </c>
      <c r="G239" s="36">
        <v>66160</v>
      </c>
      <c r="H239" s="36"/>
      <c r="I239" s="22">
        <v>-5497885.2655691179</v>
      </c>
      <c r="J239" s="36">
        <v>-2689306.917071817</v>
      </c>
      <c r="K239" s="507">
        <f t="shared" si="78"/>
        <v>-8187192.1826409344</v>
      </c>
      <c r="L239" s="507"/>
      <c r="M239" s="36">
        <v>-8531579.612140391</v>
      </c>
      <c r="N239" s="36">
        <v>-3999647.5402078256</v>
      </c>
      <c r="O239" s="36">
        <v>-5916370.4498454705</v>
      </c>
      <c r="P239" s="22">
        <v>2266515.6621959875</v>
      </c>
      <c r="Q239" s="19">
        <f t="shared" si="79"/>
        <v>-16181081.939997699</v>
      </c>
      <c r="R239" s="22"/>
      <c r="S239" s="22">
        <v>-8531579.612140391</v>
      </c>
      <c r="T239" s="36">
        <v>-3183200.4814781165</v>
      </c>
      <c r="U239" s="36">
        <v>-1983476.8</v>
      </c>
      <c r="V239" s="36">
        <v>-759516.8</v>
      </c>
      <c r="W239" s="520">
        <f t="shared" si="80"/>
        <v>-5916370.4498454705</v>
      </c>
      <c r="X239" s="22">
        <f t="shared" si="89"/>
        <v>3288229.0775140808</v>
      </c>
      <c r="Y239" s="19">
        <f t="shared" si="90"/>
        <v>-17085915.065949898</v>
      </c>
      <c r="Z239" s="577"/>
      <c r="AA239" s="22">
        <f t="shared" si="81"/>
        <v>-84.927787715785925</v>
      </c>
      <c r="AB239" s="22">
        <f t="shared" si="82"/>
        <v>-41.542679761984317</v>
      </c>
      <c r="AC239" s="22">
        <f t="shared" si="83"/>
        <v>-126.47046747777024</v>
      </c>
      <c r="AE239" s="520">
        <f t="shared" si="84"/>
        <v>-130.60605930744748</v>
      </c>
      <c r="AF239" s="520">
        <f t="shared" si="85"/>
        <v>-61.228779146821573</v>
      </c>
      <c r="AG239" s="520">
        <f t="shared" si="86"/>
        <v>-90.571015566423313</v>
      </c>
      <c r="AH239" s="520">
        <f t="shared" si="87"/>
        <v>34.69705405746808</v>
      </c>
      <c r="AI239" s="520">
        <f t="shared" si="88"/>
        <v>-247.70879996322427</v>
      </c>
      <c r="AK239" s="520">
        <f t="shared" si="74"/>
        <v>-128.95374262606396</v>
      </c>
      <c r="AL239" s="520">
        <f t="shared" si="75"/>
        <v>-48.113671122704297</v>
      </c>
      <c r="AM239" s="520">
        <f t="shared" si="76"/>
        <v>-29.98</v>
      </c>
      <c r="AN239" s="520">
        <f t="shared" si="77"/>
        <v>-11.48</v>
      </c>
      <c r="AO239" s="520">
        <f t="shared" si="91"/>
        <v>-89.42518817783359</v>
      </c>
      <c r="AP239" s="520">
        <f t="shared" si="92"/>
        <v>49.701165016839191</v>
      </c>
      <c r="AQ239" s="520">
        <f t="shared" si="93"/>
        <v>-258.25143690976267</v>
      </c>
    </row>
    <row r="240" spans="1:43">
      <c r="A240" s="240">
        <v>746</v>
      </c>
      <c r="B240" s="364">
        <v>17</v>
      </c>
      <c r="C240" s="364">
        <v>17</v>
      </c>
      <c r="D240" s="18" t="s">
        <v>263</v>
      </c>
      <c r="E240" s="21">
        <v>4781</v>
      </c>
      <c r="F240" s="21">
        <v>4735</v>
      </c>
      <c r="G240" s="36">
        <v>4713</v>
      </c>
      <c r="H240" s="36"/>
      <c r="I240" s="22">
        <v>-103915.72865544069</v>
      </c>
      <c r="J240" s="36">
        <v>-606658.27817700489</v>
      </c>
      <c r="K240" s="507">
        <f t="shared" si="78"/>
        <v>-710574.00683244562</v>
      </c>
      <c r="L240" s="507"/>
      <c r="M240" s="36">
        <v>-148717.32408441388</v>
      </c>
      <c r="N240" s="36">
        <v>-585313.8821712822</v>
      </c>
      <c r="O240" s="36">
        <v>-428853.75870701438</v>
      </c>
      <c r="P240" s="22">
        <v>164290.55096211136</v>
      </c>
      <c r="Q240" s="19">
        <f t="shared" si="79"/>
        <v>-998594.41400059906</v>
      </c>
      <c r="R240" s="22"/>
      <c r="S240" s="22">
        <v>-148717.32408441388</v>
      </c>
      <c r="T240" s="36">
        <v>-526132.93789307738</v>
      </c>
      <c r="U240" s="36">
        <v>-141295.74</v>
      </c>
      <c r="V240" s="36">
        <v>-54105.240000000005</v>
      </c>
      <c r="W240" s="520">
        <f t="shared" si="80"/>
        <v>-428853.75870701438</v>
      </c>
      <c r="X240" s="22">
        <f t="shared" si="89"/>
        <v>234241.59072436308</v>
      </c>
      <c r="Y240" s="19">
        <f t="shared" si="90"/>
        <v>-1064863.4099601426</v>
      </c>
      <c r="Z240" s="577"/>
      <c r="AA240" s="22">
        <f t="shared" si="81"/>
        <v>-21.735145085848291</v>
      </c>
      <c r="AB240" s="22">
        <f t="shared" si="82"/>
        <v>-126.88941187555007</v>
      </c>
      <c r="AC240" s="22">
        <f t="shared" si="83"/>
        <v>-148.62455696139838</v>
      </c>
      <c r="AE240" s="520">
        <f t="shared" si="84"/>
        <v>-31.408093787627006</v>
      </c>
      <c r="AF240" s="520">
        <f t="shared" si="85"/>
        <v>-123.61433625581461</v>
      </c>
      <c r="AG240" s="520">
        <f t="shared" si="86"/>
        <v>-90.571015566423313</v>
      </c>
      <c r="AH240" s="520">
        <f t="shared" si="87"/>
        <v>34.69705405746808</v>
      </c>
      <c r="AI240" s="520">
        <f t="shared" si="88"/>
        <v>-210.89639155239684</v>
      </c>
      <c r="AK240" s="520">
        <f t="shared" si="74"/>
        <v>-31.554704876811773</v>
      </c>
      <c r="AL240" s="520">
        <f t="shared" si="75"/>
        <v>-111.63440226884731</v>
      </c>
      <c r="AM240" s="520">
        <f t="shared" si="76"/>
        <v>-29.979999999999997</v>
      </c>
      <c r="AN240" s="520">
        <f t="shared" si="77"/>
        <v>-11.48</v>
      </c>
      <c r="AO240" s="520">
        <f t="shared" si="91"/>
        <v>-90.993795609381365</v>
      </c>
      <c r="AP240" s="520">
        <f t="shared" si="92"/>
        <v>49.701165016839184</v>
      </c>
      <c r="AQ240" s="520">
        <f t="shared" si="93"/>
        <v>-225.94173773820125</v>
      </c>
    </row>
    <row r="241" spans="1:43">
      <c r="A241" s="240">
        <v>747</v>
      </c>
      <c r="B241" s="364">
        <v>4</v>
      </c>
      <c r="C241" s="364">
        <v>4</v>
      </c>
      <c r="D241" s="18" t="s">
        <v>264</v>
      </c>
      <c r="E241" s="21">
        <v>1352</v>
      </c>
      <c r="F241" s="21">
        <v>1308</v>
      </c>
      <c r="G241" s="36">
        <v>1283</v>
      </c>
      <c r="H241" s="36"/>
      <c r="I241" s="22">
        <v>447558.96251326235</v>
      </c>
      <c r="J241" s="36">
        <v>365176.29474819027</v>
      </c>
      <c r="K241" s="507">
        <f t="shared" si="78"/>
        <v>812735.25726145261</v>
      </c>
      <c r="L241" s="507"/>
      <c r="M241" s="36">
        <v>363573.27875279542</v>
      </c>
      <c r="N241" s="36">
        <v>283948.58489413082</v>
      </c>
      <c r="O241" s="36">
        <v>-118466.8883608817</v>
      </c>
      <c r="P241" s="22">
        <v>45383.746707168248</v>
      </c>
      <c r="Q241" s="19">
        <f t="shared" si="79"/>
        <v>574438.72199321282</v>
      </c>
      <c r="R241" s="22"/>
      <c r="S241" s="22">
        <v>363573.27875279542</v>
      </c>
      <c r="T241" s="36">
        <v>261056.77393655782</v>
      </c>
      <c r="U241" s="36">
        <v>-38464.340000000004</v>
      </c>
      <c r="V241" s="36">
        <v>-14728.84</v>
      </c>
      <c r="W241" s="520">
        <f t="shared" si="80"/>
        <v>-118466.8883608817</v>
      </c>
      <c r="X241" s="22">
        <f t="shared" si="89"/>
        <v>63766.594716604675</v>
      </c>
      <c r="Y241" s="19">
        <f t="shared" si="90"/>
        <v>516736.57904507627</v>
      </c>
      <c r="Z241" s="577"/>
      <c r="AA241" s="22">
        <f t="shared" si="81"/>
        <v>331.03473558673249</v>
      </c>
      <c r="AB241" s="22">
        <f t="shared" si="82"/>
        <v>270.10080972499281</v>
      </c>
      <c r="AC241" s="22">
        <f t="shared" si="83"/>
        <v>601.13554531172531</v>
      </c>
      <c r="AE241" s="520">
        <f t="shared" si="84"/>
        <v>277.96122228806991</v>
      </c>
      <c r="AF241" s="520">
        <f t="shared" si="85"/>
        <v>217.08607407808168</v>
      </c>
      <c r="AG241" s="520">
        <f t="shared" si="86"/>
        <v>-90.571015566423313</v>
      </c>
      <c r="AH241" s="520">
        <f t="shared" si="87"/>
        <v>34.69705405746808</v>
      </c>
      <c r="AI241" s="520">
        <f t="shared" si="88"/>
        <v>439.17333485719632</v>
      </c>
      <c r="AK241" s="520">
        <f t="shared" si="74"/>
        <v>283.37745810818035</v>
      </c>
      <c r="AL241" s="520">
        <f t="shared" si="75"/>
        <v>203.47371312280421</v>
      </c>
      <c r="AM241" s="520">
        <f t="shared" si="76"/>
        <v>-29.980000000000004</v>
      </c>
      <c r="AN241" s="520">
        <f t="shared" si="77"/>
        <v>-11.48</v>
      </c>
      <c r="AO241" s="520">
        <f t="shared" si="91"/>
        <v>-92.335844396634215</v>
      </c>
      <c r="AP241" s="520">
        <f t="shared" si="92"/>
        <v>49.701165016839184</v>
      </c>
      <c r="AQ241" s="520">
        <f t="shared" si="93"/>
        <v>402.75649185118959</v>
      </c>
    </row>
    <row r="242" spans="1:43">
      <c r="A242" s="240">
        <v>748</v>
      </c>
      <c r="B242" s="364">
        <v>17</v>
      </c>
      <c r="C242" s="364">
        <v>17</v>
      </c>
      <c r="D242" s="18" t="s">
        <v>265</v>
      </c>
      <c r="E242" s="21">
        <v>5028</v>
      </c>
      <c r="F242" s="21">
        <v>4897</v>
      </c>
      <c r="G242" s="36">
        <v>4837</v>
      </c>
      <c r="H242" s="36"/>
      <c r="I242" s="22">
        <v>-665206.94257305388</v>
      </c>
      <c r="J242" s="36">
        <v>-835144.89288000506</v>
      </c>
      <c r="K242" s="507">
        <f t="shared" si="78"/>
        <v>-1500351.8354530591</v>
      </c>
      <c r="L242" s="507"/>
      <c r="M242" s="36">
        <v>-828488.94256553904</v>
      </c>
      <c r="N242" s="36">
        <v>-891419.16936990723</v>
      </c>
      <c r="O242" s="36">
        <v>-443526.26322877494</v>
      </c>
      <c r="P242" s="22">
        <v>169911.47371942119</v>
      </c>
      <c r="Q242" s="19">
        <f t="shared" si="79"/>
        <v>-1993522.9014447997</v>
      </c>
      <c r="R242" s="22"/>
      <c r="S242" s="22">
        <v>-828488.94256553904</v>
      </c>
      <c r="T242" s="36">
        <v>-830213.44938461285</v>
      </c>
      <c r="U242" s="36">
        <v>-145013.26</v>
      </c>
      <c r="V242" s="36">
        <v>-55528.76</v>
      </c>
      <c r="W242" s="520">
        <f t="shared" si="80"/>
        <v>-443526.26322877494</v>
      </c>
      <c r="X242" s="22">
        <f t="shared" si="89"/>
        <v>240404.53518645113</v>
      </c>
      <c r="Y242" s="19">
        <f t="shared" si="90"/>
        <v>-2062366.1399924757</v>
      </c>
      <c r="Z242" s="577"/>
      <c r="AA242" s="22">
        <f t="shared" si="81"/>
        <v>-132.30050568278716</v>
      </c>
      <c r="AB242" s="22">
        <f t="shared" si="82"/>
        <v>-166.09882515513226</v>
      </c>
      <c r="AC242" s="22">
        <f t="shared" si="83"/>
        <v>-298.39933083791948</v>
      </c>
      <c r="AE242" s="520">
        <f t="shared" si="84"/>
        <v>-169.18295743629548</v>
      </c>
      <c r="AF242" s="520">
        <f t="shared" si="85"/>
        <v>-182.03372868489018</v>
      </c>
      <c r="AG242" s="520">
        <f t="shared" si="86"/>
        <v>-90.571015566423313</v>
      </c>
      <c r="AH242" s="520">
        <f t="shared" si="87"/>
        <v>34.69705405746808</v>
      </c>
      <c r="AI242" s="520">
        <f t="shared" si="88"/>
        <v>-407.09064763014084</v>
      </c>
      <c r="AK242" s="520">
        <f t="shared" si="74"/>
        <v>-171.28156761743622</v>
      </c>
      <c r="AL242" s="520">
        <f t="shared" si="75"/>
        <v>-171.63809166520835</v>
      </c>
      <c r="AM242" s="520">
        <f t="shared" si="76"/>
        <v>-29.98</v>
      </c>
      <c r="AN242" s="520">
        <f t="shared" si="77"/>
        <v>-11.48</v>
      </c>
      <c r="AO242" s="520">
        <f t="shared" si="91"/>
        <v>-91.69449312151643</v>
      </c>
      <c r="AP242" s="520">
        <f t="shared" si="92"/>
        <v>49.701165016839184</v>
      </c>
      <c r="AQ242" s="520">
        <f t="shared" si="93"/>
        <v>-426.37298738732181</v>
      </c>
    </row>
    <row r="243" spans="1:43">
      <c r="A243" s="240">
        <v>749</v>
      </c>
      <c r="B243" s="364">
        <v>11</v>
      </c>
      <c r="C243" s="364">
        <v>11</v>
      </c>
      <c r="D243" s="18" t="s">
        <v>266</v>
      </c>
      <c r="E243" s="21">
        <v>21293</v>
      </c>
      <c r="F243" s="21">
        <v>21232</v>
      </c>
      <c r="G243" s="36">
        <v>21290</v>
      </c>
      <c r="H243" s="36"/>
      <c r="I243" s="22">
        <v>-2397156.3534561843</v>
      </c>
      <c r="J243" s="36">
        <v>-2651579.1706958557</v>
      </c>
      <c r="K243" s="507">
        <f t="shared" si="78"/>
        <v>-5048735.5241520405</v>
      </c>
      <c r="L243" s="507"/>
      <c r="M243" s="36">
        <v>-1993593.6277813506</v>
      </c>
      <c r="N243" s="36">
        <v>-2152232.4806169602</v>
      </c>
      <c r="O243" s="36">
        <v>-1923003.8025062997</v>
      </c>
      <c r="P243" s="22">
        <v>736687.8517481623</v>
      </c>
      <c r="Q243" s="19">
        <f t="shared" si="79"/>
        <v>-5332142.0591564486</v>
      </c>
      <c r="R243" s="22"/>
      <c r="S243" s="22">
        <v>-1993593.6277813506</v>
      </c>
      <c r="T243" s="36">
        <v>-1886861.8768334666</v>
      </c>
      <c r="U243" s="36">
        <v>-638274.19999999995</v>
      </c>
      <c r="V243" s="36">
        <v>-244409.2</v>
      </c>
      <c r="W243" s="520">
        <f t="shared" si="80"/>
        <v>-1923003.8025062997</v>
      </c>
      <c r="X243" s="22">
        <f t="shared" si="89"/>
        <v>1058137.8032085062</v>
      </c>
      <c r="Y243" s="19">
        <f t="shared" si="90"/>
        <v>-5628004.9039126113</v>
      </c>
      <c r="Z243" s="577"/>
      <c r="AA243" s="22">
        <f t="shared" si="81"/>
        <v>-112.57954977956062</v>
      </c>
      <c r="AB243" s="22">
        <f t="shared" si="82"/>
        <v>-124.52820977297026</v>
      </c>
      <c r="AC243" s="22">
        <f t="shared" si="83"/>
        <v>-237.10775955253089</v>
      </c>
      <c r="AE243" s="520">
        <f t="shared" si="84"/>
        <v>-93.895705905300986</v>
      </c>
      <c r="AF243" s="520">
        <f t="shared" si="85"/>
        <v>-101.3673926439789</v>
      </c>
      <c r="AG243" s="520">
        <f t="shared" si="86"/>
        <v>-90.571015566423313</v>
      </c>
      <c r="AH243" s="520">
        <f t="shared" si="87"/>
        <v>34.69705405746808</v>
      </c>
      <c r="AI243" s="520">
        <f t="shared" si="88"/>
        <v>-251.13706005823514</v>
      </c>
      <c r="AK243" s="520">
        <f t="shared" si="74"/>
        <v>-93.63990736408411</v>
      </c>
      <c r="AL243" s="520">
        <f t="shared" si="75"/>
        <v>-88.626673406926571</v>
      </c>
      <c r="AM243" s="520">
        <f t="shared" si="76"/>
        <v>-29.979999999999997</v>
      </c>
      <c r="AN243" s="520">
        <f t="shared" si="77"/>
        <v>-11.48</v>
      </c>
      <c r="AO243" s="520">
        <f t="shared" si="91"/>
        <v>-90.324274424908396</v>
      </c>
      <c r="AP243" s="520">
        <f t="shared" si="92"/>
        <v>49.701165016839184</v>
      </c>
      <c r="AQ243" s="520">
        <f t="shared" si="93"/>
        <v>-264.34969017907991</v>
      </c>
    </row>
    <row r="244" spans="1:43">
      <c r="A244" s="240">
        <v>751</v>
      </c>
      <c r="B244" s="364">
        <v>19</v>
      </c>
      <c r="C244" s="364">
        <v>19</v>
      </c>
      <c r="D244" s="18" t="s">
        <v>267</v>
      </c>
      <c r="E244" s="21">
        <v>2904</v>
      </c>
      <c r="F244" s="21">
        <v>2877</v>
      </c>
      <c r="G244" s="36">
        <v>2828</v>
      </c>
      <c r="H244" s="36"/>
      <c r="I244" s="22">
        <v>54004.000961878512</v>
      </c>
      <c r="J244" s="36">
        <v>-249822.7575788908</v>
      </c>
      <c r="K244" s="507">
        <f t="shared" si="78"/>
        <v>-195818.75661701229</v>
      </c>
      <c r="L244" s="507"/>
      <c r="M244" s="36">
        <v>278470.92239572416</v>
      </c>
      <c r="N244" s="36">
        <v>-69057.409734889545</v>
      </c>
      <c r="O244" s="36">
        <v>-260572.81178459988</v>
      </c>
      <c r="P244" s="22">
        <v>99823.424523335663</v>
      </c>
      <c r="Q244" s="19">
        <f t="shared" si="79"/>
        <v>48664.125399570403</v>
      </c>
      <c r="R244" s="22"/>
      <c r="S244" s="22">
        <v>278470.92239572416</v>
      </c>
      <c r="T244" s="36">
        <v>-33098.893010835651</v>
      </c>
      <c r="U244" s="36">
        <v>-84783.44</v>
      </c>
      <c r="V244" s="36">
        <v>-32465.440000000002</v>
      </c>
      <c r="W244" s="520">
        <f t="shared" si="80"/>
        <v>-260572.81178459988</v>
      </c>
      <c r="X244" s="22">
        <f t="shared" si="89"/>
        <v>140554.89466762121</v>
      </c>
      <c r="Y244" s="19">
        <f t="shared" si="90"/>
        <v>8105.2322679098288</v>
      </c>
      <c r="Z244" s="577"/>
      <c r="AA244" s="22">
        <f t="shared" si="81"/>
        <v>18.596419064007751</v>
      </c>
      <c r="AB244" s="22">
        <f t="shared" si="82"/>
        <v>-86.027120378405925</v>
      </c>
      <c r="AC244" s="22">
        <f t="shared" si="83"/>
        <v>-67.430701314398178</v>
      </c>
      <c r="AE244" s="520">
        <f t="shared" si="84"/>
        <v>96.792117621037249</v>
      </c>
      <c r="AF244" s="520">
        <f t="shared" si="85"/>
        <v>-24.003270676013049</v>
      </c>
      <c r="AG244" s="520">
        <f t="shared" si="86"/>
        <v>-90.571015566423313</v>
      </c>
      <c r="AH244" s="520">
        <f t="shared" si="87"/>
        <v>34.69705405746808</v>
      </c>
      <c r="AI244" s="520">
        <f t="shared" si="88"/>
        <v>16.91488543606896</v>
      </c>
      <c r="AK244" s="520">
        <f t="shared" si="74"/>
        <v>98.469208767936408</v>
      </c>
      <c r="AL244" s="520">
        <f t="shared" si="75"/>
        <v>-11.703993285302564</v>
      </c>
      <c r="AM244" s="520">
        <f t="shared" si="76"/>
        <v>-29.98</v>
      </c>
      <c r="AN244" s="520">
        <f t="shared" si="77"/>
        <v>-11.48</v>
      </c>
      <c r="AO244" s="520">
        <f t="shared" si="91"/>
        <v>-92.140315341089064</v>
      </c>
      <c r="AP244" s="520">
        <f t="shared" si="92"/>
        <v>49.701165016839184</v>
      </c>
      <c r="AQ244" s="520">
        <f t="shared" si="93"/>
        <v>2.8660651583839565</v>
      </c>
    </row>
    <row r="245" spans="1:43">
      <c r="A245" s="240">
        <v>753</v>
      </c>
      <c r="B245" s="364">
        <v>1</v>
      </c>
      <c r="C245" s="513">
        <v>32</v>
      </c>
      <c r="D245" s="18" t="s">
        <v>268</v>
      </c>
      <c r="E245" s="21">
        <v>22190</v>
      </c>
      <c r="F245" s="21">
        <v>22320</v>
      </c>
      <c r="G245" s="36">
        <v>22595</v>
      </c>
      <c r="H245" s="36"/>
      <c r="I245" s="22">
        <v>5432032.9815578219</v>
      </c>
      <c r="J245" s="36">
        <v>3242585.9676854638</v>
      </c>
      <c r="K245" s="507">
        <f t="shared" si="78"/>
        <v>8674618.9492432848</v>
      </c>
      <c r="L245" s="507"/>
      <c r="M245" s="36">
        <v>6620333.6686252933</v>
      </c>
      <c r="N245" s="36">
        <v>3608185.4712781096</v>
      </c>
      <c r="O245" s="36">
        <v>-2021545.0674425683</v>
      </c>
      <c r="P245" s="22">
        <v>774438.24656268756</v>
      </c>
      <c r="Q245" s="19">
        <f t="shared" si="79"/>
        <v>8981412.3190235235</v>
      </c>
      <c r="R245" s="22"/>
      <c r="S245" s="22">
        <v>6620333.6686252933</v>
      </c>
      <c r="T245" s="36">
        <v>3217554.5686993408</v>
      </c>
      <c r="U245" s="36">
        <v>-677398.1</v>
      </c>
      <c r="V245" s="36">
        <v>-259390.6</v>
      </c>
      <c r="W245" s="520">
        <f t="shared" si="80"/>
        <v>-2021545.0674425683</v>
      </c>
      <c r="X245" s="22">
        <f t="shared" si="89"/>
        <v>1122997.8235554814</v>
      </c>
      <c r="Y245" s="19">
        <f t="shared" si="90"/>
        <v>8002552.2934375489</v>
      </c>
      <c r="Z245" s="577"/>
      <c r="AA245" s="22">
        <f t="shared" si="81"/>
        <v>244.79643900666164</v>
      </c>
      <c r="AB245" s="22">
        <f t="shared" si="82"/>
        <v>146.12825451489246</v>
      </c>
      <c r="AC245" s="22">
        <f t="shared" si="83"/>
        <v>390.92469352155405</v>
      </c>
      <c r="AE245" s="520">
        <f t="shared" si="84"/>
        <v>296.6099313900221</v>
      </c>
      <c r="AF245" s="520">
        <f t="shared" si="85"/>
        <v>161.65705516478985</v>
      </c>
      <c r="AG245" s="520">
        <f t="shared" si="86"/>
        <v>-90.571015566423313</v>
      </c>
      <c r="AH245" s="520">
        <f t="shared" si="87"/>
        <v>34.69705405746808</v>
      </c>
      <c r="AI245" s="520">
        <f t="shared" si="88"/>
        <v>402.3930250458568</v>
      </c>
      <c r="AK245" s="520">
        <f t="shared" si="74"/>
        <v>292.99994107657858</v>
      </c>
      <c r="AL245" s="520">
        <f t="shared" si="75"/>
        <v>142.40117586631294</v>
      </c>
      <c r="AM245" s="520">
        <f t="shared" si="76"/>
        <v>-29.98</v>
      </c>
      <c r="AN245" s="520">
        <f t="shared" si="77"/>
        <v>-11.48</v>
      </c>
      <c r="AO245" s="520">
        <f t="shared" si="91"/>
        <v>-89.46869074762418</v>
      </c>
      <c r="AP245" s="520">
        <f t="shared" si="92"/>
        <v>49.701165016839184</v>
      </c>
      <c r="AQ245" s="520">
        <f t="shared" si="93"/>
        <v>354.1735912121066</v>
      </c>
    </row>
    <row r="246" spans="1:43">
      <c r="A246" s="240">
        <v>755</v>
      </c>
      <c r="B246" s="364">
        <v>1</v>
      </c>
      <c r="C246" s="513">
        <v>34</v>
      </c>
      <c r="D246" s="18" t="s">
        <v>269</v>
      </c>
      <c r="E246" s="21">
        <v>6198</v>
      </c>
      <c r="F246" s="21">
        <v>6217</v>
      </c>
      <c r="G246" s="36">
        <v>6158</v>
      </c>
      <c r="H246" s="36"/>
      <c r="I246" s="22">
        <v>464360.05994844204</v>
      </c>
      <c r="J246" s="36">
        <v>836917.47642097028</v>
      </c>
      <c r="K246" s="507">
        <f t="shared" si="78"/>
        <v>1301277.5363694122</v>
      </c>
      <c r="L246" s="507"/>
      <c r="M246" s="36">
        <v>948316.28074108204</v>
      </c>
      <c r="N246" s="36">
        <v>1040650.6809683233</v>
      </c>
      <c r="O246" s="36">
        <v>-563080.00377645378</v>
      </c>
      <c r="P246" s="22">
        <v>215711.58507527906</v>
      </c>
      <c r="Q246" s="19">
        <f t="shared" si="79"/>
        <v>1641598.5430082304</v>
      </c>
      <c r="R246" s="22"/>
      <c r="S246" s="22">
        <v>948316.28074108204</v>
      </c>
      <c r="T246" s="36">
        <v>931844.57338175492</v>
      </c>
      <c r="U246" s="36">
        <v>-184616.84</v>
      </c>
      <c r="V246" s="36">
        <v>-70693.84</v>
      </c>
      <c r="W246" s="520">
        <f t="shared" si="80"/>
        <v>-563080.00377645378</v>
      </c>
      <c r="X246" s="22">
        <f t="shared" si="89"/>
        <v>306059.77417369571</v>
      </c>
      <c r="Y246" s="19">
        <f t="shared" si="90"/>
        <v>1367829.9445200786</v>
      </c>
      <c r="Z246" s="577"/>
      <c r="AA246" s="22">
        <f t="shared" si="81"/>
        <v>74.920951911655706</v>
      </c>
      <c r="AB246" s="22">
        <f t="shared" si="82"/>
        <v>135.03024788979837</v>
      </c>
      <c r="AC246" s="22">
        <f t="shared" si="83"/>
        <v>209.95119980145404</v>
      </c>
      <c r="AE246" s="520">
        <f t="shared" si="84"/>
        <v>152.53599497202541</v>
      </c>
      <c r="AF246" s="520">
        <f t="shared" si="85"/>
        <v>167.38791715752345</v>
      </c>
      <c r="AG246" s="520">
        <f t="shared" si="86"/>
        <v>-90.571015566423327</v>
      </c>
      <c r="AH246" s="520">
        <f t="shared" si="87"/>
        <v>34.69705405746808</v>
      </c>
      <c r="AI246" s="520">
        <f t="shared" si="88"/>
        <v>264.04995062059362</v>
      </c>
      <c r="AK246" s="520">
        <f t="shared" si="74"/>
        <v>153.99744734346899</v>
      </c>
      <c r="AL246" s="520">
        <f t="shared" si="75"/>
        <v>151.32260041925218</v>
      </c>
      <c r="AM246" s="520">
        <f t="shared" si="76"/>
        <v>-29.98</v>
      </c>
      <c r="AN246" s="520">
        <f t="shared" si="77"/>
        <v>-11.479999999999999</v>
      </c>
      <c r="AO246" s="520">
        <f t="shared" si="91"/>
        <v>-91.438779437553393</v>
      </c>
      <c r="AP246" s="520">
        <f t="shared" si="92"/>
        <v>49.701165016839184</v>
      </c>
      <c r="AQ246" s="520">
        <f t="shared" si="93"/>
        <v>222.12243334200693</v>
      </c>
    </row>
    <row r="247" spans="1:43">
      <c r="A247" s="240">
        <v>758</v>
      </c>
      <c r="B247" s="364">
        <v>19</v>
      </c>
      <c r="C247" s="364">
        <v>19</v>
      </c>
      <c r="D247" s="18" t="s">
        <v>270</v>
      </c>
      <c r="E247" s="21">
        <v>8187</v>
      </c>
      <c r="F247" s="21">
        <v>8134</v>
      </c>
      <c r="G247" s="36">
        <v>8126</v>
      </c>
      <c r="H247" s="36"/>
      <c r="I247" s="22">
        <v>-3690454.1879474381</v>
      </c>
      <c r="J247" s="36">
        <v>-1876872.494345821</v>
      </c>
      <c r="K247" s="507">
        <f t="shared" si="78"/>
        <v>-5567326.6822932586</v>
      </c>
      <c r="L247" s="507"/>
      <c r="M247" s="36">
        <v>-2318562.9125566757</v>
      </c>
      <c r="N247" s="36">
        <v>-874185.26601256337</v>
      </c>
      <c r="O247" s="36">
        <v>-736704.64061728725</v>
      </c>
      <c r="P247" s="22">
        <v>282225.83770344534</v>
      </c>
      <c r="Q247" s="19">
        <f t="shared" si="79"/>
        <v>-3647226.9814830809</v>
      </c>
      <c r="R247" s="22"/>
      <c r="S247" s="22">
        <v>-2318562.9125566757</v>
      </c>
      <c r="T247" s="36">
        <v>-772521.52773190499</v>
      </c>
      <c r="U247" s="36">
        <v>-243617.48</v>
      </c>
      <c r="V247" s="36">
        <v>-93286.48000000001</v>
      </c>
      <c r="W247" s="520">
        <f t="shared" si="80"/>
        <v>-736704.64061728725</v>
      </c>
      <c r="X247" s="22">
        <f t="shared" si="89"/>
        <v>403871.6669268352</v>
      </c>
      <c r="Y247" s="19">
        <f t="shared" si="90"/>
        <v>-3760821.373979033</v>
      </c>
      <c r="Z247" s="577"/>
      <c r="AA247" s="22">
        <f t="shared" si="81"/>
        <v>-450.77002417826287</v>
      </c>
      <c r="AB247" s="22">
        <f t="shared" si="82"/>
        <v>-229.25033520774656</v>
      </c>
      <c r="AC247" s="22">
        <f t="shared" si="83"/>
        <v>-680.02035938600932</v>
      </c>
      <c r="AE247" s="520">
        <f t="shared" si="84"/>
        <v>-285.04584614662843</v>
      </c>
      <c r="AF247" s="520">
        <f t="shared" si="85"/>
        <v>-107.47298574041841</v>
      </c>
      <c r="AG247" s="520">
        <f t="shared" si="86"/>
        <v>-90.571015566423313</v>
      </c>
      <c r="AH247" s="520">
        <f t="shared" si="87"/>
        <v>34.69705405746808</v>
      </c>
      <c r="AI247" s="520">
        <f t="shared" si="88"/>
        <v>-448.39279339600205</v>
      </c>
      <c r="AK247" s="520">
        <f t="shared" si="74"/>
        <v>-285.32647213348213</v>
      </c>
      <c r="AL247" s="520">
        <f t="shared" si="75"/>
        <v>-95.067871982759655</v>
      </c>
      <c r="AM247" s="520">
        <f t="shared" si="76"/>
        <v>-29.98</v>
      </c>
      <c r="AN247" s="520">
        <f t="shared" si="77"/>
        <v>-11.48</v>
      </c>
      <c r="AO247" s="520">
        <f t="shared" si="91"/>
        <v>-90.660182207394442</v>
      </c>
      <c r="AP247" s="520">
        <f t="shared" si="92"/>
        <v>49.701165016839184</v>
      </c>
      <c r="AQ247" s="520">
        <f t="shared" si="93"/>
        <v>-462.81336130679705</v>
      </c>
    </row>
    <row r="248" spans="1:43">
      <c r="A248" s="240">
        <v>759</v>
      </c>
      <c r="B248" s="364">
        <v>14</v>
      </c>
      <c r="C248" s="364">
        <v>14</v>
      </c>
      <c r="D248" s="18" t="s">
        <v>271</v>
      </c>
      <c r="E248" s="21">
        <v>1997</v>
      </c>
      <c r="F248" s="21">
        <v>1942</v>
      </c>
      <c r="G248" s="36">
        <v>1873</v>
      </c>
      <c r="H248" s="36"/>
      <c r="I248" s="22">
        <v>296684.54337241122</v>
      </c>
      <c r="J248" s="36">
        <v>-9412.404535199852</v>
      </c>
      <c r="K248" s="507">
        <f t="shared" si="78"/>
        <v>287272.13883721136</v>
      </c>
      <c r="L248" s="507"/>
      <c r="M248" s="36">
        <v>82997.477848417751</v>
      </c>
      <c r="N248" s="36">
        <v>-131032.85477877008</v>
      </c>
      <c r="O248" s="36">
        <v>-175888.91222999408</v>
      </c>
      <c r="P248" s="22">
        <v>67381.678979603006</v>
      </c>
      <c r="Q248" s="19">
        <f t="shared" si="79"/>
        <v>-156542.61018074339</v>
      </c>
      <c r="R248" s="22"/>
      <c r="S248" s="22">
        <v>82997.477848417751</v>
      </c>
      <c r="T248" s="36">
        <v>-106760.54352464683</v>
      </c>
      <c r="U248" s="36">
        <v>-56152.54</v>
      </c>
      <c r="V248" s="36">
        <v>-21502.04</v>
      </c>
      <c r="W248" s="520">
        <f t="shared" si="80"/>
        <v>-175888.91222999408</v>
      </c>
      <c r="X248" s="22">
        <f t="shared" si="89"/>
        <v>93090.282076539792</v>
      </c>
      <c r="Y248" s="19">
        <f t="shared" si="90"/>
        <v>-184216.27582968338</v>
      </c>
      <c r="Z248" s="577"/>
      <c r="AA248" s="22">
        <f t="shared" si="81"/>
        <v>148.56511936525348</v>
      </c>
      <c r="AB248" s="22">
        <f t="shared" si="82"/>
        <v>-4.7132721758637217</v>
      </c>
      <c r="AC248" s="22">
        <f t="shared" si="83"/>
        <v>143.85184718938976</v>
      </c>
      <c r="AE248" s="520">
        <f t="shared" si="84"/>
        <v>42.738145133067846</v>
      </c>
      <c r="AF248" s="520">
        <f t="shared" si="85"/>
        <v>-67.473148701735369</v>
      </c>
      <c r="AG248" s="520">
        <f t="shared" si="86"/>
        <v>-90.571015566423313</v>
      </c>
      <c r="AH248" s="520">
        <f t="shared" si="87"/>
        <v>34.69705405746808</v>
      </c>
      <c r="AI248" s="520">
        <f t="shared" si="88"/>
        <v>-80.608965077622756</v>
      </c>
      <c r="AK248" s="520">
        <f t="shared" si="74"/>
        <v>44.31258827998812</v>
      </c>
      <c r="AL248" s="520">
        <f t="shared" si="75"/>
        <v>-56.999756286517261</v>
      </c>
      <c r="AM248" s="520">
        <f t="shared" si="76"/>
        <v>-29.98</v>
      </c>
      <c r="AN248" s="520">
        <f t="shared" si="77"/>
        <v>-11.48</v>
      </c>
      <c r="AO248" s="520">
        <f t="shared" si="91"/>
        <v>-93.907587949809979</v>
      </c>
      <c r="AP248" s="520">
        <f t="shared" si="92"/>
        <v>49.701165016839184</v>
      </c>
      <c r="AQ248" s="520">
        <f t="shared" si="93"/>
        <v>-98.353590939499938</v>
      </c>
    </row>
    <row r="249" spans="1:43">
      <c r="A249" s="240">
        <v>761</v>
      </c>
      <c r="B249" s="364">
        <v>2</v>
      </c>
      <c r="C249" s="364">
        <v>2</v>
      </c>
      <c r="D249" s="18" t="s">
        <v>272</v>
      </c>
      <c r="E249" s="21">
        <v>8563</v>
      </c>
      <c r="F249" s="21">
        <v>8426</v>
      </c>
      <c r="G249" s="36">
        <v>8410</v>
      </c>
      <c r="H249" s="36"/>
      <c r="I249" s="22">
        <v>2210648.4588482603</v>
      </c>
      <c r="J249" s="36">
        <v>1533230.7110828501</v>
      </c>
      <c r="K249" s="507">
        <f t="shared" si="78"/>
        <v>3743879.1699311105</v>
      </c>
      <c r="L249" s="507"/>
      <c r="M249" s="36">
        <v>1184243.7799134771</v>
      </c>
      <c r="N249" s="36">
        <v>687058.8886166492</v>
      </c>
      <c r="O249" s="36">
        <v>-763151.37716268282</v>
      </c>
      <c r="P249" s="22">
        <v>292357.37748822605</v>
      </c>
      <c r="Q249" s="19">
        <f t="shared" si="79"/>
        <v>1400508.6688556694</v>
      </c>
      <c r="R249" s="22"/>
      <c r="S249" s="22">
        <v>1184243.7799134771</v>
      </c>
      <c r="T249" s="36">
        <v>539592.22261625913</v>
      </c>
      <c r="U249" s="36">
        <v>-252131.80000000002</v>
      </c>
      <c r="V249" s="36">
        <v>-96546.8</v>
      </c>
      <c r="W249" s="520">
        <f t="shared" si="80"/>
        <v>-763151.37716268282</v>
      </c>
      <c r="X249" s="22">
        <f t="shared" si="89"/>
        <v>417986.79779161752</v>
      </c>
      <c r="Y249" s="19">
        <f t="shared" si="90"/>
        <v>1029992.8231586707</v>
      </c>
      <c r="Z249" s="577"/>
      <c r="AA249" s="22">
        <f t="shared" si="81"/>
        <v>258.16284699851224</v>
      </c>
      <c r="AB249" s="22">
        <f t="shared" si="82"/>
        <v>179.05298506164314</v>
      </c>
      <c r="AC249" s="22">
        <f t="shared" si="83"/>
        <v>437.21583206015538</v>
      </c>
      <c r="AE249" s="520">
        <f t="shared" si="84"/>
        <v>140.54637786772813</v>
      </c>
      <c r="AF249" s="520">
        <f t="shared" si="85"/>
        <v>81.540338074608258</v>
      </c>
      <c r="AG249" s="520">
        <f t="shared" si="86"/>
        <v>-90.571015566423313</v>
      </c>
      <c r="AH249" s="520">
        <f t="shared" si="87"/>
        <v>34.69705405746808</v>
      </c>
      <c r="AI249" s="520">
        <f t="shared" si="88"/>
        <v>166.21275443338112</v>
      </c>
      <c r="AK249" s="520">
        <f t="shared" si="74"/>
        <v>140.81376693382606</v>
      </c>
      <c r="AL249" s="520">
        <f t="shared" si="75"/>
        <v>64.160787469234137</v>
      </c>
      <c r="AM249" s="520">
        <f t="shared" si="76"/>
        <v>-29.98</v>
      </c>
      <c r="AN249" s="520">
        <f t="shared" si="77"/>
        <v>-11.48</v>
      </c>
      <c r="AO249" s="520">
        <f t="shared" si="91"/>
        <v>-90.743326654302351</v>
      </c>
      <c r="AP249" s="520">
        <f t="shared" si="92"/>
        <v>49.701165016839184</v>
      </c>
      <c r="AQ249" s="520">
        <f t="shared" si="93"/>
        <v>122.47239276559699</v>
      </c>
    </row>
    <row r="250" spans="1:43">
      <c r="A250" s="240">
        <v>762</v>
      </c>
      <c r="B250" s="364">
        <v>11</v>
      </c>
      <c r="C250" s="364">
        <v>11</v>
      </c>
      <c r="D250" s="18" t="s">
        <v>273</v>
      </c>
      <c r="E250" s="21">
        <v>3777</v>
      </c>
      <c r="F250" s="21">
        <v>3672</v>
      </c>
      <c r="G250" s="36">
        <v>3637</v>
      </c>
      <c r="H250" s="36"/>
      <c r="I250" s="22">
        <v>1321670.5136391146</v>
      </c>
      <c r="J250" s="36">
        <v>791032.61263520934</v>
      </c>
      <c r="K250" s="507">
        <f t="shared" si="78"/>
        <v>2112703.126274324</v>
      </c>
      <c r="L250" s="507"/>
      <c r="M250" s="36">
        <v>1133334.640933282</v>
      </c>
      <c r="N250" s="36">
        <v>594711.0679325345</v>
      </c>
      <c r="O250" s="36">
        <v>-332576.76915990643</v>
      </c>
      <c r="P250" s="22">
        <v>127407.58249902278</v>
      </c>
      <c r="Q250" s="19">
        <f t="shared" si="79"/>
        <v>1522876.522204933</v>
      </c>
      <c r="R250" s="22"/>
      <c r="S250" s="22">
        <v>1133334.640933282</v>
      </c>
      <c r="T250" s="36">
        <v>530445.98395989835</v>
      </c>
      <c r="U250" s="36">
        <v>-109037.26</v>
      </c>
      <c r="V250" s="36">
        <v>-41752.76</v>
      </c>
      <c r="W250" s="520">
        <f t="shared" si="80"/>
        <v>-332576.76915990643</v>
      </c>
      <c r="X250" s="22">
        <f t="shared" si="89"/>
        <v>180763.13716624412</v>
      </c>
      <c r="Y250" s="19">
        <f t="shared" si="90"/>
        <v>1361176.9728995182</v>
      </c>
      <c r="Z250" s="577"/>
      <c r="AA250" s="22">
        <f t="shared" si="81"/>
        <v>349.92600308157654</v>
      </c>
      <c r="AB250" s="22">
        <f t="shared" si="82"/>
        <v>209.43410448377267</v>
      </c>
      <c r="AC250" s="22">
        <f t="shared" si="83"/>
        <v>559.36010756534927</v>
      </c>
      <c r="AE250" s="520">
        <f t="shared" si="84"/>
        <v>308.64233140884585</v>
      </c>
      <c r="AF250" s="520">
        <f t="shared" si="85"/>
        <v>161.9583518334789</v>
      </c>
      <c r="AG250" s="520">
        <f t="shared" si="86"/>
        <v>-90.571015566423313</v>
      </c>
      <c r="AH250" s="520">
        <f t="shared" si="87"/>
        <v>34.69705405746808</v>
      </c>
      <c r="AI250" s="520">
        <f t="shared" si="88"/>
        <v>414.72672173336957</v>
      </c>
      <c r="AK250" s="520">
        <f t="shared" si="74"/>
        <v>311.61249407019028</v>
      </c>
      <c r="AL250" s="520">
        <f t="shared" si="75"/>
        <v>145.8471223425621</v>
      </c>
      <c r="AM250" s="520">
        <f t="shared" si="76"/>
        <v>-29.979999999999997</v>
      </c>
      <c r="AN250" s="520">
        <f t="shared" si="77"/>
        <v>-11.48</v>
      </c>
      <c r="AO250" s="520">
        <f t="shared" si="91"/>
        <v>-91.442609062388343</v>
      </c>
      <c r="AP250" s="520">
        <f t="shared" si="92"/>
        <v>49.701165016839184</v>
      </c>
      <c r="AQ250" s="520">
        <f t="shared" si="93"/>
        <v>374.25817236720326</v>
      </c>
    </row>
    <row r="251" spans="1:43">
      <c r="A251" s="240">
        <v>765</v>
      </c>
      <c r="B251" s="364">
        <v>18</v>
      </c>
      <c r="C251" s="364">
        <v>18</v>
      </c>
      <c r="D251" s="18" t="s">
        <v>274</v>
      </c>
      <c r="E251" s="21">
        <v>10348</v>
      </c>
      <c r="F251" s="21">
        <v>10354</v>
      </c>
      <c r="G251" s="36">
        <v>10274</v>
      </c>
      <c r="H251" s="36"/>
      <c r="I251" s="22">
        <v>-2184411.0825233534</v>
      </c>
      <c r="J251" s="36">
        <v>-765267.9430192773</v>
      </c>
      <c r="K251" s="507">
        <f t="shared" si="78"/>
        <v>-2949679.0255426308</v>
      </c>
      <c r="L251" s="507"/>
      <c r="M251" s="36">
        <v>-1043874.4614051267</v>
      </c>
      <c r="N251" s="36">
        <v>4759.3165919805961</v>
      </c>
      <c r="O251" s="36">
        <v>-937772.29517474701</v>
      </c>
      <c r="P251" s="22">
        <v>359253.29771102447</v>
      </c>
      <c r="Q251" s="19">
        <f t="shared" si="79"/>
        <v>-1617634.1422768687</v>
      </c>
      <c r="R251" s="22"/>
      <c r="S251" s="22">
        <v>-1043874.4614051267</v>
      </c>
      <c r="T251" s="36">
        <v>-21140.018770948162</v>
      </c>
      <c r="U251" s="36">
        <v>-308014.52</v>
      </c>
      <c r="V251" s="36">
        <v>-117945.52</v>
      </c>
      <c r="W251" s="520">
        <f t="shared" si="80"/>
        <v>-937772.29517474701</v>
      </c>
      <c r="X251" s="22">
        <f t="shared" si="89"/>
        <v>510629.7693830058</v>
      </c>
      <c r="Y251" s="19">
        <f t="shared" si="90"/>
        <v>-1918117.0459678164</v>
      </c>
      <c r="Z251" s="577"/>
      <c r="AA251" s="22">
        <f t="shared" si="81"/>
        <v>-211.09500217659001</v>
      </c>
      <c r="AB251" s="22">
        <f t="shared" si="82"/>
        <v>-73.953222170397879</v>
      </c>
      <c r="AC251" s="22">
        <f t="shared" si="83"/>
        <v>-285.04822434698792</v>
      </c>
      <c r="AE251" s="520">
        <f t="shared" si="84"/>
        <v>-100.81847222379049</v>
      </c>
      <c r="AF251" s="520">
        <f t="shared" si="85"/>
        <v>0.45965970561914199</v>
      </c>
      <c r="AG251" s="520">
        <f t="shared" si="86"/>
        <v>-90.571015566423313</v>
      </c>
      <c r="AH251" s="520">
        <f t="shared" si="87"/>
        <v>34.69705405746808</v>
      </c>
      <c r="AI251" s="520">
        <f t="shared" si="88"/>
        <v>-156.2327740271266</v>
      </c>
      <c r="AK251" s="520">
        <f t="shared" si="74"/>
        <v>-101.60350996740576</v>
      </c>
      <c r="AL251" s="520">
        <f t="shared" si="75"/>
        <v>-2.0576230067109367</v>
      </c>
      <c r="AM251" s="520">
        <f t="shared" si="76"/>
        <v>-29.98</v>
      </c>
      <c r="AN251" s="520">
        <f t="shared" si="77"/>
        <v>-11.48</v>
      </c>
      <c r="AO251" s="520">
        <f t="shared" si="91"/>
        <v>-91.276259993648722</v>
      </c>
      <c r="AP251" s="520">
        <f t="shared" si="92"/>
        <v>49.701165016839184</v>
      </c>
      <c r="AQ251" s="520">
        <f t="shared" si="93"/>
        <v>-186.69622795092627</v>
      </c>
    </row>
    <row r="252" spans="1:43">
      <c r="A252" s="240">
        <v>768</v>
      </c>
      <c r="B252" s="364">
        <v>10</v>
      </c>
      <c r="C252" s="364">
        <v>10</v>
      </c>
      <c r="D252" s="18" t="s">
        <v>275</v>
      </c>
      <c r="E252" s="21">
        <v>2430</v>
      </c>
      <c r="F252" s="21">
        <v>2375</v>
      </c>
      <c r="G252" s="36">
        <v>2368</v>
      </c>
      <c r="H252" s="36"/>
      <c r="I252" s="22">
        <v>145425.74719057904</v>
      </c>
      <c r="J252" s="36">
        <v>486244.53408457228</v>
      </c>
      <c r="K252" s="507">
        <f t="shared" si="78"/>
        <v>631670.2812751513</v>
      </c>
      <c r="L252" s="507"/>
      <c r="M252" s="36">
        <v>356138.01502340147</v>
      </c>
      <c r="N252" s="36">
        <v>581009.23540068476</v>
      </c>
      <c r="O252" s="36">
        <v>-215106.16197025537</v>
      </c>
      <c r="P252" s="22">
        <v>82405.503386486685</v>
      </c>
      <c r="Q252" s="19">
        <f t="shared" si="79"/>
        <v>804446.59184031759</v>
      </c>
      <c r="R252" s="22"/>
      <c r="S252" s="22">
        <v>356138.01502340147</v>
      </c>
      <c r="T252" s="36">
        <v>539443.44715585606</v>
      </c>
      <c r="U252" s="36">
        <v>-70992.639999999999</v>
      </c>
      <c r="V252" s="36">
        <v>-27184.639999999999</v>
      </c>
      <c r="W252" s="520">
        <f t="shared" si="80"/>
        <v>-215106.16197025537</v>
      </c>
      <c r="X252" s="22">
        <f t="shared" si="89"/>
        <v>117692.35875987519</v>
      </c>
      <c r="Y252" s="19">
        <f t="shared" si="90"/>
        <v>699990.37896887725</v>
      </c>
      <c r="Z252" s="577"/>
      <c r="AA252" s="22">
        <f t="shared" si="81"/>
        <v>59.845986498180679</v>
      </c>
      <c r="AB252" s="22">
        <f t="shared" si="82"/>
        <v>200.10063131052357</v>
      </c>
      <c r="AC252" s="22">
        <f t="shared" si="83"/>
        <v>259.94661780870422</v>
      </c>
      <c r="AE252" s="520">
        <f t="shared" si="84"/>
        <v>149.95284843090587</v>
      </c>
      <c r="AF252" s="520">
        <f t="shared" si="85"/>
        <v>244.63546753713044</v>
      </c>
      <c r="AG252" s="520">
        <f t="shared" si="86"/>
        <v>-90.571015566423313</v>
      </c>
      <c r="AH252" s="520">
        <f t="shared" si="87"/>
        <v>34.69705405746808</v>
      </c>
      <c r="AI252" s="520">
        <f t="shared" si="88"/>
        <v>338.71435445908111</v>
      </c>
      <c r="AK252" s="520">
        <f t="shared" si="74"/>
        <v>150.39612120920671</v>
      </c>
      <c r="AL252" s="520">
        <f t="shared" si="75"/>
        <v>227.80550977865542</v>
      </c>
      <c r="AM252" s="520">
        <f t="shared" si="76"/>
        <v>-29.98</v>
      </c>
      <c r="AN252" s="520">
        <f t="shared" si="77"/>
        <v>-11.48</v>
      </c>
      <c r="AO252" s="520">
        <f t="shared" si="91"/>
        <v>-90.838750832033526</v>
      </c>
      <c r="AP252" s="520">
        <f t="shared" si="92"/>
        <v>49.701165016839184</v>
      </c>
      <c r="AQ252" s="520">
        <f t="shared" si="93"/>
        <v>295.60404517266778</v>
      </c>
    </row>
    <row r="253" spans="1:43">
      <c r="A253" s="240">
        <v>777</v>
      </c>
      <c r="B253" s="364">
        <v>18</v>
      </c>
      <c r="C253" s="364">
        <v>18</v>
      </c>
      <c r="D253" s="18" t="s">
        <v>276</v>
      </c>
      <c r="E253" s="21">
        <v>7508</v>
      </c>
      <c r="F253" s="21">
        <v>7367</v>
      </c>
      <c r="G253" s="36">
        <v>7172</v>
      </c>
      <c r="H253" s="36"/>
      <c r="I253" s="22">
        <v>-72003.561203717982</v>
      </c>
      <c r="J253" s="36">
        <v>455852.61629320763</v>
      </c>
      <c r="K253" s="507">
        <f t="shared" si="78"/>
        <v>383849.05508948967</v>
      </c>
      <c r="L253" s="507"/>
      <c r="M253" s="36">
        <v>299371.21545643284</v>
      </c>
      <c r="N253" s="36">
        <v>561784.0863150229</v>
      </c>
      <c r="O253" s="36">
        <v>-667236.67167784052</v>
      </c>
      <c r="P253" s="22">
        <v>255613.19724136734</v>
      </c>
      <c r="Q253" s="19">
        <f t="shared" si="79"/>
        <v>449531.82733498246</v>
      </c>
      <c r="R253" s="22"/>
      <c r="S253" s="22">
        <v>299371.21545643284</v>
      </c>
      <c r="T253" s="36">
        <v>432851.38652569545</v>
      </c>
      <c r="U253" s="36">
        <v>-215016.56</v>
      </c>
      <c r="V253" s="36">
        <v>-82334.559999999998</v>
      </c>
      <c r="W253" s="520">
        <f t="shared" si="80"/>
        <v>-667236.67167784052</v>
      </c>
      <c r="X253" s="22">
        <f t="shared" si="89"/>
        <v>356456.75550077064</v>
      </c>
      <c r="Y253" s="19">
        <f t="shared" si="90"/>
        <v>124091.56580505846</v>
      </c>
      <c r="Z253" s="577"/>
      <c r="AA253" s="22">
        <f t="shared" si="81"/>
        <v>-9.5902452322479999</v>
      </c>
      <c r="AB253" s="22">
        <f t="shared" si="82"/>
        <v>60.715585547843318</v>
      </c>
      <c r="AC253" s="22">
        <f t="shared" si="83"/>
        <v>51.125340315595324</v>
      </c>
      <c r="AE253" s="520">
        <f t="shared" si="84"/>
        <v>40.636787763870345</v>
      </c>
      <c r="AF253" s="520">
        <f t="shared" si="85"/>
        <v>76.256832674768958</v>
      </c>
      <c r="AG253" s="520">
        <f t="shared" si="86"/>
        <v>-90.571015566423313</v>
      </c>
      <c r="AH253" s="520">
        <f t="shared" si="87"/>
        <v>34.69705405746808</v>
      </c>
      <c r="AI253" s="520">
        <f t="shared" si="88"/>
        <v>61.019658929684056</v>
      </c>
      <c r="AK253" s="520">
        <f t="shared" si="74"/>
        <v>41.741664174070387</v>
      </c>
      <c r="AL253" s="520">
        <f t="shared" si="75"/>
        <v>60.352954061028363</v>
      </c>
      <c r="AM253" s="520">
        <f t="shared" si="76"/>
        <v>-29.98</v>
      </c>
      <c r="AN253" s="520">
        <f t="shared" si="77"/>
        <v>-11.48</v>
      </c>
      <c r="AO253" s="520">
        <f t="shared" si="91"/>
        <v>-93.033557121840559</v>
      </c>
      <c r="AP253" s="520">
        <f t="shared" si="92"/>
        <v>49.701165016839184</v>
      </c>
      <c r="AQ253" s="520">
        <f t="shared" si="93"/>
        <v>17.302226130097388</v>
      </c>
    </row>
    <row r="254" spans="1:43">
      <c r="A254" s="240">
        <v>778</v>
      </c>
      <c r="B254" s="364">
        <v>11</v>
      </c>
      <c r="C254" s="364">
        <v>11</v>
      </c>
      <c r="D254" s="18" t="s">
        <v>277</v>
      </c>
      <c r="E254" s="21">
        <v>6891</v>
      </c>
      <c r="F254" s="21">
        <v>6763</v>
      </c>
      <c r="G254" s="36">
        <v>6708</v>
      </c>
      <c r="H254" s="36"/>
      <c r="I254" s="22">
        <v>204565.76965551908</v>
      </c>
      <c r="J254" s="36">
        <v>147.64595564326964</v>
      </c>
      <c r="K254" s="507">
        <f t="shared" si="78"/>
        <v>204713.41561116235</v>
      </c>
      <c r="L254" s="507"/>
      <c r="M254" s="36">
        <v>735153.47764505388</v>
      </c>
      <c r="N254" s="36">
        <v>223841.56793869319</v>
      </c>
      <c r="O254" s="36">
        <v>-612531.77827572089</v>
      </c>
      <c r="P254" s="22">
        <v>234656.17659065663</v>
      </c>
      <c r="Q254" s="19">
        <f t="shared" si="79"/>
        <v>581119.44389868283</v>
      </c>
      <c r="R254" s="22"/>
      <c r="S254" s="22">
        <v>735153.47764505388</v>
      </c>
      <c r="T254" s="36">
        <v>105479.70440194538</v>
      </c>
      <c r="U254" s="36">
        <v>-201105.84</v>
      </c>
      <c r="V254" s="36">
        <v>-77007.839999999997</v>
      </c>
      <c r="W254" s="520">
        <f t="shared" si="80"/>
        <v>-612531.77827572089</v>
      </c>
      <c r="X254" s="22">
        <f t="shared" ref="X254:X267" si="94">G254/$G$10*277000000</f>
        <v>333395.41493295721</v>
      </c>
      <c r="Y254" s="19">
        <f t="shared" ref="Y254:Y285" si="95">SUM(S254:X254)</f>
        <v>283383.13870423561</v>
      </c>
      <c r="Z254" s="577"/>
      <c r="AA254" s="22">
        <f t="shared" si="81"/>
        <v>29.685933776740541</v>
      </c>
      <c r="AB254" s="22">
        <f t="shared" si="82"/>
        <v>2.142591142697281E-2</v>
      </c>
      <c r="AC254" s="22">
        <f t="shared" si="83"/>
        <v>29.707359688167514</v>
      </c>
      <c r="AE254" s="520">
        <f t="shared" si="84"/>
        <v>108.70227379048556</v>
      </c>
      <c r="AF254" s="520">
        <f t="shared" si="85"/>
        <v>33.097969531079876</v>
      </c>
      <c r="AG254" s="520">
        <f t="shared" si="86"/>
        <v>-90.571015566423313</v>
      </c>
      <c r="AH254" s="520">
        <f t="shared" si="87"/>
        <v>34.69705405746808</v>
      </c>
      <c r="AI254" s="520">
        <f t="shared" si="88"/>
        <v>85.926281812610213</v>
      </c>
      <c r="AK254" s="520">
        <f t="shared" si="74"/>
        <v>109.59354168829068</v>
      </c>
      <c r="AL254" s="520">
        <f t="shared" si="75"/>
        <v>15.724463983593527</v>
      </c>
      <c r="AM254" s="520">
        <f t="shared" si="76"/>
        <v>-29.98</v>
      </c>
      <c r="AN254" s="520">
        <f t="shared" si="77"/>
        <v>-11.479999999999999</v>
      </c>
      <c r="AO254" s="520">
        <f t="shared" ref="AO254:AO285" si="96">W254/$G254</f>
        <v>-91.313622283202278</v>
      </c>
      <c r="AP254" s="520">
        <f t="shared" ref="AP254:AP285" si="97">X254/$G254</f>
        <v>49.701165016839177</v>
      </c>
      <c r="AQ254" s="520">
        <f t="shared" ref="AQ254:AQ285" si="98">Y254/$G254</f>
        <v>42.245548405521113</v>
      </c>
    </row>
    <row r="255" spans="1:43">
      <c r="A255" s="240">
        <v>781</v>
      </c>
      <c r="B255" s="364">
        <v>7</v>
      </c>
      <c r="C255" s="364">
        <v>7</v>
      </c>
      <c r="D255" s="18" t="s">
        <v>278</v>
      </c>
      <c r="E255" s="21">
        <v>3584</v>
      </c>
      <c r="F255" s="21">
        <v>3504</v>
      </c>
      <c r="G255" s="36">
        <v>3496</v>
      </c>
      <c r="H255" s="36"/>
      <c r="I255" s="22">
        <v>1672898.4574167642</v>
      </c>
      <c r="J255" s="36">
        <v>1588792.5748640695</v>
      </c>
      <c r="K255" s="507">
        <f t="shared" si="78"/>
        <v>3261691.0322808335</v>
      </c>
      <c r="L255" s="507"/>
      <c r="M255" s="36">
        <v>1784046.2085390668</v>
      </c>
      <c r="N255" s="36">
        <v>1595457.0456001635</v>
      </c>
      <c r="O255" s="36">
        <v>-317360.83854474727</v>
      </c>
      <c r="P255" s="22">
        <v>121578.47741736815</v>
      </c>
      <c r="Q255" s="19">
        <f t="shared" si="79"/>
        <v>3183720.8930118512</v>
      </c>
      <c r="R255" s="22"/>
      <c r="S255" s="22">
        <v>1784046.2085390668</v>
      </c>
      <c r="T255" s="36">
        <v>1534132.1942275825</v>
      </c>
      <c r="U255" s="36">
        <v>-104810.08</v>
      </c>
      <c r="V255" s="36">
        <v>-40134.080000000002</v>
      </c>
      <c r="W255" s="520">
        <f t="shared" si="80"/>
        <v>-317360.83854474727</v>
      </c>
      <c r="X255" s="22">
        <f t="shared" si="94"/>
        <v>173755.27289886979</v>
      </c>
      <c r="Y255" s="19">
        <f t="shared" si="95"/>
        <v>3029628.6771207717</v>
      </c>
      <c r="Z255" s="577"/>
      <c r="AA255" s="22">
        <f t="shared" si="81"/>
        <v>466.7685428060168</v>
      </c>
      <c r="AB255" s="22">
        <f t="shared" si="82"/>
        <v>443.30149968305511</v>
      </c>
      <c r="AC255" s="22">
        <f t="shared" si="83"/>
        <v>910.07004248907185</v>
      </c>
      <c r="AE255" s="520">
        <f t="shared" si="84"/>
        <v>509.14560745977934</v>
      </c>
      <c r="AF255" s="520">
        <f t="shared" si="85"/>
        <v>455.32449931511513</v>
      </c>
      <c r="AG255" s="520">
        <f t="shared" si="86"/>
        <v>-90.571015566423313</v>
      </c>
      <c r="AH255" s="520">
        <f t="shared" si="87"/>
        <v>34.69705405746808</v>
      </c>
      <c r="AI255" s="520">
        <f t="shared" si="88"/>
        <v>908.5961452659393</v>
      </c>
      <c r="AK255" s="520">
        <f t="shared" si="74"/>
        <v>510.31070038302829</v>
      </c>
      <c r="AL255" s="520">
        <f t="shared" si="75"/>
        <v>438.82499834885084</v>
      </c>
      <c r="AM255" s="520">
        <f t="shared" si="76"/>
        <v>-29.98</v>
      </c>
      <c r="AN255" s="520">
        <f t="shared" si="77"/>
        <v>-11.48</v>
      </c>
      <c r="AO255" s="520">
        <f t="shared" si="96"/>
        <v>-90.778271894950592</v>
      </c>
      <c r="AP255" s="520">
        <f t="shared" si="97"/>
        <v>49.701165016839184</v>
      </c>
      <c r="AQ255" s="520">
        <f t="shared" si="98"/>
        <v>866.59859185376763</v>
      </c>
    </row>
    <row r="256" spans="1:43">
      <c r="A256" s="240">
        <v>783</v>
      </c>
      <c r="B256" s="364">
        <v>4</v>
      </c>
      <c r="C256" s="364">
        <v>4</v>
      </c>
      <c r="D256" s="18" t="s">
        <v>279</v>
      </c>
      <c r="E256" s="21">
        <v>6588</v>
      </c>
      <c r="F256" s="21">
        <v>6419</v>
      </c>
      <c r="G256" s="36">
        <v>6377</v>
      </c>
      <c r="H256" s="36"/>
      <c r="I256" s="22">
        <v>482606.31541533151</v>
      </c>
      <c r="J256" s="36">
        <v>304892.71807438449</v>
      </c>
      <c r="K256" s="507">
        <f t="shared" si="78"/>
        <v>787499.03348971601</v>
      </c>
      <c r="L256" s="507"/>
      <c r="M256" s="36">
        <v>-115446.19249187982</v>
      </c>
      <c r="N256" s="36">
        <v>-24874.755347291954</v>
      </c>
      <c r="O256" s="36">
        <v>-581375.34892087127</v>
      </c>
      <c r="P256" s="22">
        <v>222720.38999488761</v>
      </c>
      <c r="Q256" s="19">
        <f t="shared" si="79"/>
        <v>-498975.90676515538</v>
      </c>
      <c r="R256" s="22"/>
      <c r="S256" s="22">
        <v>-115446.19249187982</v>
      </c>
      <c r="T256" s="36">
        <v>-13105.831610074973</v>
      </c>
      <c r="U256" s="36">
        <v>-191182.46</v>
      </c>
      <c r="V256" s="36">
        <v>-73207.960000000006</v>
      </c>
      <c r="W256" s="520">
        <f t="shared" si="80"/>
        <v>-581375.34892087127</v>
      </c>
      <c r="X256" s="22">
        <f t="shared" si="94"/>
        <v>316944.32931238349</v>
      </c>
      <c r="Y256" s="19">
        <f t="shared" si="95"/>
        <v>-657373.46371044265</v>
      </c>
      <c r="Z256" s="577"/>
      <c r="AA256" s="22">
        <f t="shared" si="81"/>
        <v>73.255360566990205</v>
      </c>
      <c r="AB256" s="22">
        <f t="shared" si="82"/>
        <v>46.280011850999465</v>
      </c>
      <c r="AC256" s="22">
        <f t="shared" si="83"/>
        <v>119.53537241798968</v>
      </c>
      <c r="AE256" s="520">
        <f t="shared" si="84"/>
        <v>-17.985074387269016</v>
      </c>
      <c r="AF256" s="520">
        <f t="shared" si="85"/>
        <v>-3.8751760939853486</v>
      </c>
      <c r="AG256" s="520">
        <f t="shared" si="86"/>
        <v>-90.571015566423313</v>
      </c>
      <c r="AH256" s="520">
        <f t="shared" si="87"/>
        <v>34.69705405746808</v>
      </c>
      <c r="AI256" s="520">
        <f t="shared" si="88"/>
        <v>-77.734211990209587</v>
      </c>
      <c r="AK256" s="520">
        <f t="shared" ref="AK256:AK303" si="99">S256/$G256</f>
        <v>-18.103527127470567</v>
      </c>
      <c r="AL256" s="520">
        <f t="shared" ref="AL256:AL303" si="100">T256/$G256</f>
        <v>-2.0551719633173864</v>
      </c>
      <c r="AM256" s="520">
        <f t="shared" ref="AM256:AM303" si="101">U256/$G256</f>
        <v>-29.98</v>
      </c>
      <c r="AN256" s="520">
        <f t="shared" ref="AN256:AN303" si="102">V256/$G256</f>
        <v>-11.48</v>
      </c>
      <c r="AO256" s="520">
        <f t="shared" si="96"/>
        <v>-91.167531585521601</v>
      </c>
      <c r="AP256" s="520">
        <f t="shared" si="97"/>
        <v>49.701165016839184</v>
      </c>
      <c r="AQ256" s="520">
        <f t="shared" si="98"/>
        <v>-103.08506565947039</v>
      </c>
    </row>
    <row r="257" spans="1:43">
      <c r="A257" s="240">
        <v>785</v>
      </c>
      <c r="B257" s="364">
        <v>17</v>
      </c>
      <c r="C257" s="364">
        <v>17</v>
      </c>
      <c r="D257" s="18" t="s">
        <v>280</v>
      </c>
      <c r="E257" s="21">
        <v>2673</v>
      </c>
      <c r="F257" s="21">
        <v>2626</v>
      </c>
      <c r="G257" s="36">
        <v>2589</v>
      </c>
      <c r="H257" s="36"/>
      <c r="I257" s="22">
        <v>1122290.4797577236</v>
      </c>
      <c r="J257" s="22">
        <v>870430.07666236942</v>
      </c>
      <c r="K257" s="507">
        <f t="shared" si="78"/>
        <v>1992720.5564200929</v>
      </c>
      <c r="L257" s="507"/>
      <c r="M257" s="36">
        <v>1389779.8217081872</v>
      </c>
      <c r="N257" s="22">
        <v>998278.92228896462</v>
      </c>
      <c r="O257" s="22">
        <v>-237839.48687742761</v>
      </c>
      <c r="P257" s="22">
        <v>91114.463954911174</v>
      </c>
      <c r="Q257" s="19">
        <f t="shared" si="79"/>
        <v>2241333.7210746356</v>
      </c>
      <c r="R257" s="22"/>
      <c r="S257" s="22">
        <v>1389779.8217081872</v>
      </c>
      <c r="T257" s="36">
        <v>952320.28652857721</v>
      </c>
      <c r="U257" s="36">
        <v>-77618.22</v>
      </c>
      <c r="V257" s="36">
        <v>-29721.72</v>
      </c>
      <c r="W257" s="520">
        <f t="shared" si="80"/>
        <v>-237839.48687742761</v>
      </c>
      <c r="X257" s="22">
        <f t="shared" si="94"/>
        <v>128676.31622859665</v>
      </c>
      <c r="Y257" s="19">
        <f t="shared" si="95"/>
        <v>2125596.9975879332</v>
      </c>
      <c r="Z257" s="577"/>
      <c r="AA257" s="22">
        <f t="shared" si="81"/>
        <v>419.86175823334219</v>
      </c>
      <c r="AB257" s="22">
        <f t="shared" si="82"/>
        <v>325.6378887625774</v>
      </c>
      <c r="AC257" s="22">
        <f t="shared" si="83"/>
        <v>745.49964699591953</v>
      </c>
      <c r="AE257" s="520">
        <f t="shared" si="84"/>
        <v>529.23831748217333</v>
      </c>
      <c r="AF257" s="520">
        <f t="shared" si="85"/>
        <v>380.15191252435818</v>
      </c>
      <c r="AG257" s="520">
        <f t="shared" si="86"/>
        <v>-90.571015566423313</v>
      </c>
      <c r="AH257" s="520">
        <f t="shared" si="87"/>
        <v>34.69705405746808</v>
      </c>
      <c r="AI257" s="520">
        <f t="shared" si="88"/>
        <v>853.51626849757645</v>
      </c>
      <c r="AK257" s="520">
        <f t="shared" si="99"/>
        <v>536.80178513255589</v>
      </c>
      <c r="AL257" s="520">
        <f t="shared" si="100"/>
        <v>367.83325088009934</v>
      </c>
      <c r="AM257" s="520">
        <f t="shared" si="101"/>
        <v>-29.98</v>
      </c>
      <c r="AN257" s="520">
        <f t="shared" si="102"/>
        <v>-11.48</v>
      </c>
      <c r="AO257" s="520">
        <f t="shared" si="96"/>
        <v>-91.865386974672703</v>
      </c>
      <c r="AP257" s="520">
        <f t="shared" si="97"/>
        <v>49.701165016839184</v>
      </c>
      <c r="AQ257" s="520">
        <f t="shared" si="98"/>
        <v>821.01081405482159</v>
      </c>
    </row>
    <row r="258" spans="1:43">
      <c r="A258" s="240">
        <v>790</v>
      </c>
      <c r="B258" s="364">
        <v>6</v>
      </c>
      <c r="C258" s="364">
        <v>6</v>
      </c>
      <c r="D258" s="18" t="s">
        <v>281</v>
      </c>
      <c r="E258" s="21">
        <v>23998</v>
      </c>
      <c r="F258" s="21">
        <v>23734</v>
      </c>
      <c r="G258" s="36">
        <v>23515</v>
      </c>
      <c r="H258" s="36"/>
      <c r="I258" s="22">
        <v>2153689.1027409001</v>
      </c>
      <c r="J258" s="36">
        <v>1172559.5668414736</v>
      </c>
      <c r="K258" s="507">
        <f t="shared" si="78"/>
        <v>3326248.6695823735</v>
      </c>
      <c r="L258" s="507"/>
      <c r="M258" s="36">
        <v>2354296.3529862952</v>
      </c>
      <c r="N258" s="36">
        <v>850819.70653299696</v>
      </c>
      <c r="O258" s="36">
        <v>-2149612.4834534908</v>
      </c>
      <c r="P258" s="22">
        <v>823499.88099994743</v>
      </c>
      <c r="Q258" s="19">
        <f t="shared" si="79"/>
        <v>1879003.457065749</v>
      </c>
      <c r="R258" s="22"/>
      <c r="S258" s="22">
        <v>2354296.3529862952</v>
      </c>
      <c r="T258" s="22">
        <v>435441.84623709676</v>
      </c>
      <c r="U258" s="22">
        <v>-704979.7</v>
      </c>
      <c r="V258" s="22">
        <v>-269952.2</v>
      </c>
      <c r="W258" s="520">
        <f t="shared" si="80"/>
        <v>-2149612.4834534908</v>
      </c>
      <c r="X258" s="22">
        <f t="shared" si="94"/>
        <v>1168722.8953709735</v>
      </c>
      <c r="Y258" s="19">
        <f t="shared" si="95"/>
        <v>833916.71114087501</v>
      </c>
      <c r="Z258" s="577"/>
      <c r="AA258" s="22">
        <f t="shared" si="81"/>
        <v>89.744524657925666</v>
      </c>
      <c r="AB258" s="22">
        <f t="shared" si="82"/>
        <v>48.860720345090158</v>
      </c>
      <c r="AC258" s="22">
        <f t="shared" si="83"/>
        <v>138.60524500301582</v>
      </c>
      <c r="AE258" s="520">
        <f t="shared" si="84"/>
        <v>99.195093662521913</v>
      </c>
      <c r="AF258" s="520">
        <f t="shared" si="85"/>
        <v>35.848137968020431</v>
      </c>
      <c r="AG258" s="520">
        <f t="shared" si="86"/>
        <v>-90.571015566423313</v>
      </c>
      <c r="AH258" s="520">
        <f t="shared" si="87"/>
        <v>34.69705405746808</v>
      </c>
      <c r="AI258" s="520">
        <f t="shared" si="88"/>
        <v>79.169270121587132</v>
      </c>
      <c r="AK258" s="520">
        <f t="shared" si="99"/>
        <v>100.118917839094</v>
      </c>
      <c r="AL258" s="520">
        <f t="shared" si="100"/>
        <v>18.517620507637542</v>
      </c>
      <c r="AM258" s="520">
        <f t="shared" si="101"/>
        <v>-29.979999999999997</v>
      </c>
      <c r="AN258" s="520">
        <f t="shared" si="102"/>
        <v>-11.48</v>
      </c>
      <c r="AO258" s="520">
        <f t="shared" si="96"/>
        <v>-91.41452194146251</v>
      </c>
      <c r="AP258" s="520">
        <f t="shared" si="97"/>
        <v>49.701165016839191</v>
      </c>
      <c r="AQ258" s="520">
        <f t="shared" si="98"/>
        <v>35.463181422108228</v>
      </c>
    </row>
    <row r="259" spans="1:43">
      <c r="A259" s="240">
        <v>791</v>
      </c>
      <c r="B259" s="364">
        <v>17</v>
      </c>
      <c r="C259" s="364">
        <v>17</v>
      </c>
      <c r="D259" s="18" t="s">
        <v>282</v>
      </c>
      <c r="E259" s="21">
        <v>5131</v>
      </c>
      <c r="F259" s="21">
        <v>5029</v>
      </c>
      <c r="G259" s="36">
        <v>4931</v>
      </c>
      <c r="H259" s="36"/>
      <c r="I259" s="22">
        <v>1140500.0559376774</v>
      </c>
      <c r="J259" s="36">
        <v>312043.85841197806</v>
      </c>
      <c r="K259" s="507">
        <f t="shared" si="78"/>
        <v>1452543.9143496554</v>
      </c>
      <c r="L259" s="507"/>
      <c r="M259" s="36">
        <v>554688.42463979241</v>
      </c>
      <c r="N259" s="36">
        <v>-24350.344094985019</v>
      </c>
      <c r="O259" s="36">
        <v>-455481.63728354283</v>
      </c>
      <c r="P259" s="22">
        <v>174491.48485500697</v>
      </c>
      <c r="Q259" s="19">
        <f t="shared" si="79"/>
        <v>249347.92811627151</v>
      </c>
      <c r="R259" s="22"/>
      <c r="S259" s="22">
        <v>554688.42463979241</v>
      </c>
      <c r="T259" s="36">
        <v>-10267.834112333234</v>
      </c>
      <c r="U259" s="36">
        <v>-147831.38</v>
      </c>
      <c r="V259" s="36">
        <v>-56607.880000000005</v>
      </c>
      <c r="W259" s="520">
        <f t="shared" si="80"/>
        <v>-455481.63728354283</v>
      </c>
      <c r="X259" s="22">
        <f t="shared" si="94"/>
        <v>245076.44469803403</v>
      </c>
      <c r="Y259" s="19">
        <f t="shared" si="95"/>
        <v>129576.13794195035</v>
      </c>
      <c r="Z259" s="577"/>
      <c r="AA259" s="22">
        <f t="shared" si="81"/>
        <v>222.27637028604119</v>
      </c>
      <c r="AB259" s="22">
        <f t="shared" si="82"/>
        <v>60.815407992979544</v>
      </c>
      <c r="AC259" s="22">
        <f t="shared" si="83"/>
        <v>283.09177827902073</v>
      </c>
      <c r="AE259" s="520">
        <f t="shared" si="84"/>
        <v>110.29795677864236</v>
      </c>
      <c r="AF259" s="520">
        <f t="shared" si="85"/>
        <v>-4.8419853042324554</v>
      </c>
      <c r="AG259" s="520">
        <f t="shared" si="86"/>
        <v>-90.571015566423313</v>
      </c>
      <c r="AH259" s="520">
        <f t="shared" si="87"/>
        <v>34.69705405746808</v>
      </c>
      <c r="AI259" s="520">
        <f t="shared" si="88"/>
        <v>49.582009965454667</v>
      </c>
      <c r="AK259" s="520">
        <f t="shared" si="99"/>
        <v>112.49004758462632</v>
      </c>
      <c r="AL259" s="520">
        <f t="shared" si="100"/>
        <v>-2.0823025983235111</v>
      </c>
      <c r="AM259" s="520">
        <f t="shared" si="101"/>
        <v>-29.98</v>
      </c>
      <c r="AN259" s="520">
        <f t="shared" si="102"/>
        <v>-11.48</v>
      </c>
      <c r="AO259" s="520">
        <f t="shared" si="96"/>
        <v>-92.371047917976639</v>
      </c>
      <c r="AP259" s="520">
        <f t="shared" si="97"/>
        <v>49.701165016839184</v>
      </c>
      <c r="AQ259" s="520">
        <f t="shared" si="98"/>
        <v>26.277862085165353</v>
      </c>
    </row>
    <row r="260" spans="1:43">
      <c r="A260" s="240">
        <v>831</v>
      </c>
      <c r="B260" s="364">
        <v>9</v>
      </c>
      <c r="C260" s="364">
        <v>9</v>
      </c>
      <c r="D260" s="18" t="s">
        <v>283</v>
      </c>
      <c r="E260" s="21">
        <v>4595</v>
      </c>
      <c r="F260" s="21">
        <v>4559</v>
      </c>
      <c r="G260" s="36">
        <v>4625</v>
      </c>
      <c r="H260" s="36"/>
      <c r="I260" s="22">
        <v>277484.27787702432</v>
      </c>
      <c r="J260" s="36">
        <v>395482.0588390918</v>
      </c>
      <c r="K260" s="507">
        <f t="shared" si="78"/>
        <v>672966.33671611617</v>
      </c>
      <c r="L260" s="507"/>
      <c r="M260" s="36">
        <v>101281.78612818329</v>
      </c>
      <c r="N260" s="36">
        <v>190590.02266757912</v>
      </c>
      <c r="O260" s="36">
        <v>-412913.25996732386</v>
      </c>
      <c r="P260" s="22">
        <v>158183.86944799699</v>
      </c>
      <c r="Q260" s="19">
        <f t="shared" si="79"/>
        <v>37142.41827643555</v>
      </c>
      <c r="R260" s="22"/>
      <c r="S260" s="22">
        <v>101281.78612818329</v>
      </c>
      <c r="T260" s="36">
        <v>110801.21062203226</v>
      </c>
      <c r="U260" s="36">
        <v>-138657.5</v>
      </c>
      <c r="V260" s="36">
        <v>-53095</v>
      </c>
      <c r="W260" s="520">
        <f t="shared" si="80"/>
        <v>-412913.25996732386</v>
      </c>
      <c r="X260" s="22">
        <f t="shared" si="94"/>
        <v>229867.88820288124</v>
      </c>
      <c r="Y260" s="19">
        <f t="shared" si="95"/>
        <v>-162714.87501422709</v>
      </c>
      <c r="Z260" s="577"/>
      <c r="AA260" s="22">
        <f t="shared" si="81"/>
        <v>60.388308569537394</v>
      </c>
      <c r="AB260" s="22">
        <f t="shared" si="82"/>
        <v>86.067912696211494</v>
      </c>
      <c r="AC260" s="22">
        <f t="shared" si="83"/>
        <v>146.45622126574889</v>
      </c>
      <c r="AE260" s="520">
        <f t="shared" si="84"/>
        <v>22.215789894315265</v>
      </c>
      <c r="AF260" s="520">
        <f t="shared" si="85"/>
        <v>41.805225415130316</v>
      </c>
      <c r="AG260" s="520">
        <f t="shared" si="86"/>
        <v>-90.571015566423313</v>
      </c>
      <c r="AH260" s="520">
        <f t="shared" si="87"/>
        <v>34.69705405746808</v>
      </c>
      <c r="AI260" s="520">
        <f t="shared" si="88"/>
        <v>8.1470538004903599</v>
      </c>
      <c r="AK260" s="520">
        <f t="shared" si="99"/>
        <v>21.898764568255846</v>
      </c>
      <c r="AL260" s="520">
        <f t="shared" si="100"/>
        <v>23.957018512871841</v>
      </c>
      <c r="AM260" s="520">
        <f t="shared" si="101"/>
        <v>-29.98</v>
      </c>
      <c r="AN260" s="520">
        <f t="shared" si="102"/>
        <v>-11.48</v>
      </c>
      <c r="AO260" s="520">
        <f t="shared" si="96"/>
        <v>-89.278542695637597</v>
      </c>
      <c r="AP260" s="520">
        <f t="shared" si="97"/>
        <v>49.701165016839184</v>
      </c>
      <c r="AQ260" s="520">
        <f t="shared" si="98"/>
        <v>-35.181594597670724</v>
      </c>
    </row>
    <row r="261" spans="1:43">
      <c r="A261" s="240">
        <v>832</v>
      </c>
      <c r="B261" s="364">
        <v>17</v>
      </c>
      <c r="C261" s="364">
        <v>17</v>
      </c>
      <c r="D261" s="18" t="s">
        <v>284</v>
      </c>
      <c r="E261" s="21">
        <v>3913</v>
      </c>
      <c r="F261" s="21">
        <v>3825</v>
      </c>
      <c r="G261" s="36">
        <v>3731</v>
      </c>
      <c r="H261" s="36"/>
      <c r="I261" s="22">
        <v>1776586.5202539766</v>
      </c>
      <c r="J261" s="36">
        <v>1174352.1721804312</v>
      </c>
      <c r="K261" s="507">
        <f t="shared" si="78"/>
        <v>2950938.6924344078</v>
      </c>
      <c r="L261" s="507"/>
      <c r="M261" s="36">
        <v>1613949.5257217507</v>
      </c>
      <c r="N261" s="36">
        <v>992313.12109336723</v>
      </c>
      <c r="O261" s="36">
        <v>-346434.13454156916</v>
      </c>
      <c r="P261" s="22">
        <v>132716.23176981541</v>
      </c>
      <c r="Q261" s="19">
        <f t="shared" si="79"/>
        <v>2392544.7440433642</v>
      </c>
      <c r="R261" s="22"/>
      <c r="S261" s="22">
        <v>1613949.5257217507</v>
      </c>
      <c r="T261" s="36">
        <v>925370.32528853801</v>
      </c>
      <c r="U261" s="36">
        <v>-111855.38</v>
      </c>
      <c r="V261" s="36">
        <v>-42831.880000000005</v>
      </c>
      <c r="W261" s="520">
        <f t="shared" si="80"/>
        <v>-346434.13454156916</v>
      </c>
      <c r="X261" s="22">
        <f t="shared" si="94"/>
        <v>185435.04667782702</v>
      </c>
      <c r="Y261" s="19">
        <f t="shared" si="95"/>
        <v>2223633.5031465464</v>
      </c>
      <c r="Z261" s="577"/>
      <c r="AA261" s="22">
        <f t="shared" si="81"/>
        <v>454.02159986045911</v>
      </c>
      <c r="AB261" s="22">
        <f t="shared" si="82"/>
        <v>300.11555639673685</v>
      </c>
      <c r="AC261" s="22">
        <f t="shared" si="83"/>
        <v>754.13715625719601</v>
      </c>
      <c r="AE261" s="520">
        <f t="shared" si="84"/>
        <v>421.9475884239871</v>
      </c>
      <c r="AF261" s="520">
        <f t="shared" si="85"/>
        <v>259.42826695251432</v>
      </c>
      <c r="AG261" s="520">
        <f t="shared" si="86"/>
        <v>-90.571015566423313</v>
      </c>
      <c r="AH261" s="520">
        <f t="shared" si="87"/>
        <v>34.69705405746808</v>
      </c>
      <c r="AI261" s="520">
        <f t="shared" si="88"/>
        <v>625.50189386754619</v>
      </c>
      <c r="AK261" s="520">
        <f t="shared" si="99"/>
        <v>432.57827009427785</v>
      </c>
      <c r="AL261" s="520">
        <f t="shared" si="100"/>
        <v>248.02206520732727</v>
      </c>
      <c r="AM261" s="520">
        <f t="shared" si="101"/>
        <v>-29.98</v>
      </c>
      <c r="AN261" s="520">
        <f t="shared" si="102"/>
        <v>-11.48</v>
      </c>
      <c r="AO261" s="520">
        <f t="shared" si="96"/>
        <v>-92.852890523068652</v>
      </c>
      <c r="AP261" s="520">
        <f t="shared" si="97"/>
        <v>49.701165016839191</v>
      </c>
      <c r="AQ261" s="520">
        <f t="shared" si="98"/>
        <v>595.98860979537562</v>
      </c>
    </row>
    <row r="262" spans="1:43">
      <c r="A262" s="240">
        <v>833</v>
      </c>
      <c r="B262" s="364">
        <v>2</v>
      </c>
      <c r="C262" s="364">
        <v>2</v>
      </c>
      <c r="D262" s="18" t="s">
        <v>285</v>
      </c>
      <c r="E262" s="21">
        <v>1677</v>
      </c>
      <c r="F262" s="21">
        <v>1691</v>
      </c>
      <c r="G262" s="36">
        <v>1705</v>
      </c>
      <c r="H262" s="36"/>
      <c r="I262" s="22">
        <v>460471.57373023202</v>
      </c>
      <c r="J262" s="36">
        <v>609663.98082167027</v>
      </c>
      <c r="K262" s="507">
        <f t="shared" si="78"/>
        <v>1070135.5545519022</v>
      </c>
      <c r="L262" s="507"/>
      <c r="M262" s="36">
        <v>446074.66432930698</v>
      </c>
      <c r="N262" s="36">
        <v>567765.05453882145</v>
      </c>
      <c r="O262" s="36">
        <v>-153155.58732282181</v>
      </c>
      <c r="P262" s="22">
        <v>58672.718411178525</v>
      </c>
      <c r="Q262" s="19">
        <f t="shared" si="79"/>
        <v>919356.84995648521</v>
      </c>
      <c r="R262" s="22"/>
      <c r="S262" s="22">
        <v>446074.66432930698</v>
      </c>
      <c r="T262" s="36">
        <v>538170.2133085035</v>
      </c>
      <c r="U262" s="36">
        <v>-51115.9</v>
      </c>
      <c r="V262" s="36">
        <v>-19573.400000000001</v>
      </c>
      <c r="W262" s="520">
        <f t="shared" si="80"/>
        <v>-153155.58732282181</v>
      </c>
      <c r="X262" s="22">
        <f t="shared" si="94"/>
        <v>84740.486353710818</v>
      </c>
      <c r="Y262" s="19">
        <f t="shared" si="95"/>
        <v>845140.47666869941</v>
      </c>
      <c r="Z262" s="577"/>
      <c r="AA262" s="22">
        <f t="shared" si="81"/>
        <v>274.58054486000719</v>
      </c>
      <c r="AB262" s="22">
        <f t="shared" si="82"/>
        <v>363.54441313158634</v>
      </c>
      <c r="AC262" s="22">
        <f t="shared" si="83"/>
        <v>638.12495799159342</v>
      </c>
      <c r="AE262" s="520">
        <f t="shared" si="84"/>
        <v>263.79341474234593</v>
      </c>
      <c r="AF262" s="520">
        <f t="shared" si="85"/>
        <v>335.75698080356091</v>
      </c>
      <c r="AG262" s="520">
        <f t="shared" si="86"/>
        <v>-90.571015566423313</v>
      </c>
      <c r="AH262" s="520">
        <f t="shared" si="87"/>
        <v>34.69705405746808</v>
      </c>
      <c r="AI262" s="520">
        <f t="shared" si="88"/>
        <v>543.6764340369516</v>
      </c>
      <c r="AK262" s="520">
        <f t="shared" si="99"/>
        <v>261.62736910809792</v>
      </c>
      <c r="AL262" s="520">
        <f t="shared" si="100"/>
        <v>315.64235384662965</v>
      </c>
      <c r="AM262" s="520">
        <f t="shared" si="101"/>
        <v>-29.98</v>
      </c>
      <c r="AN262" s="520">
        <f t="shared" si="102"/>
        <v>-11.48</v>
      </c>
      <c r="AO262" s="520">
        <f t="shared" si="96"/>
        <v>-89.827323943003989</v>
      </c>
      <c r="AP262" s="520">
        <f t="shared" si="97"/>
        <v>49.701165016839191</v>
      </c>
      <c r="AQ262" s="520">
        <f t="shared" si="98"/>
        <v>495.68356402856273</v>
      </c>
    </row>
    <row r="263" spans="1:43">
      <c r="A263" s="240">
        <v>834</v>
      </c>
      <c r="B263" s="364">
        <v>5</v>
      </c>
      <c r="C263" s="364">
        <v>5</v>
      </c>
      <c r="D263" s="18" t="s">
        <v>286</v>
      </c>
      <c r="E263" s="21">
        <v>5967</v>
      </c>
      <c r="F263" s="21">
        <v>5879</v>
      </c>
      <c r="G263" s="36">
        <v>5844</v>
      </c>
      <c r="H263" s="36"/>
      <c r="I263" s="22">
        <v>1173682.0982292539</v>
      </c>
      <c r="J263" s="36">
        <v>749534.85643869278</v>
      </c>
      <c r="K263" s="507">
        <f t="shared" si="78"/>
        <v>1923216.9546679468</v>
      </c>
      <c r="L263" s="507"/>
      <c r="M263" s="36">
        <v>1625120.9558775544</v>
      </c>
      <c r="N263" s="36">
        <v>937566.64992664231</v>
      </c>
      <c r="O263" s="36">
        <v>-532467.00051500264</v>
      </c>
      <c r="P263" s="22">
        <v>203983.98080385485</v>
      </c>
      <c r="Q263" s="19">
        <f t="shared" si="79"/>
        <v>2234204.5860930486</v>
      </c>
      <c r="R263" s="22"/>
      <c r="S263" s="22">
        <v>1625120.9558775544</v>
      </c>
      <c r="T263" s="36">
        <v>834676.01030923275</v>
      </c>
      <c r="U263" s="36">
        <v>-175203.12</v>
      </c>
      <c r="V263" s="36">
        <v>-67089.119999999995</v>
      </c>
      <c r="W263" s="520">
        <f t="shared" si="80"/>
        <v>-532467.00051500264</v>
      </c>
      <c r="X263" s="22">
        <f t="shared" si="94"/>
        <v>290453.60835840821</v>
      </c>
      <c r="Y263" s="19">
        <f t="shared" si="95"/>
        <v>1975491.3340301923</v>
      </c>
      <c r="Z263" s="577"/>
      <c r="AA263" s="22">
        <f t="shared" si="81"/>
        <v>196.69550833404622</v>
      </c>
      <c r="AB263" s="22">
        <f t="shared" si="82"/>
        <v>125.61334949533983</v>
      </c>
      <c r="AC263" s="22">
        <f t="shared" si="83"/>
        <v>322.30885782938611</v>
      </c>
      <c r="AE263" s="520">
        <f t="shared" si="84"/>
        <v>276.4281265313071</v>
      </c>
      <c r="AF263" s="520">
        <f t="shared" si="85"/>
        <v>159.47723251005993</v>
      </c>
      <c r="AG263" s="520">
        <f t="shared" si="86"/>
        <v>-90.571015566423313</v>
      </c>
      <c r="AH263" s="520">
        <f t="shared" si="87"/>
        <v>34.69705405746808</v>
      </c>
      <c r="AI263" s="520">
        <f t="shared" si="88"/>
        <v>380.03139753241175</v>
      </c>
      <c r="AK263" s="520">
        <f t="shared" si="99"/>
        <v>278.08366801463967</v>
      </c>
      <c r="AL263" s="520">
        <f t="shared" si="100"/>
        <v>142.82614823908841</v>
      </c>
      <c r="AM263" s="520">
        <f t="shared" si="101"/>
        <v>-29.98</v>
      </c>
      <c r="AN263" s="520">
        <f t="shared" si="102"/>
        <v>-11.479999999999999</v>
      </c>
      <c r="AO263" s="520">
        <f t="shared" si="96"/>
        <v>-91.11344978011681</v>
      </c>
      <c r="AP263" s="520">
        <f t="shared" si="97"/>
        <v>49.701165016839184</v>
      </c>
      <c r="AQ263" s="520">
        <f t="shared" si="98"/>
        <v>338.03753149045042</v>
      </c>
    </row>
    <row r="264" spans="1:43">
      <c r="A264" s="240">
        <v>837</v>
      </c>
      <c r="B264" s="364">
        <v>6</v>
      </c>
      <c r="C264" s="364">
        <v>6</v>
      </c>
      <c r="D264" s="18" t="s">
        <v>287</v>
      </c>
      <c r="E264" s="21">
        <v>244223</v>
      </c>
      <c r="F264" s="21">
        <v>249009</v>
      </c>
      <c r="G264" s="36">
        <v>255050</v>
      </c>
      <c r="H264" s="36"/>
      <c r="I264" s="22">
        <v>-53845192.491937794</v>
      </c>
      <c r="J264" s="36">
        <v>-17879235.785679471</v>
      </c>
      <c r="K264" s="507">
        <f t="shared" si="78"/>
        <v>-71724428.277617261</v>
      </c>
      <c r="L264" s="507"/>
      <c r="M264" s="36">
        <v>-34937811.825379469</v>
      </c>
      <c r="N264" s="36">
        <v>-2548022.1881027813</v>
      </c>
      <c r="O264" s="36">
        <v>-22552998.015179504</v>
      </c>
      <c r="P264" s="22">
        <v>8639878.7337960694</v>
      </c>
      <c r="Q264" s="19">
        <f t="shared" si="79"/>
        <v>-51398953.29486569</v>
      </c>
      <c r="R264" s="22"/>
      <c r="S264" s="22">
        <v>-34937811.825379469</v>
      </c>
      <c r="T264" s="36">
        <v>-508407.85533465625</v>
      </c>
      <c r="U264" s="36">
        <v>-7646399</v>
      </c>
      <c r="V264" s="36">
        <v>-2927974</v>
      </c>
      <c r="W264" s="520">
        <f t="shared" si="80"/>
        <v>-22552998.015179504</v>
      </c>
      <c r="X264" s="22">
        <f t="shared" si="94"/>
        <v>12676282.137544833</v>
      </c>
      <c r="Y264" s="19">
        <f t="shared" si="95"/>
        <v>-55897308.558348797</v>
      </c>
      <c r="Z264" s="577"/>
      <c r="AA264" s="22">
        <f t="shared" si="81"/>
        <v>-220.47551824331777</v>
      </c>
      <c r="AB264" s="22">
        <f t="shared" si="82"/>
        <v>-73.208648594438159</v>
      </c>
      <c r="AC264" s="22">
        <f t="shared" si="83"/>
        <v>-293.68416683775592</v>
      </c>
      <c r="AE264" s="520">
        <f t="shared" si="84"/>
        <v>-140.30742593793585</v>
      </c>
      <c r="AF264" s="520">
        <f t="shared" si="85"/>
        <v>-10.232650980899411</v>
      </c>
      <c r="AG264" s="520">
        <f t="shared" si="86"/>
        <v>-90.571015566423313</v>
      </c>
      <c r="AH264" s="520">
        <f t="shared" si="87"/>
        <v>34.69705405746808</v>
      </c>
      <c r="AI264" s="520">
        <f t="shared" si="88"/>
        <v>-206.41403842779053</v>
      </c>
      <c r="AK264" s="520">
        <f t="shared" si="99"/>
        <v>-136.98416712558114</v>
      </c>
      <c r="AL264" s="520">
        <f t="shared" si="100"/>
        <v>-1.9933654394615026</v>
      </c>
      <c r="AM264" s="520">
        <f t="shared" si="101"/>
        <v>-29.98</v>
      </c>
      <c r="AN264" s="520">
        <f t="shared" si="102"/>
        <v>-11.48</v>
      </c>
      <c r="AO264" s="520">
        <f t="shared" si="96"/>
        <v>-88.425791080884153</v>
      </c>
      <c r="AP264" s="520">
        <f t="shared" si="97"/>
        <v>49.701165016839184</v>
      </c>
      <c r="AQ264" s="520">
        <f t="shared" si="98"/>
        <v>-219.16215862908763</v>
      </c>
    </row>
    <row r="265" spans="1:43">
      <c r="A265" s="240">
        <v>844</v>
      </c>
      <c r="B265" s="364">
        <v>11</v>
      </c>
      <c r="C265" s="364">
        <v>11</v>
      </c>
      <c r="D265" s="18" t="s">
        <v>288</v>
      </c>
      <c r="E265" s="21">
        <v>1479</v>
      </c>
      <c r="F265" s="21">
        <v>1441</v>
      </c>
      <c r="G265" s="36">
        <v>1412</v>
      </c>
      <c r="H265" s="36"/>
      <c r="I265" s="22">
        <v>31234.193027492045</v>
      </c>
      <c r="J265" s="36">
        <v>-120860.69158236854</v>
      </c>
      <c r="K265" s="507">
        <f t="shared" si="78"/>
        <v>-89626.498554876496</v>
      </c>
      <c r="L265" s="507"/>
      <c r="M265" s="36">
        <v>155770.66059490759</v>
      </c>
      <c r="N265" s="36">
        <v>-22361.668636851882</v>
      </c>
      <c r="O265" s="36">
        <v>-130512.833431216</v>
      </c>
      <c r="P265" s="22">
        <v>49998.454896811505</v>
      </c>
      <c r="Q265" s="19">
        <f t="shared" si="79"/>
        <v>52894.613423651208</v>
      </c>
      <c r="R265" s="22"/>
      <c r="S265" s="22">
        <v>155770.66059490759</v>
      </c>
      <c r="T265" s="36">
        <v>-4351.163736135285</v>
      </c>
      <c r="U265" s="36">
        <v>-42331.76</v>
      </c>
      <c r="V265" s="36">
        <v>-16209.76</v>
      </c>
      <c r="W265" s="520">
        <f t="shared" si="80"/>
        <v>-130512.833431216</v>
      </c>
      <c r="X265" s="22">
        <f t="shared" si="94"/>
        <v>70178.045003776933</v>
      </c>
      <c r="Y265" s="19">
        <f t="shared" si="95"/>
        <v>32543.188431333227</v>
      </c>
      <c r="Z265" s="577"/>
      <c r="AA265" s="22">
        <f t="shared" si="81"/>
        <v>21.118453703510511</v>
      </c>
      <c r="AB265" s="22">
        <f t="shared" si="82"/>
        <v>-81.717844207145731</v>
      </c>
      <c r="AC265" s="22">
        <f t="shared" si="83"/>
        <v>-60.599390503635227</v>
      </c>
      <c r="AE265" s="520">
        <f t="shared" si="84"/>
        <v>108.0990011068061</v>
      </c>
      <c r="AF265" s="520">
        <f t="shared" si="85"/>
        <v>-15.518160053332327</v>
      </c>
      <c r="AG265" s="520">
        <f t="shared" si="86"/>
        <v>-90.571015566423313</v>
      </c>
      <c r="AH265" s="520">
        <f t="shared" si="87"/>
        <v>34.69705405746808</v>
      </c>
      <c r="AI265" s="520">
        <f t="shared" si="88"/>
        <v>36.706879544518536</v>
      </c>
      <c r="AK265" s="520">
        <f t="shared" si="99"/>
        <v>110.31916472727167</v>
      </c>
      <c r="AL265" s="520">
        <f t="shared" si="100"/>
        <v>-3.0815607196425532</v>
      </c>
      <c r="AM265" s="520">
        <f t="shared" si="101"/>
        <v>-29.98</v>
      </c>
      <c r="AN265" s="520">
        <f t="shared" si="102"/>
        <v>-11.48</v>
      </c>
      <c r="AO265" s="520">
        <f t="shared" si="96"/>
        <v>-92.431185149586398</v>
      </c>
      <c r="AP265" s="520">
        <f t="shared" si="97"/>
        <v>49.701165016839191</v>
      </c>
      <c r="AQ265" s="520">
        <f t="shared" si="98"/>
        <v>23.047583874881887</v>
      </c>
    </row>
    <row r="266" spans="1:43">
      <c r="A266" s="240">
        <v>845</v>
      </c>
      <c r="B266" s="364">
        <v>19</v>
      </c>
      <c r="C266" s="364">
        <v>19</v>
      </c>
      <c r="D266" s="18" t="s">
        <v>289</v>
      </c>
      <c r="E266" s="21">
        <v>2882</v>
      </c>
      <c r="F266" s="21">
        <v>2863</v>
      </c>
      <c r="G266" s="36">
        <v>2831</v>
      </c>
      <c r="H266" s="36"/>
      <c r="I266" s="22">
        <v>132327.87187121573</v>
      </c>
      <c r="J266" s="36">
        <v>9805.6424723850105</v>
      </c>
      <c r="K266" s="507">
        <f t="shared" si="78"/>
        <v>142133.51434360075</v>
      </c>
      <c r="L266" s="507"/>
      <c r="M266" s="36">
        <v>211787.08367977914</v>
      </c>
      <c r="N266" s="36">
        <v>7893.8707466464493</v>
      </c>
      <c r="O266" s="36">
        <v>-259304.81756666995</v>
      </c>
      <c r="P266" s="22">
        <v>99337.665766531107</v>
      </c>
      <c r="Q266" s="19">
        <f t="shared" si="79"/>
        <v>59713.80262628675</v>
      </c>
      <c r="R266" s="22"/>
      <c r="S266" s="22">
        <v>211787.08367977914</v>
      </c>
      <c r="T266" s="36">
        <v>-5845.4581554205706</v>
      </c>
      <c r="U266" s="36">
        <v>-84873.38</v>
      </c>
      <c r="V266" s="36">
        <v>-32499.88</v>
      </c>
      <c r="W266" s="520">
        <f t="shared" si="80"/>
        <v>-259304.81756666995</v>
      </c>
      <c r="X266" s="22">
        <f t="shared" si="94"/>
        <v>140703.99816267175</v>
      </c>
      <c r="Y266" s="19">
        <f t="shared" si="95"/>
        <v>-30032.453879639652</v>
      </c>
      <c r="Z266" s="577"/>
      <c r="AA266" s="22">
        <f t="shared" si="81"/>
        <v>45.915292113537724</v>
      </c>
      <c r="AB266" s="22">
        <f t="shared" si="82"/>
        <v>3.4023742097102745</v>
      </c>
      <c r="AC266" s="22">
        <f t="shared" si="83"/>
        <v>49.317666323248005</v>
      </c>
      <c r="AE266" s="520">
        <f t="shared" si="84"/>
        <v>73.973832930415341</v>
      </c>
      <c r="AF266" s="520">
        <f t="shared" si="85"/>
        <v>2.7572024962090289</v>
      </c>
      <c r="AG266" s="520">
        <f t="shared" si="86"/>
        <v>-90.571015566423313</v>
      </c>
      <c r="AH266" s="520">
        <f t="shared" si="87"/>
        <v>34.69705405746808</v>
      </c>
      <c r="AI266" s="520">
        <f t="shared" si="88"/>
        <v>20.85707391766914</v>
      </c>
      <c r="AK266" s="520">
        <f t="shared" si="99"/>
        <v>74.80999070285381</v>
      </c>
      <c r="AL266" s="520">
        <f t="shared" si="100"/>
        <v>-2.0648033046346064</v>
      </c>
      <c r="AM266" s="520">
        <f t="shared" si="101"/>
        <v>-29.98</v>
      </c>
      <c r="AN266" s="520">
        <f t="shared" si="102"/>
        <v>-11.48</v>
      </c>
      <c r="AO266" s="520">
        <f t="shared" si="96"/>
        <v>-91.594778370423867</v>
      </c>
      <c r="AP266" s="520">
        <f t="shared" si="97"/>
        <v>49.701165016839191</v>
      </c>
      <c r="AQ266" s="520">
        <f t="shared" si="98"/>
        <v>-10.608425955365473</v>
      </c>
    </row>
    <row r="267" spans="1:43">
      <c r="A267" s="240">
        <v>846</v>
      </c>
      <c r="B267" s="364">
        <v>14</v>
      </c>
      <c r="C267" s="364">
        <v>14</v>
      </c>
      <c r="D267" s="18" t="s">
        <v>290</v>
      </c>
      <c r="E267" s="21">
        <v>4952</v>
      </c>
      <c r="F267" s="21">
        <v>4862</v>
      </c>
      <c r="G267" s="36">
        <v>4758</v>
      </c>
      <c r="H267" s="36"/>
      <c r="I267" s="22">
        <v>1754702.8488937281</v>
      </c>
      <c r="J267" s="36">
        <v>726647.81290576479</v>
      </c>
      <c r="K267" s="507">
        <f t="shared" ref="K267:K303" si="103">SUM(I267:J267)</f>
        <v>2481350.6617994928</v>
      </c>
      <c r="L267" s="507"/>
      <c r="M267" s="36">
        <v>1311932.4279102779</v>
      </c>
      <c r="N267" s="36">
        <v>337995.96269179072</v>
      </c>
      <c r="O267" s="36">
        <v>-440356.27768395015</v>
      </c>
      <c r="P267" s="22">
        <v>168697.07682740979</v>
      </c>
      <c r="Q267" s="19">
        <f t="shared" ref="Q267:Q303" si="104">SUM(M267:P267)</f>
        <v>1378269.1897455282</v>
      </c>
      <c r="R267" s="22"/>
      <c r="S267" s="22">
        <v>1311932.4279102779</v>
      </c>
      <c r="T267" s="36">
        <v>252904.23113542993</v>
      </c>
      <c r="U267" s="36">
        <v>-142644.84</v>
      </c>
      <c r="V267" s="36">
        <v>-54621.840000000004</v>
      </c>
      <c r="W267" s="520">
        <f t="shared" ref="W267:W303" si="105">O267</f>
        <v>-440356.27768395015</v>
      </c>
      <c r="X267" s="22">
        <f t="shared" si="94"/>
        <v>236478.14315012086</v>
      </c>
      <c r="Y267" s="19">
        <f t="shared" si="95"/>
        <v>1163691.8445118784</v>
      </c>
      <c r="Z267" s="577"/>
      <c r="AA267" s="22">
        <f t="shared" ref="AA267:AA303" si="106">I267/E267</f>
        <v>354.34225543088206</v>
      </c>
      <c r="AB267" s="22">
        <f t="shared" ref="AB267:AB303" si="107">J267/E267</f>
        <v>146.73824977903166</v>
      </c>
      <c r="AC267" s="22">
        <f t="shared" ref="AC267:AC303" si="108">K267/E267</f>
        <v>501.08050520991372</v>
      </c>
      <c r="AE267" s="520">
        <f t="shared" ref="AE267:AE303" si="109">M267/F267</f>
        <v>269.83390125674163</v>
      </c>
      <c r="AF267" s="520">
        <f t="shared" ref="AF267:AF303" si="110">N267/F267</f>
        <v>69.517886197406568</v>
      </c>
      <c r="AG267" s="520">
        <f t="shared" ref="AG267:AG303" si="111">O267/F267</f>
        <v>-90.571015566423313</v>
      </c>
      <c r="AH267" s="520">
        <f t="shared" ref="AH267:AH303" si="112">P267/F267</f>
        <v>34.69705405746808</v>
      </c>
      <c r="AI267" s="520">
        <f t="shared" ref="AI267:AI303" si="113">Q267/F267</f>
        <v>283.47782594519293</v>
      </c>
      <c r="AK267" s="520">
        <f t="shared" si="99"/>
        <v>275.73191002738082</v>
      </c>
      <c r="AL267" s="520">
        <f t="shared" si="100"/>
        <v>53.153474387437981</v>
      </c>
      <c r="AM267" s="520">
        <f t="shared" si="101"/>
        <v>-29.98</v>
      </c>
      <c r="AN267" s="520">
        <f t="shared" si="102"/>
        <v>-11.48</v>
      </c>
      <c r="AO267" s="520">
        <f t="shared" si="96"/>
        <v>-92.550709895744035</v>
      </c>
      <c r="AP267" s="520">
        <f t="shared" si="97"/>
        <v>49.701165016839191</v>
      </c>
      <c r="AQ267" s="520">
        <f t="shared" si="98"/>
        <v>244.57583953591393</v>
      </c>
    </row>
    <row r="268" spans="1:43">
      <c r="A268" s="240">
        <v>848</v>
      </c>
      <c r="B268" s="364">
        <v>12</v>
      </c>
      <c r="C268" s="364">
        <v>12</v>
      </c>
      <c r="D268" s="18" t="s">
        <v>291</v>
      </c>
      <c r="E268" s="21">
        <v>4241</v>
      </c>
      <c r="F268" s="21">
        <v>4160</v>
      </c>
      <c r="G268" s="36">
        <v>4066</v>
      </c>
      <c r="H268" s="36"/>
      <c r="I268" s="22">
        <v>589498.60468085529</v>
      </c>
      <c r="J268" s="36">
        <v>590624.29512437142</v>
      </c>
      <c r="K268" s="507">
        <f t="shared" si="103"/>
        <v>1180122.8998052268</v>
      </c>
      <c r="L268" s="507"/>
      <c r="M268" s="36">
        <v>38291.144048307695</v>
      </c>
      <c r="N268" s="36">
        <v>143158.5342119933</v>
      </c>
      <c r="O268" s="36">
        <v>-376775.42475632101</v>
      </c>
      <c r="P268" s="22">
        <v>144339.74487906721</v>
      </c>
      <c r="Q268" s="19">
        <f t="shared" si="104"/>
        <v>-50986.001616952795</v>
      </c>
      <c r="R268" s="22"/>
      <c r="S268" s="22">
        <v>38291.144048307695</v>
      </c>
      <c r="T268" s="36">
        <v>70352.774591577676</v>
      </c>
      <c r="U268" s="36">
        <v>-121898.68000000001</v>
      </c>
      <c r="V268" s="36">
        <v>-46677.68</v>
      </c>
      <c r="W268" s="520">
        <f t="shared" si="105"/>
        <v>-376775.42475632101</v>
      </c>
      <c r="X268" s="22">
        <f t="shared" ref="X268:X303" si="114">G268/$G$10*277000000</f>
        <v>202084.93695846811</v>
      </c>
      <c r="Y268" s="19">
        <f t="shared" si="95"/>
        <v>-234622.9291579675</v>
      </c>
      <c r="Z268" s="577"/>
      <c r="AA268" s="22">
        <f t="shared" si="106"/>
        <v>138.99990678633702</v>
      </c>
      <c r="AB268" s="22">
        <f t="shared" si="107"/>
        <v>139.26533721395222</v>
      </c>
      <c r="AC268" s="22">
        <f t="shared" si="108"/>
        <v>278.26524400028927</v>
      </c>
      <c r="AE268" s="520">
        <f t="shared" si="109"/>
        <v>9.2046019346893502</v>
      </c>
      <c r="AF268" s="520">
        <f t="shared" si="110"/>
        <v>34.413109185575316</v>
      </c>
      <c r="AG268" s="520">
        <f t="shared" si="111"/>
        <v>-90.571015566423313</v>
      </c>
      <c r="AH268" s="520">
        <f t="shared" si="112"/>
        <v>34.69705405746808</v>
      </c>
      <c r="AI268" s="520">
        <f t="shared" si="113"/>
        <v>-12.256250388690576</v>
      </c>
      <c r="AK268" s="520">
        <f t="shared" si="99"/>
        <v>9.4173989297362759</v>
      </c>
      <c r="AL268" s="520">
        <f t="shared" si="100"/>
        <v>17.30269911253755</v>
      </c>
      <c r="AM268" s="520">
        <f t="shared" si="101"/>
        <v>-29.98</v>
      </c>
      <c r="AN268" s="520">
        <f t="shared" si="102"/>
        <v>-11.48</v>
      </c>
      <c r="AO268" s="520">
        <f t="shared" si="96"/>
        <v>-92.664885577058783</v>
      </c>
      <c r="AP268" s="520">
        <f t="shared" si="97"/>
        <v>49.701165016839184</v>
      </c>
      <c r="AQ268" s="520">
        <f t="shared" si="98"/>
        <v>-57.703622517945774</v>
      </c>
    </row>
    <row r="269" spans="1:43">
      <c r="A269" s="240">
        <v>849</v>
      </c>
      <c r="B269" s="364">
        <v>16</v>
      </c>
      <c r="C269" s="364">
        <v>16</v>
      </c>
      <c r="D269" s="18" t="s">
        <v>292</v>
      </c>
      <c r="E269" s="21">
        <v>2938</v>
      </c>
      <c r="F269" s="21">
        <v>2903</v>
      </c>
      <c r="G269" s="36">
        <v>2849</v>
      </c>
      <c r="H269" s="36"/>
      <c r="I269" s="22">
        <v>704344.65399877948</v>
      </c>
      <c r="J269" s="36">
        <v>190287.47309936062</v>
      </c>
      <c r="K269" s="507">
        <f t="shared" si="103"/>
        <v>894632.12709814007</v>
      </c>
      <c r="L269" s="507"/>
      <c r="M269" s="36">
        <v>699450.09426301043</v>
      </c>
      <c r="N269" s="36">
        <v>131300.81623448204</v>
      </c>
      <c r="O269" s="36">
        <v>-262927.65818932687</v>
      </c>
      <c r="P269" s="22">
        <v>100725.54792882984</v>
      </c>
      <c r="Q269" s="19">
        <f t="shared" si="104"/>
        <v>668548.80023699533</v>
      </c>
      <c r="R269" s="22"/>
      <c r="S269" s="22">
        <v>699450.09426301043</v>
      </c>
      <c r="T269" s="36">
        <v>80494.296960908337</v>
      </c>
      <c r="U269" s="36">
        <v>-85413.02</v>
      </c>
      <c r="V269" s="36">
        <v>-32706.52</v>
      </c>
      <c r="W269" s="520">
        <f t="shared" si="105"/>
        <v>-262927.65818932687</v>
      </c>
      <c r="X269" s="22">
        <f t="shared" si="114"/>
        <v>141598.61913297485</v>
      </c>
      <c r="Y269" s="19">
        <f t="shared" si="95"/>
        <v>540495.81216756674</v>
      </c>
      <c r="Z269" s="577"/>
      <c r="AA269" s="22">
        <f t="shared" si="106"/>
        <v>239.73609734471731</v>
      </c>
      <c r="AB269" s="22">
        <f t="shared" si="107"/>
        <v>64.767689958938263</v>
      </c>
      <c r="AC269" s="22">
        <f t="shared" si="108"/>
        <v>304.5037873036556</v>
      </c>
      <c r="AE269" s="520">
        <f t="shared" si="109"/>
        <v>240.94043894695503</v>
      </c>
      <c r="AF269" s="520">
        <f t="shared" si="110"/>
        <v>45.229354541674837</v>
      </c>
      <c r="AG269" s="520">
        <f t="shared" si="111"/>
        <v>-90.571015566423313</v>
      </c>
      <c r="AH269" s="520">
        <f t="shared" si="112"/>
        <v>34.69705405746808</v>
      </c>
      <c r="AI269" s="520">
        <f t="shared" si="113"/>
        <v>230.2958319796746</v>
      </c>
      <c r="AK269" s="520">
        <f t="shared" si="99"/>
        <v>245.50722859354525</v>
      </c>
      <c r="AL269" s="520">
        <f t="shared" si="100"/>
        <v>28.253526486805313</v>
      </c>
      <c r="AM269" s="520">
        <f t="shared" si="101"/>
        <v>-29.98</v>
      </c>
      <c r="AN269" s="520">
        <f t="shared" si="102"/>
        <v>-11.48</v>
      </c>
      <c r="AO269" s="520">
        <f t="shared" si="96"/>
        <v>-92.287700312154044</v>
      </c>
      <c r="AP269" s="520">
        <f t="shared" si="97"/>
        <v>49.701165016839191</v>
      </c>
      <c r="AQ269" s="520">
        <f t="shared" si="98"/>
        <v>189.71421978503571</v>
      </c>
    </row>
    <row r="270" spans="1:43">
      <c r="A270" s="240">
        <v>850</v>
      </c>
      <c r="B270" s="364">
        <v>13</v>
      </c>
      <c r="C270" s="364">
        <v>13</v>
      </c>
      <c r="D270" s="18" t="s">
        <v>293</v>
      </c>
      <c r="E270" s="21">
        <v>2387</v>
      </c>
      <c r="F270" s="21">
        <v>2407</v>
      </c>
      <c r="G270" s="36">
        <v>2368</v>
      </c>
      <c r="H270" s="36"/>
      <c r="I270" s="22">
        <v>284626.20327458519</v>
      </c>
      <c r="J270" s="36">
        <v>293810.16443008865</v>
      </c>
      <c r="K270" s="507">
        <f t="shared" si="103"/>
        <v>578436.3677046739</v>
      </c>
      <c r="L270" s="507"/>
      <c r="M270" s="36">
        <v>254195.90239234566</v>
      </c>
      <c r="N270" s="36">
        <v>227546.05290211181</v>
      </c>
      <c r="O270" s="36">
        <v>-218004.4344683809</v>
      </c>
      <c r="P270" s="22">
        <v>83515.809116325661</v>
      </c>
      <c r="Q270" s="19">
        <f t="shared" si="104"/>
        <v>347253.32994240231</v>
      </c>
      <c r="R270" s="22"/>
      <c r="S270" s="22">
        <v>254195.90239234566</v>
      </c>
      <c r="T270" s="36">
        <v>185420.22035251072</v>
      </c>
      <c r="U270" s="36">
        <v>-70992.639999999999</v>
      </c>
      <c r="V270" s="36">
        <v>-27184.639999999999</v>
      </c>
      <c r="W270" s="520">
        <f t="shared" si="105"/>
        <v>-218004.4344683809</v>
      </c>
      <c r="X270" s="22">
        <f t="shared" si="114"/>
        <v>117692.35875987519</v>
      </c>
      <c r="Y270" s="19">
        <f t="shared" si="95"/>
        <v>241126.76703635068</v>
      </c>
      <c r="Z270" s="577"/>
      <c r="AA270" s="22">
        <f t="shared" si="106"/>
        <v>119.2401354313302</v>
      </c>
      <c r="AB270" s="22">
        <f t="shared" si="107"/>
        <v>123.08762648935428</v>
      </c>
      <c r="AC270" s="22">
        <f t="shared" si="108"/>
        <v>242.32776192068451</v>
      </c>
      <c r="AE270" s="520">
        <f t="shared" si="109"/>
        <v>105.60693909112823</v>
      </c>
      <c r="AF270" s="520">
        <f t="shared" si="110"/>
        <v>94.5351279194482</v>
      </c>
      <c r="AG270" s="520">
        <f t="shared" si="111"/>
        <v>-90.571015566423313</v>
      </c>
      <c r="AH270" s="520">
        <f t="shared" si="112"/>
        <v>34.69705405746808</v>
      </c>
      <c r="AI270" s="520">
        <f t="shared" si="113"/>
        <v>144.26810550162122</v>
      </c>
      <c r="AK270" s="520">
        <f t="shared" si="99"/>
        <v>107.34624256433516</v>
      </c>
      <c r="AL270" s="520">
        <f t="shared" si="100"/>
        <v>78.302457919134596</v>
      </c>
      <c r="AM270" s="520">
        <f t="shared" si="101"/>
        <v>-29.98</v>
      </c>
      <c r="AN270" s="520">
        <f t="shared" si="102"/>
        <v>-11.48</v>
      </c>
      <c r="AO270" s="520">
        <f t="shared" si="96"/>
        <v>-92.062683474823018</v>
      </c>
      <c r="AP270" s="520">
        <f t="shared" si="97"/>
        <v>49.701165016839184</v>
      </c>
      <c r="AQ270" s="520">
        <f t="shared" si="98"/>
        <v>101.82718202548593</v>
      </c>
    </row>
    <row r="271" spans="1:43">
      <c r="A271" s="240">
        <v>851</v>
      </c>
      <c r="B271" s="364">
        <v>19</v>
      </c>
      <c r="C271" s="364">
        <v>19</v>
      </c>
      <c r="D271" s="18" t="s">
        <v>294</v>
      </c>
      <c r="E271" s="21">
        <v>21333</v>
      </c>
      <c r="F271" s="21">
        <v>21227</v>
      </c>
      <c r="G271" s="36">
        <v>21018</v>
      </c>
      <c r="H271" s="36"/>
      <c r="I271" s="22">
        <v>-989765.16527233063</v>
      </c>
      <c r="J271" s="36">
        <v>-951868.8144810478</v>
      </c>
      <c r="K271" s="507">
        <f t="shared" si="103"/>
        <v>-1941633.9797533783</v>
      </c>
      <c r="L271" s="507"/>
      <c r="M271" s="36">
        <v>-3437002.791325904</v>
      </c>
      <c r="N271" s="36">
        <v>-2353317.8196818912</v>
      </c>
      <c r="O271" s="36">
        <v>-1922550.9474284677</v>
      </c>
      <c r="P271" s="22">
        <v>736514.36647787492</v>
      </c>
      <c r="Q271" s="19">
        <f t="shared" si="104"/>
        <v>-6976357.1919583874</v>
      </c>
      <c r="R271" s="22"/>
      <c r="S271" s="22">
        <v>-3437002.791325904</v>
      </c>
      <c r="T271" s="36">
        <v>-2088009.7089757768</v>
      </c>
      <c r="U271" s="36">
        <v>-630119.64</v>
      </c>
      <c r="V271" s="36">
        <v>-241286.64</v>
      </c>
      <c r="W271" s="520">
        <f t="shared" si="105"/>
        <v>-1922550.9474284677</v>
      </c>
      <c r="X271" s="22">
        <f t="shared" si="114"/>
        <v>1044619.086323926</v>
      </c>
      <c r="Y271" s="19">
        <f t="shared" si="95"/>
        <v>-7274350.6414062213</v>
      </c>
      <c r="Z271" s="577"/>
      <c r="AA271" s="22">
        <f t="shared" si="106"/>
        <v>-46.395967059125795</v>
      </c>
      <c r="AB271" s="22">
        <f t="shared" si="107"/>
        <v>-44.619547859234416</v>
      </c>
      <c r="AC271" s="22">
        <f t="shared" si="108"/>
        <v>-91.015514918360211</v>
      </c>
      <c r="AE271" s="520">
        <f t="shared" si="109"/>
        <v>-161.91655869062532</v>
      </c>
      <c r="AF271" s="520">
        <f t="shared" si="110"/>
        <v>-110.86436235369536</v>
      </c>
      <c r="AG271" s="520">
        <f t="shared" si="111"/>
        <v>-90.571015566423313</v>
      </c>
      <c r="AH271" s="520">
        <f t="shared" si="112"/>
        <v>34.69705405746808</v>
      </c>
      <c r="AI271" s="520">
        <f t="shared" si="113"/>
        <v>-328.65488255327591</v>
      </c>
      <c r="AK271" s="520">
        <f t="shared" si="99"/>
        <v>-163.52663390074716</v>
      </c>
      <c r="AL271" s="520">
        <f t="shared" si="100"/>
        <v>-99.34388186201241</v>
      </c>
      <c r="AM271" s="520">
        <f t="shared" si="101"/>
        <v>-29.98</v>
      </c>
      <c r="AN271" s="520">
        <f t="shared" si="102"/>
        <v>-11.48</v>
      </c>
      <c r="AO271" s="520">
        <f t="shared" si="96"/>
        <v>-91.471640852053838</v>
      </c>
      <c r="AP271" s="520">
        <f t="shared" si="97"/>
        <v>49.701165016839184</v>
      </c>
      <c r="AQ271" s="520">
        <f t="shared" si="98"/>
        <v>-346.1009915979742</v>
      </c>
    </row>
    <row r="272" spans="1:43">
      <c r="A272" s="240">
        <v>853</v>
      </c>
      <c r="B272" s="364">
        <v>2</v>
      </c>
      <c r="C272" s="364">
        <v>2</v>
      </c>
      <c r="D272" s="18" t="s">
        <v>295</v>
      </c>
      <c r="E272" s="21">
        <v>195137</v>
      </c>
      <c r="F272" s="21">
        <v>197900</v>
      </c>
      <c r="G272" s="36">
        <v>201863</v>
      </c>
      <c r="H272" s="36"/>
      <c r="I272" s="22">
        <v>-17025421.368802838</v>
      </c>
      <c r="J272" s="36">
        <v>1862510.4308394468</v>
      </c>
      <c r="K272" s="507">
        <f t="shared" si="103"/>
        <v>-15162910.937963391</v>
      </c>
      <c r="L272" s="507"/>
      <c r="M272" s="36">
        <v>-21134452.432889041</v>
      </c>
      <c r="N272" s="36">
        <v>90966.655742028204</v>
      </c>
      <c r="O272" s="36">
        <v>-17924003.980595175</v>
      </c>
      <c r="P272" s="22">
        <v>6866546.9979729326</v>
      </c>
      <c r="Q272" s="19">
        <f t="shared" si="104"/>
        <v>-32100942.759769257</v>
      </c>
      <c r="R272" s="22"/>
      <c r="S272" s="22">
        <v>-21134452.432889041</v>
      </c>
      <c r="T272" s="36">
        <v>-404057.34158495668</v>
      </c>
      <c r="U272" s="36">
        <v>-6051852.7400000002</v>
      </c>
      <c r="V272" s="36">
        <v>-2317387.2400000002</v>
      </c>
      <c r="W272" s="520">
        <f t="shared" si="105"/>
        <v>-17924003.980595175</v>
      </c>
      <c r="X272" s="22">
        <f t="shared" si="114"/>
        <v>10032826.273794208</v>
      </c>
      <c r="Y272" s="19">
        <f t="shared" si="95"/>
        <v>-37798927.461274967</v>
      </c>
      <c r="Z272" s="577"/>
      <c r="AA272" s="22">
        <f t="shared" si="106"/>
        <v>-87.248555470273899</v>
      </c>
      <c r="AB272" s="22">
        <f t="shared" si="107"/>
        <v>9.5446298284766442</v>
      </c>
      <c r="AC272" s="22">
        <f t="shared" si="108"/>
        <v>-77.703925641797255</v>
      </c>
      <c r="AE272" s="520">
        <f t="shared" si="109"/>
        <v>-106.79359491101081</v>
      </c>
      <c r="AF272" s="520">
        <f t="shared" si="110"/>
        <v>0.45965970561914199</v>
      </c>
      <c r="AG272" s="520">
        <f t="shared" si="111"/>
        <v>-90.571015566423327</v>
      </c>
      <c r="AH272" s="520">
        <f t="shared" si="112"/>
        <v>34.69705405746808</v>
      </c>
      <c r="AI272" s="520">
        <f t="shared" si="113"/>
        <v>-162.20789671434693</v>
      </c>
      <c r="AK272" s="520">
        <f t="shared" si="99"/>
        <v>-104.69700952075932</v>
      </c>
      <c r="AL272" s="520">
        <f t="shared" si="100"/>
        <v>-2.0016414181150419</v>
      </c>
      <c r="AM272" s="520">
        <f t="shared" si="101"/>
        <v>-29.98</v>
      </c>
      <c r="AN272" s="520">
        <f t="shared" si="102"/>
        <v>-11.48</v>
      </c>
      <c r="AO272" s="520">
        <f t="shared" si="96"/>
        <v>-88.79291390990511</v>
      </c>
      <c r="AP272" s="520">
        <f t="shared" si="97"/>
        <v>49.701165016839184</v>
      </c>
      <c r="AQ272" s="520">
        <f t="shared" si="98"/>
        <v>-187.25039983194031</v>
      </c>
    </row>
    <row r="273" spans="1:43">
      <c r="A273" s="240">
        <v>854</v>
      </c>
      <c r="B273" s="364">
        <v>19</v>
      </c>
      <c r="C273" s="364">
        <v>19</v>
      </c>
      <c r="D273" s="18" t="s">
        <v>296</v>
      </c>
      <c r="E273" s="21">
        <v>3296</v>
      </c>
      <c r="F273" s="21">
        <v>3262</v>
      </c>
      <c r="G273" s="36">
        <v>3253</v>
      </c>
      <c r="H273" s="36"/>
      <c r="I273" s="22">
        <v>515586.66422165488</v>
      </c>
      <c r="J273" s="36">
        <v>194282.35786278188</v>
      </c>
      <c r="K273" s="507">
        <f t="shared" si="103"/>
        <v>709869.02208443673</v>
      </c>
      <c r="L273" s="507"/>
      <c r="M273" s="36">
        <v>-258340.35137623077</v>
      </c>
      <c r="N273" s="36">
        <v>-286399.57760608208</v>
      </c>
      <c r="O273" s="36">
        <v>-295442.65277767286</v>
      </c>
      <c r="P273" s="22">
        <v>113181.79033546087</v>
      </c>
      <c r="Q273" s="19">
        <f t="shared" si="104"/>
        <v>-727000.79142452474</v>
      </c>
      <c r="R273" s="22"/>
      <c r="S273" s="22">
        <v>-258340.35137623077</v>
      </c>
      <c r="T273" s="36">
        <v>-245629.09392382149</v>
      </c>
      <c r="U273" s="36">
        <v>-97524.94</v>
      </c>
      <c r="V273" s="36">
        <v>-37344.44</v>
      </c>
      <c r="W273" s="520">
        <f t="shared" si="105"/>
        <v>-295442.65277767286</v>
      </c>
      <c r="X273" s="22">
        <f t="shared" si="114"/>
        <v>161677.88979977788</v>
      </c>
      <c r="Y273" s="19">
        <f t="shared" si="95"/>
        <v>-772603.58827794727</v>
      </c>
      <c r="Z273" s="577"/>
      <c r="AA273" s="22">
        <f t="shared" si="106"/>
        <v>156.42799278569626</v>
      </c>
      <c r="AB273" s="22">
        <f t="shared" si="107"/>
        <v>58.944890128271204</v>
      </c>
      <c r="AC273" s="22">
        <f t="shared" si="108"/>
        <v>215.37288291396746</v>
      </c>
      <c r="AE273" s="520">
        <f t="shared" si="109"/>
        <v>-79.196919489954254</v>
      </c>
      <c r="AF273" s="520">
        <f t="shared" si="110"/>
        <v>-87.798766893342147</v>
      </c>
      <c r="AG273" s="520">
        <f t="shared" si="111"/>
        <v>-90.571015566423313</v>
      </c>
      <c r="AH273" s="520">
        <f t="shared" si="112"/>
        <v>34.69705405746808</v>
      </c>
      <c r="AI273" s="520">
        <f t="shared" si="113"/>
        <v>-222.86964789225161</v>
      </c>
      <c r="AK273" s="520">
        <f t="shared" si="99"/>
        <v>-79.416031778736794</v>
      </c>
      <c r="AL273" s="520">
        <f t="shared" si="100"/>
        <v>-75.508482607999227</v>
      </c>
      <c r="AM273" s="520">
        <f t="shared" si="101"/>
        <v>-29.98</v>
      </c>
      <c r="AN273" s="520">
        <f t="shared" si="102"/>
        <v>-11.48</v>
      </c>
      <c r="AO273" s="520">
        <f t="shared" si="96"/>
        <v>-90.821596304233893</v>
      </c>
      <c r="AP273" s="520">
        <f t="shared" si="97"/>
        <v>49.701165016839191</v>
      </c>
      <c r="AQ273" s="520">
        <f t="shared" si="98"/>
        <v>-237.50494567413074</v>
      </c>
    </row>
    <row r="274" spans="1:43">
      <c r="A274" s="240">
        <v>857</v>
      </c>
      <c r="B274" s="364">
        <v>11</v>
      </c>
      <c r="C274" s="364">
        <v>11</v>
      </c>
      <c r="D274" s="18" t="s">
        <v>297</v>
      </c>
      <c r="E274" s="21">
        <v>2420</v>
      </c>
      <c r="F274" s="21">
        <v>2394</v>
      </c>
      <c r="G274" s="36">
        <v>2313</v>
      </c>
      <c r="H274" s="36"/>
      <c r="I274" s="22">
        <v>-1109813.7035469699</v>
      </c>
      <c r="J274" s="36">
        <v>-750493.89775389875</v>
      </c>
      <c r="K274" s="507">
        <f t="shared" si="103"/>
        <v>-1860307.6013008687</v>
      </c>
      <c r="L274" s="507"/>
      <c r="M274" s="36">
        <v>-1022230.9657185172</v>
      </c>
      <c r="N274" s="36">
        <v>-666225.73290081648</v>
      </c>
      <c r="O274" s="36">
        <v>-216827.01126601742</v>
      </c>
      <c r="P274" s="22">
        <v>83064.747413578589</v>
      </c>
      <c r="Q274" s="19">
        <f t="shared" si="104"/>
        <v>-1822218.9624717722</v>
      </c>
      <c r="R274" s="22"/>
      <c r="S274" s="22">
        <v>-1022230.9657185172</v>
      </c>
      <c r="T274" s="36">
        <v>-636304.04745160369</v>
      </c>
      <c r="U274" s="36">
        <v>-69343.740000000005</v>
      </c>
      <c r="V274" s="36">
        <v>-26553.24</v>
      </c>
      <c r="W274" s="520">
        <f t="shared" si="105"/>
        <v>-216827.01126601742</v>
      </c>
      <c r="X274" s="22">
        <f t="shared" si="114"/>
        <v>114958.79468394903</v>
      </c>
      <c r="Y274" s="19">
        <f t="shared" si="95"/>
        <v>-1856300.209752189</v>
      </c>
      <c r="Z274" s="577"/>
      <c r="AA274" s="22">
        <f t="shared" si="106"/>
        <v>-458.6007039450289</v>
      </c>
      <c r="AB274" s="22">
        <f t="shared" si="107"/>
        <v>-310.12144535285074</v>
      </c>
      <c r="AC274" s="22">
        <f t="shared" si="108"/>
        <v>-768.72214929787958</v>
      </c>
      <c r="AE274" s="520">
        <f t="shared" si="109"/>
        <v>-426.99706170364129</v>
      </c>
      <c r="AF274" s="520">
        <f t="shared" si="110"/>
        <v>-278.28977982490244</v>
      </c>
      <c r="AG274" s="520">
        <f t="shared" si="111"/>
        <v>-90.571015566423313</v>
      </c>
      <c r="AH274" s="520">
        <f t="shared" si="112"/>
        <v>34.69705405746808</v>
      </c>
      <c r="AI274" s="520">
        <f t="shared" si="113"/>
        <v>-761.16080303749879</v>
      </c>
      <c r="AK274" s="520">
        <f t="shared" si="99"/>
        <v>-441.95026619909953</v>
      </c>
      <c r="AL274" s="520">
        <f t="shared" si="100"/>
        <v>-275.09902613558307</v>
      </c>
      <c r="AM274" s="520">
        <f t="shared" si="101"/>
        <v>-29.980000000000004</v>
      </c>
      <c r="AN274" s="520">
        <f t="shared" si="102"/>
        <v>-11.48</v>
      </c>
      <c r="AO274" s="520">
        <f t="shared" si="96"/>
        <v>-93.742763193263045</v>
      </c>
      <c r="AP274" s="520">
        <f t="shared" si="97"/>
        <v>49.701165016839184</v>
      </c>
      <c r="AQ274" s="520">
        <f t="shared" si="98"/>
        <v>-802.55089051110633</v>
      </c>
    </row>
    <row r="275" spans="1:43">
      <c r="A275" s="240">
        <v>858</v>
      </c>
      <c r="B275" s="364">
        <v>1</v>
      </c>
      <c r="C275" s="513">
        <v>33</v>
      </c>
      <c r="D275" s="18" t="s">
        <v>298</v>
      </c>
      <c r="E275" s="21">
        <v>39718</v>
      </c>
      <c r="F275" s="21">
        <v>40384</v>
      </c>
      <c r="G275" s="36">
        <v>41338</v>
      </c>
      <c r="H275" s="36"/>
      <c r="I275" s="22">
        <v>4186990.4005118897</v>
      </c>
      <c r="J275" s="36">
        <v>1964928.3638382002</v>
      </c>
      <c r="K275" s="507">
        <f t="shared" si="103"/>
        <v>6151918.7643500902</v>
      </c>
      <c r="L275" s="507"/>
      <c r="M275" s="36">
        <v>6582324.6886532791</v>
      </c>
      <c r="N275" s="36">
        <v>2791942.0737676555</v>
      </c>
      <c r="O275" s="36">
        <v>-3657619.8926344393</v>
      </c>
      <c r="P275" s="22">
        <v>1401205.8310567909</v>
      </c>
      <c r="Q275" s="19">
        <f t="shared" si="104"/>
        <v>7117852.7008432858</v>
      </c>
      <c r="R275" s="22"/>
      <c r="S275" s="22">
        <v>6582324.6886532791</v>
      </c>
      <c r="T275" s="36">
        <v>2085166.161144851</v>
      </c>
      <c r="U275" s="36">
        <v>-1239313.24</v>
      </c>
      <c r="V275" s="36">
        <v>-474560.24</v>
      </c>
      <c r="W275" s="520">
        <f t="shared" si="105"/>
        <v>-3657619.8926344393</v>
      </c>
      <c r="X275" s="22">
        <f t="shared" si="114"/>
        <v>2054546.7594660984</v>
      </c>
      <c r="Y275" s="19">
        <f t="shared" si="95"/>
        <v>5350544.2366297888</v>
      </c>
      <c r="Z275" s="577"/>
      <c r="AA275" s="22">
        <f t="shared" si="106"/>
        <v>105.41795660687572</v>
      </c>
      <c r="AB275" s="22">
        <f t="shared" si="107"/>
        <v>49.471986601495551</v>
      </c>
      <c r="AC275" s="22">
        <f t="shared" si="108"/>
        <v>154.88994320837128</v>
      </c>
      <c r="AE275" s="520">
        <f t="shared" si="109"/>
        <v>162.99338076102612</v>
      </c>
      <c r="AF275" s="520">
        <f t="shared" si="110"/>
        <v>69.134857214928076</v>
      </c>
      <c r="AG275" s="520">
        <f t="shared" si="111"/>
        <v>-90.571015566423313</v>
      </c>
      <c r="AH275" s="520">
        <f t="shared" si="112"/>
        <v>34.69705405746808</v>
      </c>
      <c r="AI275" s="520">
        <f t="shared" si="113"/>
        <v>176.25427646699896</v>
      </c>
      <c r="AK275" s="520">
        <f t="shared" si="99"/>
        <v>159.23181306916831</v>
      </c>
      <c r="AL275" s="520">
        <f t="shared" si="100"/>
        <v>50.441873364576203</v>
      </c>
      <c r="AM275" s="520">
        <f t="shared" si="101"/>
        <v>-29.98</v>
      </c>
      <c r="AN275" s="520">
        <f t="shared" si="102"/>
        <v>-11.48</v>
      </c>
      <c r="AO275" s="520">
        <f t="shared" si="96"/>
        <v>-88.480814084726873</v>
      </c>
      <c r="AP275" s="520">
        <f t="shared" si="97"/>
        <v>49.701165016839191</v>
      </c>
      <c r="AQ275" s="520">
        <f t="shared" si="98"/>
        <v>129.4340373658568</v>
      </c>
    </row>
    <row r="276" spans="1:43">
      <c r="A276" s="240">
        <v>859</v>
      </c>
      <c r="B276" s="364">
        <v>17</v>
      </c>
      <c r="C276" s="364">
        <v>17</v>
      </c>
      <c r="D276" s="18" t="s">
        <v>299</v>
      </c>
      <c r="E276" s="21">
        <v>6593</v>
      </c>
      <c r="F276" s="21">
        <v>6562</v>
      </c>
      <c r="G276" s="36">
        <v>6525</v>
      </c>
      <c r="H276" s="36"/>
      <c r="I276" s="22">
        <v>-1269966.4205834512</v>
      </c>
      <c r="J276" s="36">
        <v>-1602539.1589233917</v>
      </c>
      <c r="K276" s="507">
        <f t="shared" si="103"/>
        <v>-2872505.5795068429</v>
      </c>
      <c r="L276" s="507"/>
      <c r="M276" s="36">
        <v>-1586681.3789111814</v>
      </c>
      <c r="N276" s="36">
        <v>-1742558.7798981487</v>
      </c>
      <c r="O276" s="36">
        <v>-594327.00414686976</v>
      </c>
      <c r="P276" s="22">
        <v>227682.06872510555</v>
      </c>
      <c r="Q276" s="19">
        <f t="shared" si="104"/>
        <v>-3695885.0942310947</v>
      </c>
      <c r="R276" s="22"/>
      <c r="S276" s="22">
        <v>-1586681.3789111814</v>
      </c>
      <c r="T276" s="36">
        <v>-1660542.8651455445</v>
      </c>
      <c r="U276" s="36">
        <v>-195619.5</v>
      </c>
      <c r="V276" s="36">
        <v>-74907</v>
      </c>
      <c r="W276" s="520">
        <f t="shared" si="105"/>
        <v>-594327.00414686976</v>
      </c>
      <c r="X276" s="22">
        <f t="shared" si="114"/>
        <v>324300.1017348757</v>
      </c>
      <c r="Y276" s="19">
        <f t="shared" si="95"/>
        <v>-3787777.6464687199</v>
      </c>
      <c r="Z276" s="577"/>
      <c r="AA276" s="22">
        <f t="shared" si="106"/>
        <v>-192.62345223471124</v>
      </c>
      <c r="AB276" s="22">
        <f t="shared" si="107"/>
        <v>-243.06676155367688</v>
      </c>
      <c r="AC276" s="22">
        <f t="shared" si="108"/>
        <v>-435.69021378838812</v>
      </c>
      <c r="AE276" s="520">
        <f t="shared" si="109"/>
        <v>-241.79844238207579</v>
      </c>
      <c r="AF276" s="520">
        <f t="shared" si="110"/>
        <v>-265.55299907012324</v>
      </c>
      <c r="AG276" s="520">
        <f t="shared" si="111"/>
        <v>-90.571015566423313</v>
      </c>
      <c r="AH276" s="520">
        <f t="shared" si="112"/>
        <v>34.69705405746808</v>
      </c>
      <c r="AI276" s="520">
        <f t="shared" si="113"/>
        <v>-563.22540296115437</v>
      </c>
      <c r="AK276" s="520">
        <f t="shared" si="99"/>
        <v>-243.16955998638795</v>
      </c>
      <c r="AL276" s="520">
        <f t="shared" si="100"/>
        <v>-254.48932799165433</v>
      </c>
      <c r="AM276" s="520">
        <f t="shared" si="101"/>
        <v>-29.98</v>
      </c>
      <c r="AN276" s="520">
        <f t="shared" si="102"/>
        <v>-11.48</v>
      </c>
      <c r="AO276" s="520">
        <f t="shared" si="96"/>
        <v>-91.084598336685019</v>
      </c>
      <c r="AP276" s="520">
        <f t="shared" si="97"/>
        <v>49.701165016839191</v>
      </c>
      <c r="AQ276" s="520">
        <f t="shared" si="98"/>
        <v>-580.5023212978881</v>
      </c>
    </row>
    <row r="277" spans="1:43">
      <c r="A277" s="240">
        <v>886</v>
      </c>
      <c r="B277" s="364">
        <v>4</v>
      </c>
      <c r="C277" s="364">
        <v>4</v>
      </c>
      <c r="D277" s="18" t="s">
        <v>300</v>
      </c>
      <c r="E277" s="21">
        <v>12669</v>
      </c>
      <c r="F277" s="21">
        <v>12599</v>
      </c>
      <c r="G277" s="36">
        <v>12533</v>
      </c>
      <c r="H277" s="36"/>
      <c r="I277" s="22">
        <v>-141052.78831426238</v>
      </c>
      <c r="J277" s="36">
        <v>-565052.86245624186</v>
      </c>
      <c r="K277" s="507">
        <f t="shared" si="103"/>
        <v>-706105.65077050426</v>
      </c>
      <c r="L277" s="507"/>
      <c r="M277" s="36">
        <v>-566700.24027050578</v>
      </c>
      <c r="N277" s="36">
        <v>-712311.40490658081</v>
      </c>
      <c r="O277" s="36">
        <v>-1141104.2251213673</v>
      </c>
      <c r="P277" s="22">
        <v>437148.18407004036</v>
      </c>
      <c r="Q277" s="19">
        <f t="shared" si="104"/>
        <v>-1982967.6862284131</v>
      </c>
      <c r="R277" s="22"/>
      <c r="S277" s="22">
        <v>-566700.24027050578</v>
      </c>
      <c r="T277" s="36">
        <v>-554841.34852620016</v>
      </c>
      <c r="U277" s="36">
        <v>-375739.34</v>
      </c>
      <c r="V277" s="36">
        <v>-143878.84</v>
      </c>
      <c r="W277" s="520">
        <f t="shared" si="105"/>
        <v>-1141104.2251213673</v>
      </c>
      <c r="X277" s="22">
        <f t="shared" si="114"/>
        <v>622904.70115604543</v>
      </c>
      <c r="Y277" s="19">
        <f t="shared" si="95"/>
        <v>-2159359.2927620281</v>
      </c>
      <c r="Z277" s="577"/>
      <c r="AA277" s="22">
        <f t="shared" si="106"/>
        <v>-11.133695501954564</v>
      </c>
      <c r="AB277" s="22">
        <f t="shared" si="107"/>
        <v>-44.60122049540152</v>
      </c>
      <c r="AC277" s="22">
        <f t="shared" si="108"/>
        <v>-55.734915997356083</v>
      </c>
      <c r="AE277" s="520">
        <f t="shared" si="109"/>
        <v>-44.979779369037686</v>
      </c>
      <c r="AF277" s="520">
        <f t="shared" si="110"/>
        <v>-56.537138257526848</v>
      </c>
      <c r="AG277" s="520">
        <f t="shared" si="111"/>
        <v>-90.571015566423313</v>
      </c>
      <c r="AH277" s="520">
        <f t="shared" si="112"/>
        <v>34.69705405746808</v>
      </c>
      <c r="AI277" s="520">
        <f t="shared" si="113"/>
        <v>-157.39087913551973</v>
      </c>
      <c r="AK277" s="520">
        <f t="shared" si="99"/>
        <v>-45.216647272840163</v>
      </c>
      <c r="AL277" s="520">
        <f t="shared" si="100"/>
        <v>-44.270433936503643</v>
      </c>
      <c r="AM277" s="520">
        <f t="shared" si="101"/>
        <v>-29.98</v>
      </c>
      <c r="AN277" s="520">
        <f t="shared" si="102"/>
        <v>-11.48</v>
      </c>
      <c r="AO277" s="520">
        <f t="shared" si="96"/>
        <v>-91.047971365304974</v>
      </c>
      <c r="AP277" s="520">
        <f t="shared" si="97"/>
        <v>49.701165016839177</v>
      </c>
      <c r="AQ277" s="520">
        <f t="shared" si="98"/>
        <v>-172.29388755780963</v>
      </c>
    </row>
    <row r="278" spans="1:43">
      <c r="A278" s="240">
        <v>887</v>
      </c>
      <c r="B278" s="364">
        <v>6</v>
      </c>
      <c r="C278" s="364">
        <v>6</v>
      </c>
      <c r="D278" s="18" t="s">
        <v>301</v>
      </c>
      <c r="E278" s="21">
        <v>4669</v>
      </c>
      <c r="F278" s="21">
        <v>4569</v>
      </c>
      <c r="G278" s="36">
        <v>4568</v>
      </c>
      <c r="H278" s="36"/>
      <c r="I278" s="22">
        <v>-413029.62838200323</v>
      </c>
      <c r="J278" s="36">
        <v>-194736.86893043312</v>
      </c>
      <c r="K278" s="507">
        <f t="shared" si="103"/>
        <v>-607766.49731243635</v>
      </c>
      <c r="L278" s="507"/>
      <c r="M278" s="36">
        <v>-584514.75388125516</v>
      </c>
      <c r="N278" s="36">
        <v>-259900.02118778325</v>
      </c>
      <c r="O278" s="36">
        <v>-413818.9701229881</v>
      </c>
      <c r="P278" s="22">
        <v>158530.83998857165</v>
      </c>
      <c r="Q278" s="19">
        <f t="shared" si="104"/>
        <v>-1099702.9052034549</v>
      </c>
      <c r="R278" s="22"/>
      <c r="S278" s="22">
        <v>-584514.75388125516</v>
      </c>
      <c r="T278" s="36">
        <v>-202793.84707857147</v>
      </c>
      <c r="U278" s="36">
        <v>-136948.64000000001</v>
      </c>
      <c r="V278" s="36">
        <v>-52440.639999999999</v>
      </c>
      <c r="W278" s="520">
        <f t="shared" si="105"/>
        <v>-413818.9701229881</v>
      </c>
      <c r="X278" s="22">
        <f t="shared" si="114"/>
        <v>227034.92179692141</v>
      </c>
      <c r="Y278" s="19">
        <f t="shared" si="95"/>
        <v>-1163481.9292858934</v>
      </c>
      <c r="Z278" s="577"/>
      <c r="AA278" s="22">
        <f t="shared" si="106"/>
        <v>-88.46211788006066</v>
      </c>
      <c r="AB278" s="22">
        <f t="shared" si="107"/>
        <v>-41.708474819111828</v>
      </c>
      <c r="AC278" s="22">
        <f t="shared" si="108"/>
        <v>-130.17059269917249</v>
      </c>
      <c r="AE278" s="520">
        <f t="shared" si="109"/>
        <v>-127.93056552445944</v>
      </c>
      <c r="AF278" s="520">
        <f t="shared" si="110"/>
        <v>-56.883348913938114</v>
      </c>
      <c r="AG278" s="520">
        <f t="shared" si="111"/>
        <v>-90.571015566423313</v>
      </c>
      <c r="AH278" s="520">
        <f t="shared" si="112"/>
        <v>34.69705405746808</v>
      </c>
      <c r="AI278" s="520">
        <f t="shared" si="113"/>
        <v>-240.68787594735278</v>
      </c>
      <c r="AK278" s="520">
        <f t="shared" si="99"/>
        <v>-127.95857134002959</v>
      </c>
      <c r="AL278" s="520">
        <f t="shared" si="100"/>
        <v>-44.394449885851898</v>
      </c>
      <c r="AM278" s="520">
        <f t="shared" si="101"/>
        <v>-29.980000000000004</v>
      </c>
      <c r="AN278" s="520">
        <f t="shared" si="102"/>
        <v>-11.48</v>
      </c>
      <c r="AO278" s="520">
        <f t="shared" si="96"/>
        <v>-90.59084284653855</v>
      </c>
      <c r="AP278" s="520">
        <f t="shared" si="97"/>
        <v>49.701165016839184</v>
      </c>
      <c r="AQ278" s="520">
        <f t="shared" si="98"/>
        <v>-254.70269905558087</v>
      </c>
    </row>
    <row r="279" spans="1:43">
      <c r="A279" s="240">
        <v>889</v>
      </c>
      <c r="B279" s="364">
        <v>17</v>
      </c>
      <c r="C279" s="364">
        <v>17</v>
      </c>
      <c r="D279" s="18" t="s">
        <v>302</v>
      </c>
      <c r="E279" s="21">
        <v>2568</v>
      </c>
      <c r="F279" s="21">
        <v>2523</v>
      </c>
      <c r="G279" s="36">
        <v>2491</v>
      </c>
      <c r="H279" s="36"/>
      <c r="I279" s="22">
        <v>1089285.4322706249</v>
      </c>
      <c r="J279" s="36">
        <v>428441.06138360279</v>
      </c>
      <c r="K279" s="507">
        <f t="shared" si="103"/>
        <v>1517726.4936542278</v>
      </c>
      <c r="L279" s="507"/>
      <c r="M279" s="36">
        <v>1056890.4771927751</v>
      </c>
      <c r="N279" s="36">
        <v>358347.78734368813</v>
      </c>
      <c r="O279" s="36">
        <v>-228510.67227408601</v>
      </c>
      <c r="P279" s="22">
        <v>87540.667386991961</v>
      </c>
      <c r="Q279" s="19">
        <f t="shared" si="104"/>
        <v>1274268.2596493692</v>
      </c>
      <c r="R279" s="22"/>
      <c r="S279" s="22">
        <v>1056890.4771927751</v>
      </c>
      <c r="T279" s="36">
        <v>314191.794189287</v>
      </c>
      <c r="U279" s="36">
        <v>-74680.180000000008</v>
      </c>
      <c r="V279" s="36">
        <v>-28596.68</v>
      </c>
      <c r="W279" s="520">
        <f t="shared" si="105"/>
        <v>-228510.67227408601</v>
      </c>
      <c r="X279" s="22">
        <f t="shared" si="114"/>
        <v>123805.6020569464</v>
      </c>
      <c r="Y279" s="19">
        <f t="shared" si="95"/>
        <v>1163100.3411649228</v>
      </c>
      <c r="Z279" s="577"/>
      <c r="AA279" s="22">
        <f t="shared" si="106"/>
        <v>424.17657019884149</v>
      </c>
      <c r="AB279" s="22">
        <f t="shared" si="107"/>
        <v>166.8384195419014</v>
      </c>
      <c r="AC279" s="22">
        <f t="shared" si="108"/>
        <v>591.01498974074286</v>
      </c>
      <c r="AE279" s="520">
        <f t="shared" si="109"/>
        <v>418.90228981085022</v>
      </c>
      <c r="AF279" s="520">
        <f t="shared" si="110"/>
        <v>142.03241670380029</v>
      </c>
      <c r="AG279" s="520">
        <f t="shared" si="111"/>
        <v>-90.571015566423313</v>
      </c>
      <c r="AH279" s="520">
        <f t="shared" si="112"/>
        <v>34.69705405746808</v>
      </c>
      <c r="AI279" s="520">
        <f t="shared" si="113"/>
        <v>505.06074500569525</v>
      </c>
      <c r="AK279" s="520">
        <f t="shared" si="99"/>
        <v>424.28361187987758</v>
      </c>
      <c r="AL279" s="520">
        <f t="shared" si="100"/>
        <v>126.13078851436651</v>
      </c>
      <c r="AM279" s="520">
        <f t="shared" si="101"/>
        <v>-29.980000000000004</v>
      </c>
      <c r="AN279" s="520">
        <f t="shared" si="102"/>
        <v>-11.48</v>
      </c>
      <c r="AO279" s="520">
        <f t="shared" si="96"/>
        <v>-91.734513156999597</v>
      </c>
      <c r="AP279" s="520">
        <f t="shared" si="97"/>
        <v>49.701165016839184</v>
      </c>
      <c r="AQ279" s="520">
        <f t="shared" si="98"/>
        <v>466.9210522540838</v>
      </c>
    </row>
    <row r="280" spans="1:43">
      <c r="A280" s="240">
        <v>890</v>
      </c>
      <c r="B280" s="364">
        <v>19</v>
      </c>
      <c r="C280" s="364">
        <v>19</v>
      </c>
      <c r="D280" s="18" t="s">
        <v>303</v>
      </c>
      <c r="E280" s="21">
        <v>1176</v>
      </c>
      <c r="F280" s="21">
        <v>1180</v>
      </c>
      <c r="G280" s="36">
        <v>1139</v>
      </c>
      <c r="H280" s="36"/>
      <c r="I280" s="22">
        <v>119373.96570226965</v>
      </c>
      <c r="J280" s="36">
        <v>577144.85916695406</v>
      </c>
      <c r="K280" s="507">
        <f t="shared" si="103"/>
        <v>696518.82486922375</v>
      </c>
      <c r="L280" s="507"/>
      <c r="M280" s="36">
        <v>-40856.341757125891</v>
      </c>
      <c r="N280" s="36">
        <v>447758.06883411878</v>
      </c>
      <c r="O280" s="36">
        <v>-106873.7983683795</v>
      </c>
      <c r="P280" s="22">
        <v>40942.523787812337</v>
      </c>
      <c r="Q280" s="19">
        <f t="shared" si="104"/>
        <v>340970.45249642571</v>
      </c>
      <c r="R280" s="22"/>
      <c r="S280" s="22">
        <v>-40856.341757125891</v>
      </c>
      <c r="T280" s="36">
        <v>427106.43509563553</v>
      </c>
      <c r="U280" s="36">
        <v>-34147.22</v>
      </c>
      <c r="V280" s="36">
        <v>-13075.720000000001</v>
      </c>
      <c r="W280" s="520">
        <f t="shared" si="105"/>
        <v>-106873.7983683795</v>
      </c>
      <c r="X280" s="22">
        <f t="shared" si="114"/>
        <v>56609.626954179832</v>
      </c>
      <c r="Y280" s="19">
        <f t="shared" si="95"/>
        <v>288762.98192431004</v>
      </c>
      <c r="Z280" s="577"/>
      <c r="AA280" s="22">
        <f t="shared" si="106"/>
        <v>101.50847423662385</v>
      </c>
      <c r="AB280" s="22">
        <f t="shared" si="107"/>
        <v>490.7694380671378</v>
      </c>
      <c r="AC280" s="22">
        <f t="shared" si="108"/>
        <v>592.2779123037617</v>
      </c>
      <c r="AE280" s="520">
        <f t="shared" si="109"/>
        <v>-34.624018438242281</v>
      </c>
      <c r="AF280" s="520">
        <f t="shared" si="110"/>
        <v>379.4559905373888</v>
      </c>
      <c r="AG280" s="520">
        <f t="shared" si="111"/>
        <v>-90.571015566423313</v>
      </c>
      <c r="AH280" s="520">
        <f t="shared" si="112"/>
        <v>34.69705405746808</v>
      </c>
      <c r="AI280" s="520">
        <f t="shared" si="113"/>
        <v>288.95801059019129</v>
      </c>
      <c r="AK280" s="520">
        <f t="shared" si="99"/>
        <v>-35.870361507573215</v>
      </c>
      <c r="AL280" s="520">
        <f t="shared" si="100"/>
        <v>374.98370069853866</v>
      </c>
      <c r="AM280" s="520">
        <f t="shared" si="101"/>
        <v>-29.98</v>
      </c>
      <c r="AN280" s="520">
        <f t="shared" si="102"/>
        <v>-11.48</v>
      </c>
      <c r="AO280" s="520">
        <f t="shared" si="96"/>
        <v>-93.831254054766902</v>
      </c>
      <c r="AP280" s="520">
        <f t="shared" si="97"/>
        <v>49.701165016839184</v>
      </c>
      <c r="AQ280" s="520">
        <f t="shared" si="98"/>
        <v>253.52325015303779</v>
      </c>
    </row>
    <row r="281" spans="1:43">
      <c r="A281" s="240">
        <v>892</v>
      </c>
      <c r="B281" s="364">
        <v>13</v>
      </c>
      <c r="C281" s="364">
        <v>13</v>
      </c>
      <c r="D281" s="18" t="s">
        <v>304</v>
      </c>
      <c r="E281" s="21">
        <v>3634</v>
      </c>
      <c r="F281" s="21">
        <v>3592</v>
      </c>
      <c r="G281" s="36">
        <v>3615</v>
      </c>
      <c r="H281" s="36"/>
      <c r="I281" s="22">
        <v>377503.70580947527</v>
      </c>
      <c r="J281" s="36">
        <v>130506.25360763166</v>
      </c>
      <c r="K281" s="507">
        <f t="shared" si="103"/>
        <v>508009.95941710693</v>
      </c>
      <c r="L281" s="507"/>
      <c r="M281" s="36">
        <v>508333.85078588972</v>
      </c>
      <c r="N281" s="36">
        <v>148783.64986940756</v>
      </c>
      <c r="O281" s="36">
        <v>-325331.08791459253</v>
      </c>
      <c r="P281" s="22">
        <v>124631.81817442534</v>
      </c>
      <c r="Q281" s="19">
        <f t="shared" si="104"/>
        <v>456418.23091513012</v>
      </c>
      <c r="R281" s="22"/>
      <c r="S281" s="22">
        <v>508333.85078588972</v>
      </c>
      <c r="T281" s="36">
        <v>85918.676658702519</v>
      </c>
      <c r="U281" s="36">
        <v>-108377.7</v>
      </c>
      <c r="V281" s="36">
        <v>-41500.200000000004</v>
      </c>
      <c r="W281" s="520">
        <f t="shared" si="105"/>
        <v>-325331.08791459253</v>
      </c>
      <c r="X281" s="22">
        <f t="shared" si="114"/>
        <v>179669.71153587365</v>
      </c>
      <c r="Y281" s="19">
        <f t="shared" si="95"/>
        <v>298713.25106587331</v>
      </c>
      <c r="Z281" s="577"/>
      <c r="AA281" s="22">
        <f t="shared" si="106"/>
        <v>103.8810417747593</v>
      </c>
      <c r="AB281" s="22">
        <f t="shared" si="107"/>
        <v>35.912562907988899</v>
      </c>
      <c r="AC281" s="22">
        <f t="shared" si="108"/>
        <v>139.7936046827482</v>
      </c>
      <c r="AE281" s="520">
        <f t="shared" si="109"/>
        <v>141.5183326241341</v>
      </c>
      <c r="AF281" s="520">
        <f t="shared" si="110"/>
        <v>41.420837936917472</v>
      </c>
      <c r="AG281" s="520">
        <f t="shared" si="111"/>
        <v>-90.571015566423313</v>
      </c>
      <c r="AH281" s="520">
        <f t="shared" si="112"/>
        <v>34.69705405746808</v>
      </c>
      <c r="AI281" s="520">
        <f t="shared" si="113"/>
        <v>127.06520905209636</v>
      </c>
      <c r="AK281" s="520">
        <f t="shared" si="99"/>
        <v>140.61793935985884</v>
      </c>
      <c r="AL281" s="520">
        <f t="shared" si="100"/>
        <v>23.767268785256576</v>
      </c>
      <c r="AM281" s="520">
        <f t="shared" si="101"/>
        <v>-29.98</v>
      </c>
      <c r="AN281" s="520">
        <f t="shared" si="102"/>
        <v>-11.48</v>
      </c>
      <c r="AO281" s="520">
        <f t="shared" si="96"/>
        <v>-89.994768441104441</v>
      </c>
      <c r="AP281" s="520">
        <f t="shared" si="97"/>
        <v>49.701165016839184</v>
      </c>
      <c r="AQ281" s="520">
        <f t="shared" si="98"/>
        <v>82.631604720850149</v>
      </c>
    </row>
    <row r="282" spans="1:43">
      <c r="A282" s="240">
        <v>893</v>
      </c>
      <c r="B282" s="364">
        <v>15</v>
      </c>
      <c r="C282" s="364">
        <v>15</v>
      </c>
      <c r="D282" s="18" t="s">
        <v>305</v>
      </c>
      <c r="E282" s="21">
        <v>7497</v>
      </c>
      <c r="F282" s="21">
        <v>7434</v>
      </c>
      <c r="G282" s="36">
        <v>7500</v>
      </c>
      <c r="H282" s="36"/>
      <c r="I282" s="22">
        <v>-632871.37483209744</v>
      </c>
      <c r="J282" s="36">
        <v>-195057.98474964002</v>
      </c>
      <c r="K282" s="507">
        <f t="shared" si="103"/>
        <v>-827929.35958173743</v>
      </c>
      <c r="L282" s="507"/>
      <c r="M282" s="36">
        <v>-485579.53028233338</v>
      </c>
      <c r="N282" s="36">
        <v>-16418.151121805586</v>
      </c>
      <c r="O282" s="36">
        <v>-673304.92972079094</v>
      </c>
      <c r="P282" s="22">
        <v>257937.8998632177</v>
      </c>
      <c r="Q282" s="19">
        <f t="shared" si="104"/>
        <v>-917364.71126171225</v>
      </c>
      <c r="R282" s="22"/>
      <c r="S282" s="22">
        <v>-485579.53028233338</v>
      </c>
      <c r="T282" s="36">
        <v>-15178.182300871997</v>
      </c>
      <c r="U282" s="36">
        <v>-224850</v>
      </c>
      <c r="V282" s="36">
        <v>-86100</v>
      </c>
      <c r="W282" s="520">
        <f t="shared" si="105"/>
        <v>-673304.92972079094</v>
      </c>
      <c r="X282" s="22">
        <f t="shared" si="114"/>
        <v>372758.73762629385</v>
      </c>
      <c r="Y282" s="19">
        <f t="shared" si="95"/>
        <v>-1112253.9046777023</v>
      </c>
      <c r="Z282" s="577"/>
      <c r="AA282" s="22">
        <f t="shared" si="106"/>
        <v>-84.416616624262701</v>
      </c>
      <c r="AB282" s="22">
        <f t="shared" si="107"/>
        <v>-26.018138555374151</v>
      </c>
      <c r="AC282" s="22">
        <f t="shared" si="108"/>
        <v>-110.43475517963685</v>
      </c>
      <c r="AE282" s="520">
        <f t="shared" si="109"/>
        <v>-65.318742303246353</v>
      </c>
      <c r="AF282" s="520">
        <f t="shared" si="110"/>
        <v>-2.2085218081524864</v>
      </c>
      <c r="AG282" s="520">
        <f t="shared" si="111"/>
        <v>-90.571015566423313</v>
      </c>
      <c r="AH282" s="520">
        <f t="shared" si="112"/>
        <v>34.69705405746808</v>
      </c>
      <c r="AI282" s="520">
        <f t="shared" si="113"/>
        <v>-123.40122562035408</v>
      </c>
      <c r="AK282" s="520">
        <f t="shared" si="99"/>
        <v>-64.74393737097779</v>
      </c>
      <c r="AL282" s="520">
        <f t="shared" si="100"/>
        <v>-2.023757640116266</v>
      </c>
      <c r="AM282" s="520">
        <f t="shared" si="101"/>
        <v>-29.98</v>
      </c>
      <c r="AN282" s="520">
        <f t="shared" si="102"/>
        <v>-11.48</v>
      </c>
      <c r="AO282" s="520">
        <f t="shared" si="96"/>
        <v>-89.773990629438785</v>
      </c>
      <c r="AP282" s="520">
        <f t="shared" si="97"/>
        <v>49.701165016839177</v>
      </c>
      <c r="AQ282" s="520">
        <f t="shared" si="98"/>
        <v>-148.30052062369364</v>
      </c>
    </row>
    <row r="283" spans="1:43">
      <c r="A283" s="240">
        <v>895</v>
      </c>
      <c r="B283" s="364">
        <v>2</v>
      </c>
      <c r="C283" s="364">
        <v>2</v>
      </c>
      <c r="D283" s="18" t="s">
        <v>306</v>
      </c>
      <c r="E283" s="21">
        <v>15463</v>
      </c>
      <c r="F283" s="21">
        <v>15092</v>
      </c>
      <c r="G283" s="36">
        <v>14938</v>
      </c>
      <c r="H283" s="36"/>
      <c r="I283" s="22">
        <v>1087190.5307428802</v>
      </c>
      <c r="J283" s="36">
        <v>1706487.9592344095</v>
      </c>
      <c r="K283" s="507">
        <f t="shared" si="103"/>
        <v>2793678.4899772899</v>
      </c>
      <c r="L283" s="507"/>
      <c r="M283" s="36">
        <v>678745.99915357633</v>
      </c>
      <c r="N283" s="36">
        <v>1143626.9995058598</v>
      </c>
      <c r="O283" s="36">
        <v>-1366897.7669284607</v>
      </c>
      <c r="P283" s="22">
        <v>523647.93983530824</v>
      </c>
      <c r="Q283" s="19">
        <f t="shared" si="104"/>
        <v>979123.17156628368</v>
      </c>
      <c r="R283" s="22"/>
      <c r="S283" s="22">
        <v>678745.99915357633</v>
      </c>
      <c r="T283" s="36">
        <v>879496.10426756344</v>
      </c>
      <c r="U283" s="36">
        <v>-447841.24</v>
      </c>
      <c r="V283" s="36">
        <v>-171488.24000000002</v>
      </c>
      <c r="W283" s="520">
        <f t="shared" si="105"/>
        <v>-1366897.7669284607</v>
      </c>
      <c r="X283" s="22">
        <f t="shared" si="114"/>
        <v>742436.00302154373</v>
      </c>
      <c r="Y283" s="19">
        <f t="shared" si="95"/>
        <v>314450.85951422283</v>
      </c>
      <c r="Z283" s="577"/>
      <c r="AA283" s="22">
        <f t="shared" si="106"/>
        <v>70.309159331493248</v>
      </c>
      <c r="AB283" s="22">
        <f t="shared" si="107"/>
        <v>110.35943602369589</v>
      </c>
      <c r="AC283" s="22">
        <f t="shared" si="108"/>
        <v>180.66859535518915</v>
      </c>
      <c r="AE283" s="520">
        <f t="shared" si="109"/>
        <v>44.973893397401028</v>
      </c>
      <c r="AF283" s="520">
        <f t="shared" si="110"/>
        <v>75.777034157557637</v>
      </c>
      <c r="AG283" s="520">
        <f t="shared" si="111"/>
        <v>-90.571015566423313</v>
      </c>
      <c r="AH283" s="520">
        <f t="shared" si="112"/>
        <v>34.69705405746808</v>
      </c>
      <c r="AI283" s="520">
        <f t="shared" si="113"/>
        <v>64.876966046003417</v>
      </c>
      <c r="AK283" s="520">
        <f t="shared" si="99"/>
        <v>45.437541782941246</v>
      </c>
      <c r="AL283" s="520">
        <f t="shared" si="100"/>
        <v>58.876429526547291</v>
      </c>
      <c r="AM283" s="520">
        <f t="shared" si="101"/>
        <v>-29.98</v>
      </c>
      <c r="AN283" s="520">
        <f t="shared" si="102"/>
        <v>-11.480000000000002</v>
      </c>
      <c r="AO283" s="520">
        <f t="shared" si="96"/>
        <v>-91.504737376386444</v>
      </c>
      <c r="AP283" s="520">
        <f t="shared" si="97"/>
        <v>49.701165016839184</v>
      </c>
      <c r="AQ283" s="520">
        <f t="shared" si="98"/>
        <v>21.050398949941279</v>
      </c>
    </row>
    <row r="284" spans="1:43">
      <c r="A284" s="240">
        <v>905</v>
      </c>
      <c r="B284" s="364">
        <v>15</v>
      </c>
      <c r="C284" s="364">
        <v>15</v>
      </c>
      <c r="D284" s="18" t="s">
        <v>307</v>
      </c>
      <c r="E284" s="21">
        <v>67615</v>
      </c>
      <c r="F284" s="21">
        <v>67988</v>
      </c>
      <c r="G284" s="36">
        <v>68956</v>
      </c>
      <c r="H284" s="36"/>
      <c r="I284" s="22">
        <v>-9982524.3593746722</v>
      </c>
      <c r="J284" s="36">
        <v>-4173467.9497271087</v>
      </c>
      <c r="K284" s="507">
        <f t="shared" si="103"/>
        <v>-14155992.309101781</v>
      </c>
      <c r="L284" s="507"/>
      <c r="M284" s="36">
        <v>-14660741.097493727</v>
      </c>
      <c r="N284" s="36">
        <v>-6552200.7605374176</v>
      </c>
      <c r="O284" s="36">
        <v>-6157742.2063299883</v>
      </c>
      <c r="P284" s="22">
        <v>2358983.3112591398</v>
      </c>
      <c r="Q284" s="19">
        <f t="shared" si="104"/>
        <v>-25011700.753101993</v>
      </c>
      <c r="R284" s="22"/>
      <c r="S284" s="22">
        <v>-14660741.097493727</v>
      </c>
      <c r="T284" s="36">
        <v>-5702444.8915645378</v>
      </c>
      <c r="U284" s="36">
        <v>-2067300.8800000001</v>
      </c>
      <c r="V284" s="36">
        <v>-791614.88</v>
      </c>
      <c r="W284" s="520">
        <f t="shared" si="105"/>
        <v>-6157742.2063299883</v>
      </c>
      <c r="X284" s="22">
        <f t="shared" si="114"/>
        <v>3427193.5349011631</v>
      </c>
      <c r="Y284" s="19">
        <f t="shared" si="95"/>
        <v>-25952650.420487083</v>
      </c>
      <c r="Z284" s="577"/>
      <c r="AA284" s="22">
        <f t="shared" si="106"/>
        <v>-147.63771884011939</v>
      </c>
      <c r="AB284" s="22">
        <f t="shared" si="107"/>
        <v>-61.723995411182557</v>
      </c>
      <c r="AC284" s="22">
        <f t="shared" si="108"/>
        <v>-209.36171425130195</v>
      </c>
      <c r="AE284" s="520">
        <f t="shared" si="109"/>
        <v>-215.63718740797975</v>
      </c>
      <c r="AF284" s="520">
        <f t="shared" si="110"/>
        <v>-96.372900519759625</v>
      </c>
      <c r="AG284" s="520">
        <f t="shared" si="111"/>
        <v>-90.571015566423313</v>
      </c>
      <c r="AH284" s="520">
        <f t="shared" si="112"/>
        <v>34.69705405746808</v>
      </c>
      <c r="AI284" s="520">
        <f t="shared" si="113"/>
        <v>-367.88404943669462</v>
      </c>
      <c r="AK284" s="520">
        <f t="shared" si="99"/>
        <v>-212.6100861055416</v>
      </c>
      <c r="AL284" s="520">
        <f t="shared" si="100"/>
        <v>-82.696863094792874</v>
      </c>
      <c r="AM284" s="520">
        <f t="shared" si="101"/>
        <v>-29.98</v>
      </c>
      <c r="AN284" s="520">
        <f t="shared" si="102"/>
        <v>-11.48</v>
      </c>
      <c r="AO284" s="520">
        <f t="shared" si="96"/>
        <v>-89.299585334561002</v>
      </c>
      <c r="AP284" s="520">
        <f t="shared" si="97"/>
        <v>49.701165016839191</v>
      </c>
      <c r="AQ284" s="520">
        <f t="shared" si="98"/>
        <v>-376.36536951805618</v>
      </c>
    </row>
    <row r="285" spans="1:43">
      <c r="A285" s="240">
        <v>908</v>
      </c>
      <c r="B285" s="364">
        <v>6</v>
      </c>
      <c r="C285" s="364">
        <v>6</v>
      </c>
      <c r="D285" s="18" t="s">
        <v>308</v>
      </c>
      <c r="E285" s="21">
        <v>20695</v>
      </c>
      <c r="F285" s="21">
        <v>20703</v>
      </c>
      <c r="G285" s="36">
        <v>20694</v>
      </c>
      <c r="H285" s="36"/>
      <c r="I285" s="22">
        <v>-196172.36368123142</v>
      </c>
      <c r="J285" s="36">
        <v>261349.39126429276</v>
      </c>
      <c r="K285" s="507">
        <f t="shared" si="103"/>
        <v>65177.027583061339</v>
      </c>
      <c r="L285" s="507"/>
      <c r="M285" s="36">
        <v>-2366758.386520341</v>
      </c>
      <c r="N285" s="36">
        <v>-960831.6600691455</v>
      </c>
      <c r="O285" s="36">
        <v>-1875091.7352716618</v>
      </c>
      <c r="P285" s="22">
        <v>718333.11015176168</v>
      </c>
      <c r="Q285" s="19">
        <f t="shared" si="104"/>
        <v>-4484348.6717093866</v>
      </c>
      <c r="R285" s="22"/>
      <c r="S285" s="22">
        <v>-2366758.386520341</v>
      </c>
      <c r="T285" s="36">
        <v>-702072.82387238229</v>
      </c>
      <c r="U285" s="36">
        <v>-620406.12</v>
      </c>
      <c r="V285" s="36">
        <v>-237567.12</v>
      </c>
      <c r="W285" s="520">
        <f t="shared" si="105"/>
        <v>-1875091.7352716618</v>
      </c>
      <c r="X285" s="22">
        <f t="shared" si="114"/>
        <v>1028515.90885847</v>
      </c>
      <c r="Y285" s="19">
        <f t="shared" si="95"/>
        <v>-4773380.2768059159</v>
      </c>
      <c r="Z285" s="577"/>
      <c r="AA285" s="22">
        <f t="shared" si="106"/>
        <v>-9.4792154472689738</v>
      </c>
      <c r="AB285" s="22">
        <f t="shared" si="107"/>
        <v>12.628624849687981</v>
      </c>
      <c r="AC285" s="22">
        <f t="shared" si="108"/>
        <v>3.1494094024190065</v>
      </c>
      <c r="AE285" s="520">
        <f t="shared" si="109"/>
        <v>-114.31958588225577</v>
      </c>
      <c r="AF285" s="520">
        <f t="shared" si="110"/>
        <v>-46.410262284168745</v>
      </c>
      <c r="AG285" s="520">
        <f t="shared" si="111"/>
        <v>-90.571015566423313</v>
      </c>
      <c r="AH285" s="520">
        <f t="shared" si="112"/>
        <v>34.69705405746808</v>
      </c>
      <c r="AI285" s="520">
        <f t="shared" si="113"/>
        <v>-216.60380967537972</v>
      </c>
      <c r="AK285" s="520">
        <f t="shared" si="99"/>
        <v>-114.36930446121296</v>
      </c>
      <c r="AL285" s="520">
        <f t="shared" si="100"/>
        <v>-33.926395277490201</v>
      </c>
      <c r="AM285" s="520">
        <f t="shared" si="101"/>
        <v>-29.98</v>
      </c>
      <c r="AN285" s="520">
        <f t="shared" si="102"/>
        <v>-11.48</v>
      </c>
      <c r="AO285" s="520">
        <f t="shared" si="96"/>
        <v>-90.61040568626953</v>
      </c>
      <c r="AP285" s="520">
        <f t="shared" si="97"/>
        <v>49.701165016839184</v>
      </c>
      <c r="AQ285" s="520">
        <f t="shared" si="98"/>
        <v>-230.66494040813356</v>
      </c>
    </row>
    <row r="286" spans="1:43">
      <c r="A286" s="240">
        <v>915</v>
      </c>
      <c r="B286" s="364">
        <v>11</v>
      </c>
      <c r="C286" s="364">
        <v>11</v>
      </c>
      <c r="D286" s="18" t="s">
        <v>309</v>
      </c>
      <c r="E286" s="21">
        <v>19973</v>
      </c>
      <c r="F286" s="21">
        <v>19759</v>
      </c>
      <c r="G286" s="36">
        <v>19727</v>
      </c>
      <c r="H286" s="36"/>
      <c r="I286" s="22">
        <v>773633.93252304895</v>
      </c>
      <c r="J286" s="36">
        <v>1033412.9961954993</v>
      </c>
      <c r="K286" s="507">
        <f t="shared" si="103"/>
        <v>1807046.9287185483</v>
      </c>
      <c r="L286" s="507"/>
      <c r="M286" s="36">
        <v>-283286.14605132048</v>
      </c>
      <c r="N286" s="36">
        <v>9082.4161233286268</v>
      </c>
      <c r="O286" s="36">
        <v>-1789592.6965769583</v>
      </c>
      <c r="P286" s="22">
        <v>685579.09112151177</v>
      </c>
      <c r="Q286" s="19">
        <f t="shared" si="104"/>
        <v>-1378217.3353834383</v>
      </c>
      <c r="R286" s="22"/>
      <c r="S286" s="22">
        <v>-283286.14605132048</v>
      </c>
      <c r="T286" s="36">
        <v>-40342.440689121569</v>
      </c>
      <c r="U286" s="36">
        <v>-591415.46</v>
      </c>
      <c r="V286" s="36">
        <v>-226465.96000000002</v>
      </c>
      <c r="W286" s="520">
        <f t="shared" si="105"/>
        <v>-1789592.6965769583</v>
      </c>
      <c r="X286" s="22">
        <f t="shared" si="114"/>
        <v>980454.88228718657</v>
      </c>
      <c r="Y286" s="19">
        <f t="shared" ref="Y286:Y303" si="115">SUM(S286:X286)</f>
        <v>-1950647.8210302135</v>
      </c>
      <c r="Z286" s="577"/>
      <c r="AA286" s="22">
        <f t="shared" si="106"/>
        <v>38.733987509289989</v>
      </c>
      <c r="AB286" s="22">
        <f t="shared" si="107"/>
        <v>51.74049948407847</v>
      </c>
      <c r="AC286" s="22">
        <f t="shared" si="108"/>
        <v>90.474486993368458</v>
      </c>
      <c r="AE286" s="520">
        <f t="shared" si="109"/>
        <v>-14.337068983821068</v>
      </c>
      <c r="AF286" s="520">
        <f t="shared" si="110"/>
        <v>0.45965970561914199</v>
      </c>
      <c r="AG286" s="520">
        <f t="shared" si="111"/>
        <v>-90.571015566423313</v>
      </c>
      <c r="AH286" s="520">
        <f t="shared" si="112"/>
        <v>34.69705405746808</v>
      </c>
      <c r="AI286" s="520">
        <f t="shared" si="113"/>
        <v>-69.751370787157157</v>
      </c>
      <c r="AK286" s="520">
        <f t="shared" si="99"/>
        <v>-14.360325749040426</v>
      </c>
      <c r="AL286" s="520">
        <f t="shared" si="100"/>
        <v>-2.0450367865930739</v>
      </c>
      <c r="AM286" s="520">
        <f t="shared" si="101"/>
        <v>-29.979999999999997</v>
      </c>
      <c r="AN286" s="520">
        <f t="shared" si="102"/>
        <v>-11.48</v>
      </c>
      <c r="AO286" s="520">
        <f t="shared" ref="AO286:AO303" si="116">W286/$G286</f>
        <v>-90.71793463663802</v>
      </c>
      <c r="AP286" s="520">
        <f t="shared" ref="AP286:AP303" si="117">X286/$G286</f>
        <v>49.701165016839184</v>
      </c>
      <c r="AQ286" s="520">
        <f t="shared" ref="AQ286:AQ303" si="118">Y286/$G286</f>
        <v>-98.88213215543233</v>
      </c>
    </row>
    <row r="287" spans="1:43">
      <c r="A287" s="240">
        <v>918</v>
      </c>
      <c r="B287" s="364">
        <v>2</v>
      </c>
      <c r="C287" s="364">
        <v>2</v>
      </c>
      <c r="D287" s="18" t="s">
        <v>310</v>
      </c>
      <c r="E287" s="21">
        <v>2271</v>
      </c>
      <c r="F287" s="21">
        <v>2228</v>
      </c>
      <c r="G287" s="36">
        <v>2245</v>
      </c>
      <c r="H287" s="36"/>
      <c r="I287" s="22">
        <v>-60287.279328028912</v>
      </c>
      <c r="J287" s="36">
        <v>-20092.982377388667</v>
      </c>
      <c r="K287" s="507">
        <f t="shared" si="103"/>
        <v>-80380.261705417579</v>
      </c>
      <c r="L287" s="507"/>
      <c r="M287" s="36">
        <v>-17764.273498652965</v>
      </c>
      <c r="N287" s="36">
        <v>1024.1218241194483</v>
      </c>
      <c r="O287" s="36">
        <v>-201792.22268199114</v>
      </c>
      <c r="P287" s="22">
        <v>77305.036440038879</v>
      </c>
      <c r="Q287" s="19">
        <f t="shared" si="104"/>
        <v>-141227.33791648579</v>
      </c>
      <c r="R287" s="22"/>
      <c r="S287" s="22">
        <v>-17764.273498652965</v>
      </c>
      <c r="T287" s="36">
        <v>-4548.9628956608567</v>
      </c>
      <c r="U287" s="36">
        <v>-67305.100000000006</v>
      </c>
      <c r="V287" s="36">
        <v>-25772.600000000002</v>
      </c>
      <c r="W287" s="520">
        <f t="shared" si="105"/>
        <v>-201792.22268199114</v>
      </c>
      <c r="X287" s="22">
        <f t="shared" si="114"/>
        <v>111579.11546280397</v>
      </c>
      <c r="Y287" s="19">
        <f t="shared" si="115"/>
        <v>-205604.04361350101</v>
      </c>
      <c r="Z287" s="577"/>
      <c r="AA287" s="22">
        <f t="shared" si="106"/>
        <v>-26.546578303843642</v>
      </c>
      <c r="AB287" s="22">
        <f t="shared" si="107"/>
        <v>-8.8476364497528266</v>
      </c>
      <c r="AC287" s="22">
        <f t="shared" si="108"/>
        <v>-35.394214753596465</v>
      </c>
      <c r="AE287" s="520">
        <f t="shared" si="109"/>
        <v>-7.9731927731835572</v>
      </c>
      <c r="AF287" s="520">
        <f t="shared" si="110"/>
        <v>0.45965970561914199</v>
      </c>
      <c r="AG287" s="520">
        <f t="shared" si="111"/>
        <v>-90.571015566423313</v>
      </c>
      <c r="AH287" s="520">
        <f t="shared" si="112"/>
        <v>34.69705405746808</v>
      </c>
      <c r="AI287" s="520">
        <f t="shared" si="113"/>
        <v>-63.387494576519657</v>
      </c>
      <c r="AK287" s="520">
        <f t="shared" si="99"/>
        <v>-7.9128167031861762</v>
      </c>
      <c r="AL287" s="520">
        <f t="shared" si="100"/>
        <v>-2.0262640960627425</v>
      </c>
      <c r="AM287" s="520">
        <f t="shared" si="101"/>
        <v>-29.980000000000004</v>
      </c>
      <c r="AN287" s="520">
        <f t="shared" si="102"/>
        <v>-11.48</v>
      </c>
      <c r="AO287" s="520">
        <f t="shared" si="116"/>
        <v>-89.885177141198724</v>
      </c>
      <c r="AP287" s="520">
        <f t="shared" si="117"/>
        <v>49.701165016839184</v>
      </c>
      <c r="AQ287" s="520">
        <f t="shared" si="118"/>
        <v>-91.583092923608461</v>
      </c>
    </row>
    <row r="288" spans="1:43">
      <c r="A288" s="240">
        <v>921</v>
      </c>
      <c r="B288" s="364">
        <v>11</v>
      </c>
      <c r="C288" s="364">
        <v>11</v>
      </c>
      <c r="D288" s="18" t="s">
        <v>311</v>
      </c>
      <c r="E288" s="21">
        <v>1941</v>
      </c>
      <c r="F288" s="21">
        <v>1894</v>
      </c>
      <c r="G288" s="36">
        <v>1895</v>
      </c>
      <c r="H288" s="36"/>
      <c r="I288" s="22">
        <v>750034.47577336105</v>
      </c>
      <c r="J288" s="36">
        <v>114841.058094263</v>
      </c>
      <c r="K288" s="507">
        <f t="shared" si="103"/>
        <v>864875.53386762401</v>
      </c>
      <c r="L288" s="507"/>
      <c r="M288" s="36">
        <v>716461.17453074642</v>
      </c>
      <c r="N288" s="36">
        <v>55991.826789529179</v>
      </c>
      <c r="O288" s="36">
        <v>-171541.50348280577</v>
      </c>
      <c r="P288" s="22">
        <v>65716.22038484455</v>
      </c>
      <c r="Q288" s="19">
        <f t="shared" si="104"/>
        <v>666627.71822231438</v>
      </c>
      <c r="R288" s="22"/>
      <c r="S288" s="22">
        <v>716461.17453074642</v>
      </c>
      <c r="T288" s="36">
        <v>22844.204500811091</v>
      </c>
      <c r="U288" s="36">
        <v>-56812.1</v>
      </c>
      <c r="V288" s="36">
        <v>-21754.600000000002</v>
      </c>
      <c r="W288" s="520">
        <f t="shared" si="105"/>
        <v>-171541.50348280577</v>
      </c>
      <c r="X288" s="22">
        <f t="shared" si="114"/>
        <v>94183.707706910252</v>
      </c>
      <c r="Y288" s="19">
        <f t="shared" si="115"/>
        <v>583380.88325566193</v>
      </c>
      <c r="Z288" s="577"/>
      <c r="AA288" s="22">
        <f t="shared" si="106"/>
        <v>386.41652538555439</v>
      </c>
      <c r="AB288" s="22">
        <f t="shared" si="107"/>
        <v>59.165923799208144</v>
      </c>
      <c r="AC288" s="22">
        <f t="shared" si="108"/>
        <v>445.58244918476248</v>
      </c>
      <c r="AE288" s="520">
        <f t="shared" si="109"/>
        <v>378.27939521158731</v>
      </c>
      <c r="AF288" s="520">
        <f t="shared" si="110"/>
        <v>29.562738537238214</v>
      </c>
      <c r="AG288" s="520">
        <f t="shared" si="111"/>
        <v>-90.571015566423327</v>
      </c>
      <c r="AH288" s="520">
        <f t="shared" si="112"/>
        <v>34.697054057468087</v>
      </c>
      <c r="AI288" s="520">
        <f t="shared" si="113"/>
        <v>351.96817223987034</v>
      </c>
      <c r="AK288" s="520">
        <f t="shared" si="99"/>
        <v>378.07977547796645</v>
      </c>
      <c r="AL288" s="520">
        <f t="shared" si="100"/>
        <v>12.054989182486064</v>
      </c>
      <c r="AM288" s="520">
        <f t="shared" si="101"/>
        <v>-29.98</v>
      </c>
      <c r="AN288" s="520">
        <f t="shared" si="102"/>
        <v>-11.48</v>
      </c>
      <c r="AO288" s="520">
        <f t="shared" si="116"/>
        <v>-90.52322083525371</v>
      </c>
      <c r="AP288" s="520">
        <f t="shared" si="117"/>
        <v>49.701165016839184</v>
      </c>
      <c r="AQ288" s="520">
        <f t="shared" si="118"/>
        <v>307.85270884203794</v>
      </c>
    </row>
    <row r="289" spans="1:43">
      <c r="A289" s="240">
        <v>922</v>
      </c>
      <c r="B289" s="364">
        <v>6</v>
      </c>
      <c r="C289" s="364">
        <v>6</v>
      </c>
      <c r="D289" s="18" t="s">
        <v>312</v>
      </c>
      <c r="E289" s="21">
        <v>4444</v>
      </c>
      <c r="F289" s="21">
        <v>4501</v>
      </c>
      <c r="G289" s="36">
        <v>4469</v>
      </c>
      <c r="H289" s="36"/>
      <c r="I289" s="22">
        <v>-317848.16307317681</v>
      </c>
      <c r="J289" s="36">
        <v>-336222.06590034679</v>
      </c>
      <c r="K289" s="507">
        <f t="shared" si="103"/>
        <v>-654070.2289735236</v>
      </c>
      <c r="L289" s="507"/>
      <c r="M289" s="36">
        <v>-129757.74247225582</v>
      </c>
      <c r="N289" s="36">
        <v>-161683.98998585957</v>
      </c>
      <c r="O289" s="36">
        <v>-407660.14106447133</v>
      </c>
      <c r="P289" s="22">
        <v>156171.44031266382</v>
      </c>
      <c r="Q289" s="19">
        <f t="shared" si="104"/>
        <v>-542930.43320992286</v>
      </c>
      <c r="R289" s="22"/>
      <c r="S289" s="22">
        <v>-129757.74247225582</v>
      </c>
      <c r="T289" s="36">
        <v>-105427.7217290064</v>
      </c>
      <c r="U289" s="36">
        <v>-133980.62</v>
      </c>
      <c r="V289" s="36">
        <v>-51304.12</v>
      </c>
      <c r="W289" s="520">
        <f t="shared" si="105"/>
        <v>-407660.14106447133</v>
      </c>
      <c r="X289" s="22">
        <f t="shared" si="114"/>
        <v>222114.50646025431</v>
      </c>
      <c r="Y289" s="19">
        <f t="shared" si="115"/>
        <v>-606015.83880547923</v>
      </c>
      <c r="Z289" s="577"/>
      <c r="AA289" s="22">
        <f t="shared" si="106"/>
        <v>-71.522988990363814</v>
      </c>
      <c r="AB289" s="22">
        <f t="shared" si="107"/>
        <v>-75.657530580636092</v>
      </c>
      <c r="AC289" s="22">
        <f t="shared" si="108"/>
        <v>-147.18051957099991</v>
      </c>
      <c r="AE289" s="520">
        <f t="shared" si="109"/>
        <v>-28.828647516608715</v>
      </c>
      <c r="AF289" s="520">
        <f t="shared" si="110"/>
        <v>-35.921792931761736</v>
      </c>
      <c r="AG289" s="520">
        <f t="shared" si="111"/>
        <v>-90.571015566423313</v>
      </c>
      <c r="AH289" s="520">
        <f t="shared" si="112"/>
        <v>34.69705405746808</v>
      </c>
      <c r="AI289" s="520">
        <f t="shared" si="113"/>
        <v>-120.62440195732567</v>
      </c>
      <c r="AK289" s="520">
        <f t="shared" si="99"/>
        <v>-29.03507327640542</v>
      </c>
      <c r="AL289" s="520">
        <f t="shared" si="100"/>
        <v>-23.590897679348043</v>
      </c>
      <c r="AM289" s="520">
        <f t="shared" si="101"/>
        <v>-29.98</v>
      </c>
      <c r="AN289" s="520">
        <f t="shared" si="102"/>
        <v>-11.48</v>
      </c>
      <c r="AO289" s="520">
        <f t="shared" si="116"/>
        <v>-91.219543760230778</v>
      </c>
      <c r="AP289" s="520">
        <f t="shared" si="117"/>
        <v>49.701165016839184</v>
      </c>
      <c r="AQ289" s="520">
        <f t="shared" si="118"/>
        <v>-135.60434969914505</v>
      </c>
    </row>
    <row r="290" spans="1:43">
      <c r="A290" s="240">
        <v>924</v>
      </c>
      <c r="B290" s="364">
        <v>16</v>
      </c>
      <c r="C290" s="364">
        <v>16</v>
      </c>
      <c r="D290" s="18" t="s">
        <v>313</v>
      </c>
      <c r="E290" s="21">
        <v>3004</v>
      </c>
      <c r="F290" s="21">
        <v>2946</v>
      </c>
      <c r="G290" s="36">
        <v>2936</v>
      </c>
      <c r="H290" s="36"/>
      <c r="I290" s="22">
        <v>-112246.7554178655</v>
      </c>
      <c r="J290" s="36">
        <v>-306884.62210322125</v>
      </c>
      <c r="K290" s="507">
        <f t="shared" si="103"/>
        <v>-419131.37752108672</v>
      </c>
      <c r="L290" s="507"/>
      <c r="M290" s="36">
        <v>142262.69591691537</v>
      </c>
      <c r="N290" s="36">
        <v>-105484.10937441041</v>
      </c>
      <c r="O290" s="36">
        <v>-266822.21185868309</v>
      </c>
      <c r="P290" s="22">
        <v>102217.52125330096</v>
      </c>
      <c r="Q290" s="19">
        <f t="shared" si="104"/>
        <v>-127826.10406287717</v>
      </c>
      <c r="R290" s="22"/>
      <c r="S290" s="22">
        <v>142262.69591691537</v>
      </c>
      <c r="T290" s="36">
        <v>-68663.188182522063</v>
      </c>
      <c r="U290" s="36">
        <v>-88021.28</v>
      </c>
      <c r="V290" s="36">
        <v>-33705.279999999999</v>
      </c>
      <c r="W290" s="520">
        <f t="shared" si="105"/>
        <v>-266822.21185868309</v>
      </c>
      <c r="X290" s="22">
        <f t="shared" si="114"/>
        <v>145922.62048943984</v>
      </c>
      <c r="Y290" s="19">
        <f t="shared" si="115"/>
        <v>-169026.64363484996</v>
      </c>
      <c r="Z290" s="577"/>
      <c r="AA290" s="22">
        <f t="shared" si="106"/>
        <v>-37.365764120461215</v>
      </c>
      <c r="AB290" s="22">
        <f t="shared" si="107"/>
        <v>-102.15866248442785</v>
      </c>
      <c r="AC290" s="22">
        <f t="shared" si="108"/>
        <v>-139.52442660488904</v>
      </c>
      <c r="AE290" s="520">
        <f t="shared" si="109"/>
        <v>48.290120813616895</v>
      </c>
      <c r="AF290" s="520">
        <f t="shared" si="110"/>
        <v>-35.805875551395253</v>
      </c>
      <c r="AG290" s="520">
        <f t="shared" si="111"/>
        <v>-90.571015566423313</v>
      </c>
      <c r="AH290" s="520">
        <f t="shared" si="112"/>
        <v>34.69705405746808</v>
      </c>
      <c r="AI290" s="520">
        <f t="shared" si="113"/>
        <v>-43.389716246733599</v>
      </c>
      <c r="AK290" s="520">
        <f t="shared" si="99"/>
        <v>48.454596701946649</v>
      </c>
      <c r="AL290" s="520">
        <f t="shared" si="100"/>
        <v>-23.386644476335853</v>
      </c>
      <c r="AM290" s="520">
        <f t="shared" si="101"/>
        <v>-29.98</v>
      </c>
      <c r="AN290" s="520">
        <f t="shared" si="102"/>
        <v>-11.48</v>
      </c>
      <c r="AO290" s="520">
        <f t="shared" si="116"/>
        <v>-90.879499951867544</v>
      </c>
      <c r="AP290" s="520">
        <f t="shared" si="117"/>
        <v>49.701165016839184</v>
      </c>
      <c r="AQ290" s="520">
        <f t="shared" si="118"/>
        <v>-57.570382709417558</v>
      </c>
    </row>
    <row r="291" spans="1:43">
      <c r="A291" s="240">
        <v>925</v>
      </c>
      <c r="B291" s="364">
        <v>11</v>
      </c>
      <c r="C291" s="364">
        <v>11</v>
      </c>
      <c r="D291" s="18" t="s">
        <v>314</v>
      </c>
      <c r="E291" s="21">
        <v>3490</v>
      </c>
      <c r="F291" s="21">
        <v>3427</v>
      </c>
      <c r="G291" s="36">
        <v>3387</v>
      </c>
      <c r="H291" s="36"/>
      <c r="I291" s="22">
        <v>1179051.7818548291</v>
      </c>
      <c r="J291" s="36">
        <v>899243.5286729018</v>
      </c>
      <c r="K291" s="507">
        <f t="shared" si="103"/>
        <v>2078295.3105277307</v>
      </c>
      <c r="L291" s="507"/>
      <c r="M291" s="36">
        <v>1247974.7162913063</v>
      </c>
      <c r="N291" s="36">
        <v>879310.28616030735</v>
      </c>
      <c r="O291" s="36">
        <v>-310386.87034613267</v>
      </c>
      <c r="P291" s="22">
        <v>118906.80425494311</v>
      </c>
      <c r="Q291" s="19">
        <f t="shared" si="104"/>
        <v>1935804.9363604239</v>
      </c>
      <c r="R291" s="22"/>
      <c r="S291" s="22">
        <v>1247974.7162913063</v>
      </c>
      <c r="T291" s="36">
        <v>819333.04139608517</v>
      </c>
      <c r="U291" s="36">
        <v>-101542.26</v>
      </c>
      <c r="V291" s="36">
        <v>-38882.76</v>
      </c>
      <c r="W291" s="520">
        <f t="shared" si="105"/>
        <v>-310386.87034613267</v>
      </c>
      <c r="X291" s="22">
        <f t="shared" si="114"/>
        <v>168337.84591203433</v>
      </c>
      <c r="Y291" s="19">
        <f t="shared" si="115"/>
        <v>1784833.7132532932</v>
      </c>
      <c r="Z291" s="577"/>
      <c r="AA291" s="22">
        <f t="shared" si="106"/>
        <v>337.83718677788801</v>
      </c>
      <c r="AB291" s="22">
        <f t="shared" si="107"/>
        <v>257.6629021985392</v>
      </c>
      <c r="AC291" s="22">
        <f t="shared" si="108"/>
        <v>595.50008897642715</v>
      </c>
      <c r="AE291" s="520">
        <f t="shared" si="109"/>
        <v>364.15953203714804</v>
      </c>
      <c r="AF291" s="520">
        <f t="shared" si="110"/>
        <v>256.58310071791868</v>
      </c>
      <c r="AG291" s="520">
        <f t="shared" si="111"/>
        <v>-90.571015566423299</v>
      </c>
      <c r="AH291" s="520">
        <f t="shared" si="112"/>
        <v>34.69705405746808</v>
      </c>
      <c r="AI291" s="520">
        <f t="shared" si="113"/>
        <v>564.86867124611149</v>
      </c>
      <c r="AK291" s="520">
        <f t="shared" si="99"/>
        <v>368.46020557759266</v>
      </c>
      <c r="AL291" s="520">
        <f t="shared" si="100"/>
        <v>241.90523808564663</v>
      </c>
      <c r="AM291" s="520">
        <f t="shared" si="101"/>
        <v>-29.979999999999997</v>
      </c>
      <c r="AN291" s="520">
        <f t="shared" si="102"/>
        <v>-11.48</v>
      </c>
      <c r="AO291" s="520">
        <f t="shared" si="116"/>
        <v>-91.640646692097036</v>
      </c>
      <c r="AP291" s="520">
        <f t="shared" si="117"/>
        <v>49.701165016839191</v>
      </c>
      <c r="AQ291" s="520">
        <f t="shared" si="118"/>
        <v>526.96596198798147</v>
      </c>
    </row>
    <row r="292" spans="1:43">
      <c r="A292" s="240">
        <v>927</v>
      </c>
      <c r="B292" s="364">
        <v>1</v>
      </c>
      <c r="C292" s="513">
        <v>34</v>
      </c>
      <c r="D292" s="18" t="s">
        <v>315</v>
      </c>
      <c r="E292" s="21">
        <v>29239</v>
      </c>
      <c r="F292" s="21">
        <v>28913</v>
      </c>
      <c r="G292" s="36">
        <v>28811</v>
      </c>
      <c r="H292" s="36"/>
      <c r="I292" s="22">
        <v>-5557.1046756499763</v>
      </c>
      <c r="J292" s="36">
        <v>888842.21028579981</v>
      </c>
      <c r="K292" s="507">
        <f t="shared" si="103"/>
        <v>883285.1056101498</v>
      </c>
      <c r="L292" s="507"/>
      <c r="M292" s="36">
        <v>1377674.5288266833</v>
      </c>
      <c r="N292" s="36">
        <v>1256110.5394529135</v>
      </c>
      <c r="O292" s="36">
        <v>-2618679.7730719973</v>
      </c>
      <c r="P292" s="22">
        <v>1003195.9239635746</v>
      </c>
      <c r="Q292" s="19">
        <f t="shared" si="104"/>
        <v>1018301.2191711742</v>
      </c>
      <c r="R292" s="22"/>
      <c r="S292" s="22">
        <v>1377674.5288266833</v>
      </c>
      <c r="T292" s="36">
        <v>750093.00870650064</v>
      </c>
      <c r="U292" s="36">
        <v>-863753.78</v>
      </c>
      <c r="V292" s="36">
        <v>-330750.28000000003</v>
      </c>
      <c r="W292" s="520">
        <f t="shared" si="105"/>
        <v>-2618679.7730719973</v>
      </c>
      <c r="X292" s="22">
        <f t="shared" si="114"/>
        <v>1431940.2653001538</v>
      </c>
      <c r="Y292" s="19">
        <f t="shared" si="115"/>
        <v>-253476.03023865959</v>
      </c>
      <c r="Z292" s="577"/>
      <c r="AA292" s="22">
        <f t="shared" si="106"/>
        <v>-0.19005795942576614</v>
      </c>
      <c r="AB292" s="22">
        <f t="shared" si="107"/>
        <v>30.399200050815686</v>
      </c>
      <c r="AC292" s="22">
        <f t="shared" si="108"/>
        <v>30.209142091389918</v>
      </c>
      <c r="AE292" s="520">
        <f t="shared" si="109"/>
        <v>47.648965130795261</v>
      </c>
      <c r="AF292" s="520">
        <f t="shared" si="110"/>
        <v>43.444490002867688</v>
      </c>
      <c r="AG292" s="520">
        <f t="shared" si="111"/>
        <v>-90.571015566423313</v>
      </c>
      <c r="AH292" s="520">
        <f t="shared" si="112"/>
        <v>34.69705405746808</v>
      </c>
      <c r="AI292" s="520">
        <f t="shared" si="113"/>
        <v>35.219493624707717</v>
      </c>
      <c r="AK292" s="520">
        <f t="shared" si="99"/>
        <v>47.817657451205555</v>
      </c>
      <c r="AL292" s="520">
        <f t="shared" si="100"/>
        <v>26.034952230276652</v>
      </c>
      <c r="AM292" s="520">
        <f t="shared" si="101"/>
        <v>-29.98</v>
      </c>
      <c r="AN292" s="520">
        <f t="shared" si="102"/>
        <v>-11.48</v>
      </c>
      <c r="AO292" s="520">
        <f t="shared" si="116"/>
        <v>-90.891665442782184</v>
      </c>
      <c r="AP292" s="520">
        <f t="shared" si="117"/>
        <v>49.701165016839184</v>
      </c>
      <c r="AQ292" s="520">
        <f t="shared" si="118"/>
        <v>-8.7978907444607817</v>
      </c>
    </row>
    <row r="293" spans="1:43">
      <c r="A293" s="240">
        <v>931</v>
      </c>
      <c r="B293" s="364">
        <v>13</v>
      </c>
      <c r="C293" s="364">
        <v>13</v>
      </c>
      <c r="D293" s="18" t="s">
        <v>316</v>
      </c>
      <c r="E293" s="21">
        <v>6070</v>
      </c>
      <c r="F293" s="21">
        <v>5951</v>
      </c>
      <c r="G293" s="36">
        <v>5877</v>
      </c>
      <c r="H293" s="36"/>
      <c r="I293" s="22">
        <v>3485528.4450906515</v>
      </c>
      <c r="J293" s="36">
        <v>2415658.0169623923</v>
      </c>
      <c r="K293" s="507">
        <f t="shared" si="103"/>
        <v>5901186.4620530438</v>
      </c>
      <c r="L293" s="507"/>
      <c r="M293" s="36">
        <v>2423456.0997318863</v>
      </c>
      <c r="N293" s="36">
        <v>1593161.3055082881</v>
      </c>
      <c r="O293" s="36">
        <v>-538988.11363578518</v>
      </c>
      <c r="P293" s="22">
        <v>206482.16869599253</v>
      </c>
      <c r="Q293" s="19">
        <f t="shared" si="104"/>
        <v>3684111.4603003818</v>
      </c>
      <c r="R293" s="22"/>
      <c r="S293" s="22">
        <v>2423456.0997318863</v>
      </c>
      <c r="T293" s="36">
        <v>1489010.5662051407</v>
      </c>
      <c r="U293" s="36">
        <v>-176192.46</v>
      </c>
      <c r="V293" s="36">
        <v>-67467.960000000006</v>
      </c>
      <c r="W293" s="520">
        <f t="shared" si="105"/>
        <v>-538988.11363578518</v>
      </c>
      <c r="X293" s="22">
        <f t="shared" si="114"/>
        <v>292093.74680396385</v>
      </c>
      <c r="Y293" s="19">
        <f t="shared" si="115"/>
        <v>3421911.8791052061</v>
      </c>
      <c r="Z293" s="577"/>
      <c r="AA293" s="22">
        <f t="shared" si="106"/>
        <v>574.22214910883883</v>
      </c>
      <c r="AB293" s="22">
        <f t="shared" si="107"/>
        <v>397.96672437601188</v>
      </c>
      <c r="AC293" s="22">
        <f t="shared" si="108"/>
        <v>972.18887348485066</v>
      </c>
      <c r="AE293" s="520">
        <f t="shared" si="109"/>
        <v>407.23510329892224</v>
      </c>
      <c r="AF293" s="520">
        <f t="shared" si="110"/>
        <v>267.71320878983164</v>
      </c>
      <c r="AG293" s="520">
        <f t="shared" si="111"/>
        <v>-90.571015566423327</v>
      </c>
      <c r="AH293" s="520">
        <f t="shared" si="112"/>
        <v>34.69705405746808</v>
      </c>
      <c r="AI293" s="520">
        <f t="shared" si="113"/>
        <v>619.07435057979865</v>
      </c>
      <c r="AK293" s="520">
        <f t="shared" si="99"/>
        <v>412.36278709067318</v>
      </c>
      <c r="AL293" s="520">
        <f t="shared" si="100"/>
        <v>253.36235599883284</v>
      </c>
      <c r="AM293" s="520">
        <f t="shared" si="101"/>
        <v>-29.979999999999997</v>
      </c>
      <c r="AN293" s="520">
        <f t="shared" si="102"/>
        <v>-11.48</v>
      </c>
      <c r="AO293" s="520">
        <f t="shared" si="116"/>
        <v>-91.711436725503688</v>
      </c>
      <c r="AP293" s="520">
        <f t="shared" si="117"/>
        <v>49.701165016839177</v>
      </c>
      <c r="AQ293" s="520">
        <f t="shared" si="118"/>
        <v>582.25487138084156</v>
      </c>
    </row>
    <row r="294" spans="1:43">
      <c r="A294" s="240">
        <v>934</v>
      </c>
      <c r="B294" s="364">
        <v>14</v>
      </c>
      <c r="C294" s="364">
        <v>14</v>
      </c>
      <c r="D294" s="18" t="s">
        <v>317</v>
      </c>
      <c r="E294" s="21">
        <v>2756</v>
      </c>
      <c r="F294" s="21">
        <v>2671</v>
      </c>
      <c r="G294" s="36">
        <v>2656</v>
      </c>
      <c r="H294" s="36"/>
      <c r="I294" s="22">
        <v>336309.764575137</v>
      </c>
      <c r="J294" s="36">
        <v>41941.985497061847</v>
      </c>
      <c r="K294" s="507">
        <f t="shared" si="103"/>
        <v>378251.75007219886</v>
      </c>
      <c r="L294" s="507"/>
      <c r="M294" s="36">
        <v>387817.17312497686</v>
      </c>
      <c r="N294" s="36">
        <v>24766.956265841585</v>
      </c>
      <c r="O294" s="36">
        <v>-241915.18257791665</v>
      </c>
      <c r="P294" s="22">
        <v>92675.831387497237</v>
      </c>
      <c r="Q294" s="19">
        <f t="shared" si="104"/>
        <v>263344.77820039907</v>
      </c>
      <c r="R294" s="22"/>
      <c r="S294" s="22">
        <v>387817.17312497686</v>
      </c>
      <c r="T294" s="36">
        <v>-5453.446990264878</v>
      </c>
      <c r="U294" s="36">
        <v>-79626.880000000005</v>
      </c>
      <c r="V294" s="36">
        <v>-30490.880000000001</v>
      </c>
      <c r="W294" s="520">
        <f t="shared" si="105"/>
        <v>-241915.18257791665</v>
      </c>
      <c r="X294" s="22">
        <f t="shared" si="114"/>
        <v>132006.29428472489</v>
      </c>
      <c r="Y294" s="19">
        <f t="shared" si="115"/>
        <v>162337.07784152022</v>
      </c>
      <c r="Z294" s="577"/>
      <c r="AA294" s="22">
        <f t="shared" si="106"/>
        <v>122.02821646412808</v>
      </c>
      <c r="AB294" s="22">
        <f t="shared" si="107"/>
        <v>15.218427248571063</v>
      </c>
      <c r="AC294" s="22">
        <f t="shared" si="108"/>
        <v>137.24664371269915</v>
      </c>
      <c r="AE294" s="520">
        <f t="shared" si="109"/>
        <v>145.19549723885319</v>
      </c>
      <c r="AF294" s="520">
        <f t="shared" si="110"/>
        <v>9.2725407210189381</v>
      </c>
      <c r="AG294" s="520">
        <f t="shared" si="111"/>
        <v>-90.571015566423313</v>
      </c>
      <c r="AH294" s="520">
        <f t="shared" si="112"/>
        <v>34.69705405746808</v>
      </c>
      <c r="AI294" s="520">
        <f t="shared" si="113"/>
        <v>98.594076450916916</v>
      </c>
      <c r="AK294" s="520">
        <f t="shared" si="99"/>
        <v>146.01550192958467</v>
      </c>
      <c r="AL294" s="520">
        <f t="shared" si="100"/>
        <v>-2.0532556439250294</v>
      </c>
      <c r="AM294" s="520">
        <f t="shared" si="101"/>
        <v>-29.98</v>
      </c>
      <c r="AN294" s="520">
        <f t="shared" si="102"/>
        <v>-11.48</v>
      </c>
      <c r="AO294" s="520">
        <f t="shared" si="116"/>
        <v>-91.082523560962599</v>
      </c>
      <c r="AP294" s="520">
        <f t="shared" si="117"/>
        <v>49.701165016839191</v>
      </c>
      <c r="AQ294" s="520">
        <f t="shared" si="118"/>
        <v>61.120887741536229</v>
      </c>
    </row>
    <row r="295" spans="1:43">
      <c r="A295" s="240">
        <v>935</v>
      </c>
      <c r="B295" s="364">
        <v>8</v>
      </c>
      <c r="C295" s="364">
        <v>8</v>
      </c>
      <c r="D295" s="18" t="s">
        <v>318</v>
      </c>
      <c r="E295" s="21">
        <v>3040</v>
      </c>
      <c r="F295" s="21">
        <v>2985</v>
      </c>
      <c r="G295" s="36">
        <v>2927</v>
      </c>
      <c r="H295" s="36"/>
      <c r="I295" s="22">
        <v>168608.49134791258</v>
      </c>
      <c r="J295" s="36">
        <v>254581.80028331411</v>
      </c>
      <c r="K295" s="507">
        <f t="shared" si="103"/>
        <v>423190.29163122666</v>
      </c>
      <c r="L295" s="507"/>
      <c r="M295" s="36">
        <v>51133.37343081351</v>
      </c>
      <c r="N295" s="36">
        <v>118879.73521033525</v>
      </c>
      <c r="O295" s="36">
        <v>-270354.4814657736</v>
      </c>
      <c r="P295" s="22">
        <v>103570.70636154222</v>
      </c>
      <c r="Q295" s="19">
        <f t="shared" si="104"/>
        <v>3229.3335369173728</v>
      </c>
      <c r="R295" s="22"/>
      <c r="S295" s="22">
        <v>51133.37343081351</v>
      </c>
      <c r="T295" s="36">
        <v>66638.102405782192</v>
      </c>
      <c r="U295" s="36">
        <v>-87751.46</v>
      </c>
      <c r="V295" s="36">
        <v>-33601.96</v>
      </c>
      <c r="W295" s="520">
        <f t="shared" si="105"/>
        <v>-270354.4814657736</v>
      </c>
      <c r="X295" s="22">
        <f t="shared" si="114"/>
        <v>145475.3100042883</v>
      </c>
      <c r="Y295" s="19">
        <f t="shared" si="115"/>
        <v>-128461.11562488959</v>
      </c>
      <c r="Z295" s="577"/>
      <c r="AA295" s="22">
        <f t="shared" si="106"/>
        <v>55.463319522339667</v>
      </c>
      <c r="AB295" s="22">
        <f t="shared" si="107"/>
        <v>83.744013251090166</v>
      </c>
      <c r="AC295" s="22">
        <f t="shared" si="108"/>
        <v>139.20733277342981</v>
      </c>
      <c r="AE295" s="520">
        <f t="shared" si="109"/>
        <v>17.130108352031325</v>
      </c>
      <c r="AF295" s="520">
        <f t="shared" si="110"/>
        <v>39.82570693813576</v>
      </c>
      <c r="AG295" s="520">
        <f t="shared" si="111"/>
        <v>-90.571015566423313</v>
      </c>
      <c r="AH295" s="520">
        <f t="shared" si="112"/>
        <v>34.69705405746808</v>
      </c>
      <c r="AI295" s="520">
        <f t="shared" si="113"/>
        <v>1.0818537812118503</v>
      </c>
      <c r="AK295" s="520">
        <f t="shared" si="99"/>
        <v>17.469550198433041</v>
      </c>
      <c r="AL295" s="520">
        <f t="shared" si="100"/>
        <v>22.766690265043454</v>
      </c>
      <c r="AM295" s="520">
        <f t="shared" si="101"/>
        <v>-29.98</v>
      </c>
      <c r="AN295" s="520">
        <f t="shared" si="102"/>
        <v>-11.48</v>
      </c>
      <c r="AO295" s="520">
        <f t="shared" si="116"/>
        <v>-92.365726500093473</v>
      </c>
      <c r="AP295" s="520">
        <f t="shared" si="117"/>
        <v>49.701165016839184</v>
      </c>
      <c r="AQ295" s="520">
        <f t="shared" si="118"/>
        <v>-43.888321019777791</v>
      </c>
    </row>
    <row r="296" spans="1:43">
      <c r="A296" s="240">
        <v>936</v>
      </c>
      <c r="B296" s="364">
        <v>6</v>
      </c>
      <c r="C296" s="364">
        <v>6</v>
      </c>
      <c r="D296" s="18" t="s">
        <v>319</v>
      </c>
      <c r="E296" s="21">
        <v>6465</v>
      </c>
      <c r="F296" s="21">
        <v>6395</v>
      </c>
      <c r="G296" s="36">
        <v>6275</v>
      </c>
      <c r="H296" s="36"/>
      <c r="I296" s="22">
        <v>2153809.1112912162</v>
      </c>
      <c r="J296" s="36">
        <v>1117123.4764624948</v>
      </c>
      <c r="K296" s="507">
        <f t="shared" si="103"/>
        <v>3270932.5877537113</v>
      </c>
      <c r="L296" s="507"/>
      <c r="M296" s="36">
        <v>2013081.7288322644</v>
      </c>
      <c r="N296" s="36">
        <v>900584.11592877656</v>
      </c>
      <c r="O296" s="36">
        <v>-579201.64454727713</v>
      </c>
      <c r="P296" s="22">
        <v>221887.66069750837</v>
      </c>
      <c r="Q296" s="19">
        <f t="shared" si="104"/>
        <v>2556351.8609112725</v>
      </c>
      <c r="R296" s="22"/>
      <c r="S296" s="22">
        <v>2013081.7288322644</v>
      </c>
      <c r="T296" s="36">
        <v>788662.76189691154</v>
      </c>
      <c r="U296" s="36">
        <v>-188124.5</v>
      </c>
      <c r="V296" s="36">
        <v>-72037</v>
      </c>
      <c r="W296" s="520">
        <f t="shared" si="105"/>
        <v>-579201.64454727713</v>
      </c>
      <c r="X296" s="22">
        <f t="shared" si="114"/>
        <v>311874.81048066588</v>
      </c>
      <c r="Y296" s="19">
        <f t="shared" si="115"/>
        <v>2274256.1566625647</v>
      </c>
      <c r="Z296" s="577"/>
      <c r="AA296" s="22">
        <f t="shared" si="106"/>
        <v>333.14912780993291</v>
      </c>
      <c r="AB296" s="22">
        <f t="shared" si="107"/>
        <v>172.79558800657307</v>
      </c>
      <c r="AC296" s="22">
        <f t="shared" si="108"/>
        <v>505.944715816506</v>
      </c>
      <c r="AE296" s="520">
        <f t="shared" si="109"/>
        <v>314.78994977830564</v>
      </c>
      <c r="AF296" s="520">
        <f t="shared" si="110"/>
        <v>140.82628865188062</v>
      </c>
      <c r="AG296" s="520">
        <f t="shared" si="111"/>
        <v>-90.571015566423313</v>
      </c>
      <c r="AH296" s="520">
        <f t="shared" si="112"/>
        <v>34.69705405746808</v>
      </c>
      <c r="AI296" s="520">
        <f t="shared" si="113"/>
        <v>399.74227692123105</v>
      </c>
      <c r="AK296" s="520">
        <f t="shared" si="99"/>
        <v>320.80983726410591</v>
      </c>
      <c r="AL296" s="520">
        <f t="shared" si="100"/>
        <v>125.68330866883052</v>
      </c>
      <c r="AM296" s="520">
        <f t="shared" si="101"/>
        <v>-29.98</v>
      </c>
      <c r="AN296" s="520">
        <f t="shared" si="102"/>
        <v>-11.48</v>
      </c>
      <c r="AO296" s="520">
        <f t="shared" si="116"/>
        <v>-92.303050923868867</v>
      </c>
      <c r="AP296" s="520">
        <f t="shared" si="117"/>
        <v>49.701165016839184</v>
      </c>
      <c r="AQ296" s="520">
        <f t="shared" si="118"/>
        <v>362.43126002590674</v>
      </c>
    </row>
    <row r="297" spans="1:43">
      <c r="A297" s="240">
        <v>946</v>
      </c>
      <c r="B297" s="364">
        <v>15</v>
      </c>
      <c r="C297" s="364">
        <v>15</v>
      </c>
      <c r="D297" s="18" t="s">
        <v>320</v>
      </c>
      <c r="E297" s="21">
        <v>6376</v>
      </c>
      <c r="F297" s="21">
        <v>6287</v>
      </c>
      <c r="G297" s="36">
        <v>6291</v>
      </c>
      <c r="H297" s="36"/>
      <c r="I297" s="22">
        <v>-129119.71376491245</v>
      </c>
      <c r="J297" s="36">
        <v>208628.18064327849</v>
      </c>
      <c r="K297" s="507">
        <f t="shared" si="103"/>
        <v>79508.466878366045</v>
      </c>
      <c r="L297" s="507"/>
      <c r="M297" s="36">
        <v>-143352.98486907966</v>
      </c>
      <c r="N297" s="36">
        <v>78398.348915778624</v>
      </c>
      <c r="O297" s="36">
        <v>-569419.97486610338</v>
      </c>
      <c r="P297" s="22">
        <v>218140.37885930183</v>
      </c>
      <c r="Q297" s="19">
        <f t="shared" si="104"/>
        <v>-416234.23196010268</v>
      </c>
      <c r="R297" s="22"/>
      <c r="S297" s="22">
        <v>-143352.98486907966</v>
      </c>
      <c r="T297" s="36">
        <v>-12836.323934030434</v>
      </c>
      <c r="U297" s="36">
        <v>-188604.18</v>
      </c>
      <c r="V297" s="36">
        <v>-72220.680000000008</v>
      </c>
      <c r="W297" s="520">
        <f t="shared" si="105"/>
        <v>-569419.97486610338</v>
      </c>
      <c r="X297" s="22">
        <f t="shared" si="114"/>
        <v>312670.0291209353</v>
      </c>
      <c r="Y297" s="19">
        <f t="shared" si="115"/>
        <v>-673764.11454827804</v>
      </c>
      <c r="Z297" s="577"/>
      <c r="AA297" s="22">
        <f t="shared" si="106"/>
        <v>-20.250896136278616</v>
      </c>
      <c r="AB297" s="22">
        <f t="shared" si="107"/>
        <v>32.720856437151582</v>
      </c>
      <c r="AC297" s="22">
        <f t="shared" si="108"/>
        <v>12.469960300872968</v>
      </c>
      <c r="AE297" s="520">
        <f t="shared" si="109"/>
        <v>-22.801492742019988</v>
      </c>
      <c r="AF297" s="520">
        <f t="shared" si="110"/>
        <v>12.469913936023321</v>
      </c>
      <c r="AG297" s="520">
        <f t="shared" si="111"/>
        <v>-90.571015566423313</v>
      </c>
      <c r="AH297" s="520">
        <f t="shared" si="112"/>
        <v>34.69705405746808</v>
      </c>
      <c r="AI297" s="520">
        <f t="shared" si="113"/>
        <v>-66.205540314951918</v>
      </c>
      <c r="AK297" s="520">
        <f t="shared" si="99"/>
        <v>-22.786994892557569</v>
      </c>
      <c r="AL297" s="520">
        <f t="shared" si="100"/>
        <v>-2.0404266307471679</v>
      </c>
      <c r="AM297" s="520">
        <f t="shared" si="101"/>
        <v>-29.98</v>
      </c>
      <c r="AN297" s="520">
        <f t="shared" si="102"/>
        <v>-11.48</v>
      </c>
      <c r="AO297" s="520">
        <f t="shared" si="116"/>
        <v>-90.513427891607591</v>
      </c>
      <c r="AP297" s="520">
        <f t="shared" si="117"/>
        <v>49.701165016839184</v>
      </c>
      <c r="AQ297" s="520">
        <f t="shared" si="118"/>
        <v>-107.09968439807312</v>
      </c>
    </row>
    <row r="298" spans="1:43">
      <c r="A298" s="240">
        <v>976</v>
      </c>
      <c r="B298" s="364">
        <v>19</v>
      </c>
      <c r="C298" s="364">
        <v>19</v>
      </c>
      <c r="D298" s="18" t="s">
        <v>321</v>
      </c>
      <c r="E298" s="21">
        <v>3830</v>
      </c>
      <c r="F298" s="21">
        <v>3788</v>
      </c>
      <c r="G298" s="36">
        <v>3765</v>
      </c>
      <c r="H298" s="36"/>
      <c r="I298" s="22">
        <v>714989.39707910444</v>
      </c>
      <c r="J298" s="36">
        <v>385554.64346689451</v>
      </c>
      <c r="K298" s="507">
        <f t="shared" si="103"/>
        <v>1100544.0405459991</v>
      </c>
      <c r="L298" s="507"/>
      <c r="M298" s="36">
        <v>-127900.7688860496</v>
      </c>
      <c r="N298" s="36">
        <v>-135426.97762742435</v>
      </c>
      <c r="O298" s="36">
        <v>-343083.00696561154</v>
      </c>
      <c r="P298" s="22">
        <v>131432.4407696891</v>
      </c>
      <c r="Q298" s="19">
        <f t="shared" si="104"/>
        <v>-474978.3127093963</v>
      </c>
      <c r="R298" s="22"/>
      <c r="S298" s="22">
        <v>-127900.7688860496</v>
      </c>
      <c r="T298" s="36">
        <v>-88082.222204860518</v>
      </c>
      <c r="U298" s="36">
        <v>-112874.7</v>
      </c>
      <c r="V298" s="36">
        <v>-43222.200000000004</v>
      </c>
      <c r="W298" s="520">
        <f t="shared" si="105"/>
        <v>-343083.00696561154</v>
      </c>
      <c r="X298" s="22">
        <f t="shared" si="114"/>
        <v>187124.88628839955</v>
      </c>
      <c r="Y298" s="19">
        <f t="shared" si="115"/>
        <v>-528038.01176812209</v>
      </c>
      <c r="Z298" s="577"/>
      <c r="AA298" s="22">
        <f t="shared" si="106"/>
        <v>186.6813047203928</v>
      </c>
      <c r="AB298" s="22">
        <f t="shared" si="107"/>
        <v>100.66700873809256</v>
      </c>
      <c r="AC298" s="22">
        <f t="shared" si="108"/>
        <v>287.34831345848539</v>
      </c>
      <c r="AE298" s="520">
        <f t="shared" si="109"/>
        <v>-33.764722514796624</v>
      </c>
      <c r="AF298" s="520">
        <f t="shared" si="110"/>
        <v>-35.751578043142651</v>
      </c>
      <c r="AG298" s="520">
        <f t="shared" si="111"/>
        <v>-90.571015566423327</v>
      </c>
      <c r="AH298" s="520">
        <f t="shared" si="112"/>
        <v>34.697054057468087</v>
      </c>
      <c r="AI298" s="520">
        <f t="shared" si="113"/>
        <v>-125.39026206689448</v>
      </c>
      <c r="AK298" s="520">
        <f t="shared" si="99"/>
        <v>-33.970987751938807</v>
      </c>
      <c r="AL298" s="520">
        <f t="shared" si="100"/>
        <v>-23.39501253781156</v>
      </c>
      <c r="AM298" s="520">
        <f t="shared" si="101"/>
        <v>-29.98</v>
      </c>
      <c r="AN298" s="520">
        <f t="shared" si="102"/>
        <v>-11.48</v>
      </c>
      <c r="AO298" s="520">
        <f t="shared" si="116"/>
        <v>-91.124304638940643</v>
      </c>
      <c r="AP298" s="520">
        <f t="shared" si="117"/>
        <v>49.701165016839191</v>
      </c>
      <c r="AQ298" s="520">
        <f t="shared" si="118"/>
        <v>-140.24913991185181</v>
      </c>
    </row>
    <row r="299" spans="1:43">
      <c r="A299" s="240">
        <v>977</v>
      </c>
      <c r="B299" s="364">
        <v>17</v>
      </c>
      <c r="C299" s="364">
        <v>17</v>
      </c>
      <c r="D299" s="18" t="s">
        <v>322</v>
      </c>
      <c r="E299" s="21">
        <v>15357</v>
      </c>
      <c r="F299" s="21">
        <v>15293</v>
      </c>
      <c r="G299" s="36">
        <v>15369</v>
      </c>
      <c r="H299" s="36"/>
      <c r="I299" s="22">
        <v>20025.058790852534</v>
      </c>
      <c r="J299" s="36">
        <v>-354600.10826635326</v>
      </c>
      <c r="K299" s="507">
        <f t="shared" si="103"/>
        <v>-334575.04947550071</v>
      </c>
      <c r="L299" s="507"/>
      <c r="M299" s="36">
        <v>-576692.41300287575</v>
      </c>
      <c r="N299" s="36">
        <v>-586619.98732657521</v>
      </c>
      <c r="O299" s="36">
        <v>-1385102.5410573117</v>
      </c>
      <c r="P299" s="22">
        <v>530622.04770085937</v>
      </c>
      <c r="Q299" s="19">
        <f t="shared" si="104"/>
        <v>-2017792.8936859036</v>
      </c>
      <c r="R299" s="22"/>
      <c r="S299" s="22">
        <v>-576692.41300287575</v>
      </c>
      <c r="T299" s="36">
        <v>-395478.66085422336</v>
      </c>
      <c r="U299" s="36">
        <v>-460762.62</v>
      </c>
      <c r="V299" s="36">
        <v>-176436.12</v>
      </c>
      <c r="W299" s="520">
        <f t="shared" si="105"/>
        <v>-1385102.5410573117</v>
      </c>
      <c r="X299" s="22">
        <f t="shared" si="114"/>
        <v>763857.2051438014</v>
      </c>
      <c r="Y299" s="19">
        <f t="shared" si="115"/>
        <v>-2230615.1497706096</v>
      </c>
      <c r="Z299" s="577"/>
      <c r="AA299" s="22">
        <f t="shared" si="106"/>
        <v>1.3039694465619935</v>
      </c>
      <c r="AB299" s="22">
        <f t="shared" si="107"/>
        <v>-23.090454402966287</v>
      </c>
      <c r="AC299" s="22">
        <f t="shared" si="108"/>
        <v>-21.786484956404291</v>
      </c>
      <c r="AE299" s="520">
        <f t="shared" si="109"/>
        <v>-37.709567318569</v>
      </c>
      <c r="AF299" s="520">
        <f t="shared" si="110"/>
        <v>-38.358725385900428</v>
      </c>
      <c r="AG299" s="520">
        <f t="shared" si="111"/>
        <v>-90.571015566423313</v>
      </c>
      <c r="AH299" s="520">
        <f t="shared" si="112"/>
        <v>34.69705405746808</v>
      </c>
      <c r="AI299" s="520">
        <f t="shared" si="113"/>
        <v>-131.94225421342469</v>
      </c>
      <c r="AK299" s="520">
        <f t="shared" si="99"/>
        <v>-37.523092784363051</v>
      </c>
      <c r="AL299" s="520">
        <f t="shared" si="100"/>
        <v>-25.732231170162233</v>
      </c>
      <c r="AM299" s="520">
        <f t="shared" si="101"/>
        <v>-29.98</v>
      </c>
      <c r="AN299" s="520">
        <f t="shared" si="102"/>
        <v>-11.48</v>
      </c>
      <c r="AO299" s="520">
        <f t="shared" si="116"/>
        <v>-90.123140155983577</v>
      </c>
      <c r="AP299" s="520">
        <f t="shared" si="117"/>
        <v>49.701165016839184</v>
      </c>
      <c r="AQ299" s="520">
        <f t="shared" si="118"/>
        <v>-145.1372990936697</v>
      </c>
    </row>
    <row r="300" spans="1:43">
      <c r="A300" s="240">
        <v>980</v>
      </c>
      <c r="B300" s="364">
        <v>6</v>
      </c>
      <c r="C300" s="364">
        <v>6</v>
      </c>
      <c r="D300" s="18" t="s">
        <v>323</v>
      </c>
      <c r="E300" s="21">
        <v>33533</v>
      </c>
      <c r="F300" s="21">
        <v>33607</v>
      </c>
      <c r="G300" s="36">
        <v>33677</v>
      </c>
      <c r="H300" s="36"/>
      <c r="I300" s="22">
        <v>-434704.46374581836</v>
      </c>
      <c r="J300" s="36">
        <v>-1195571.6348365312</v>
      </c>
      <c r="K300" s="507">
        <f t="shared" si="103"/>
        <v>-1630276.0985823497</v>
      </c>
      <c r="L300" s="507"/>
      <c r="M300" s="36">
        <v>333869.35435929714</v>
      </c>
      <c r="N300" s="36">
        <v>-317866.56004470051</v>
      </c>
      <c r="O300" s="36">
        <v>-3043820.1201407881</v>
      </c>
      <c r="P300" s="22">
        <v>1166063.8957093298</v>
      </c>
      <c r="Q300" s="19">
        <f t="shared" si="104"/>
        <v>-1861753.4301168616</v>
      </c>
      <c r="R300" s="22"/>
      <c r="S300" s="22">
        <v>333869.35435929714</v>
      </c>
      <c r="T300" s="36">
        <v>-68616.245975975937</v>
      </c>
      <c r="U300" s="36">
        <v>-1009636.46</v>
      </c>
      <c r="V300" s="36">
        <v>-386611.96</v>
      </c>
      <c r="W300" s="520">
        <f t="shared" si="105"/>
        <v>-3043820.1201407881</v>
      </c>
      <c r="X300" s="22">
        <f t="shared" si="114"/>
        <v>1673786.1342720934</v>
      </c>
      <c r="Y300" s="19">
        <f t="shared" si="115"/>
        <v>-2501029.2974853734</v>
      </c>
      <c r="Z300" s="577"/>
      <c r="AA300" s="22">
        <f t="shared" si="106"/>
        <v>-12.963482651293305</v>
      </c>
      <c r="AB300" s="22">
        <f t="shared" si="107"/>
        <v>-35.653584076477834</v>
      </c>
      <c r="AC300" s="22">
        <f t="shared" si="108"/>
        <v>-48.617066727771146</v>
      </c>
      <c r="AE300" s="520">
        <f t="shared" si="109"/>
        <v>9.934518236060855</v>
      </c>
      <c r="AF300" s="520">
        <f t="shared" si="110"/>
        <v>-9.4583437987532513</v>
      </c>
      <c r="AG300" s="520">
        <f t="shared" si="111"/>
        <v>-90.571015566423313</v>
      </c>
      <c r="AH300" s="520">
        <f t="shared" si="112"/>
        <v>34.69705405746808</v>
      </c>
      <c r="AI300" s="520">
        <f t="shared" si="113"/>
        <v>-55.39778707164762</v>
      </c>
      <c r="AK300" s="520">
        <f t="shared" si="99"/>
        <v>9.9138686450484652</v>
      </c>
      <c r="AL300" s="520">
        <f t="shared" si="100"/>
        <v>-2.0374809506777902</v>
      </c>
      <c r="AM300" s="520">
        <f t="shared" si="101"/>
        <v>-29.98</v>
      </c>
      <c r="AN300" s="520">
        <f t="shared" si="102"/>
        <v>-11.48</v>
      </c>
      <c r="AO300" s="520">
        <f t="shared" si="116"/>
        <v>-90.382757375680384</v>
      </c>
      <c r="AP300" s="520">
        <f t="shared" si="117"/>
        <v>49.701165016839191</v>
      </c>
      <c r="AQ300" s="520">
        <f t="shared" si="118"/>
        <v>-74.265204664470517</v>
      </c>
    </row>
    <row r="301" spans="1:43">
      <c r="A301" s="240">
        <v>981</v>
      </c>
      <c r="B301" s="364">
        <v>5</v>
      </c>
      <c r="C301" s="364">
        <v>5</v>
      </c>
      <c r="D301" s="18" t="s">
        <v>324</v>
      </c>
      <c r="E301" s="21">
        <v>2282</v>
      </c>
      <c r="F301" s="21">
        <v>2237</v>
      </c>
      <c r="G301" s="36">
        <v>2207</v>
      </c>
      <c r="H301" s="36"/>
      <c r="I301" s="22">
        <v>455638.53422491642</v>
      </c>
      <c r="J301" s="36">
        <v>231866.46627345079</v>
      </c>
      <c r="K301" s="507">
        <f t="shared" si="103"/>
        <v>687505.00049836724</v>
      </c>
      <c r="L301" s="507"/>
      <c r="M301" s="36">
        <v>660669.82322699786</v>
      </c>
      <c r="N301" s="36">
        <v>325531.30138366378</v>
      </c>
      <c r="O301" s="36">
        <v>-202607.36182208895</v>
      </c>
      <c r="P301" s="22">
        <v>77617.309926556089</v>
      </c>
      <c r="Q301" s="19">
        <f t="shared" si="104"/>
        <v>861211.07271512877</v>
      </c>
      <c r="R301" s="22"/>
      <c r="S301" s="22">
        <v>660669.82322699786</v>
      </c>
      <c r="T301" s="36">
        <v>286380.70420316624</v>
      </c>
      <c r="U301" s="36">
        <v>-66165.86</v>
      </c>
      <c r="V301" s="36">
        <v>-25336.36</v>
      </c>
      <c r="W301" s="520">
        <f t="shared" si="105"/>
        <v>-202607.36182208895</v>
      </c>
      <c r="X301" s="22">
        <f t="shared" si="114"/>
        <v>109690.47119216408</v>
      </c>
      <c r="Y301" s="19">
        <f t="shared" si="115"/>
        <v>762631.41680023936</v>
      </c>
      <c r="Z301" s="577"/>
      <c r="AA301" s="22">
        <f t="shared" si="106"/>
        <v>199.66631648769345</v>
      </c>
      <c r="AB301" s="22">
        <f t="shared" si="107"/>
        <v>101.60668986566643</v>
      </c>
      <c r="AC301" s="22">
        <f t="shared" si="108"/>
        <v>301.2730063533599</v>
      </c>
      <c r="AE301" s="520">
        <f t="shared" si="109"/>
        <v>295.33742656548856</v>
      </c>
      <c r="AF301" s="520">
        <f t="shared" si="110"/>
        <v>145.52136852197756</v>
      </c>
      <c r="AG301" s="520">
        <f t="shared" si="111"/>
        <v>-90.571015566423313</v>
      </c>
      <c r="AH301" s="520">
        <f t="shared" si="112"/>
        <v>34.69705405746808</v>
      </c>
      <c r="AI301" s="520">
        <f t="shared" si="113"/>
        <v>384.98483357851086</v>
      </c>
      <c r="AK301" s="520">
        <f t="shared" si="99"/>
        <v>299.3519815255994</v>
      </c>
      <c r="AL301" s="520">
        <f t="shared" si="100"/>
        <v>129.76017408389953</v>
      </c>
      <c r="AM301" s="520">
        <f t="shared" si="101"/>
        <v>-29.98</v>
      </c>
      <c r="AN301" s="520">
        <f t="shared" si="102"/>
        <v>-11.48</v>
      </c>
      <c r="AO301" s="520">
        <f t="shared" si="116"/>
        <v>-91.802157599496581</v>
      </c>
      <c r="AP301" s="520">
        <f t="shared" si="117"/>
        <v>49.701165016839184</v>
      </c>
      <c r="AQ301" s="520">
        <f t="shared" si="118"/>
        <v>345.55116302684155</v>
      </c>
    </row>
    <row r="302" spans="1:43">
      <c r="A302" s="240">
        <v>989</v>
      </c>
      <c r="B302" s="364">
        <v>14</v>
      </c>
      <c r="C302" s="364">
        <v>14</v>
      </c>
      <c r="D302" s="18" t="s">
        <v>325</v>
      </c>
      <c r="E302" s="21">
        <v>5484</v>
      </c>
      <c r="F302" s="21">
        <v>5406</v>
      </c>
      <c r="G302" s="36">
        <v>5316</v>
      </c>
      <c r="H302" s="36"/>
      <c r="I302" s="22">
        <v>-856359.96821526811</v>
      </c>
      <c r="J302" s="36">
        <v>-513703.6001898286</v>
      </c>
      <c r="K302" s="507">
        <f t="shared" si="103"/>
        <v>-1370063.5684050967</v>
      </c>
      <c r="L302" s="507"/>
      <c r="M302" s="36">
        <v>-955924.69870101451</v>
      </c>
      <c r="N302" s="36">
        <v>-521728.60846079641</v>
      </c>
      <c r="O302" s="36">
        <v>-489626.91015208443</v>
      </c>
      <c r="P302" s="22">
        <v>187572.27423467243</v>
      </c>
      <c r="Q302" s="19">
        <f t="shared" si="104"/>
        <v>-1779707.9430792229</v>
      </c>
      <c r="R302" s="22"/>
      <c r="S302" s="22">
        <v>-955924.69870101451</v>
      </c>
      <c r="T302" s="36">
        <v>-454161.09319828858</v>
      </c>
      <c r="U302" s="36">
        <v>-159373.68</v>
      </c>
      <c r="V302" s="36">
        <v>-61027.68</v>
      </c>
      <c r="W302" s="520">
        <f t="shared" si="105"/>
        <v>-489626.91015208443</v>
      </c>
      <c r="X302" s="22">
        <f t="shared" si="114"/>
        <v>264211.3932295171</v>
      </c>
      <c r="Y302" s="19">
        <f t="shared" si="115"/>
        <v>-1855902.6688218703</v>
      </c>
      <c r="Z302" s="577"/>
      <c r="AA302" s="22">
        <f t="shared" si="106"/>
        <v>-156.15608464902775</v>
      </c>
      <c r="AB302" s="22">
        <f t="shared" si="107"/>
        <v>-93.673158313243732</v>
      </c>
      <c r="AC302" s="22">
        <f t="shared" si="108"/>
        <v>-249.82924296227145</v>
      </c>
      <c r="AE302" s="520">
        <f t="shared" si="109"/>
        <v>-176.8266183316712</v>
      </c>
      <c r="AF302" s="520">
        <f t="shared" si="110"/>
        <v>-96.509176555826201</v>
      </c>
      <c r="AG302" s="520">
        <f t="shared" si="111"/>
        <v>-90.571015566423313</v>
      </c>
      <c r="AH302" s="520">
        <f t="shared" si="112"/>
        <v>34.69705405746808</v>
      </c>
      <c r="AI302" s="520">
        <f t="shared" si="113"/>
        <v>-329.20975639645263</v>
      </c>
      <c r="AK302" s="520">
        <f t="shared" si="99"/>
        <v>-179.82029697159791</v>
      </c>
      <c r="AL302" s="520">
        <f t="shared" si="100"/>
        <v>-85.432861775449325</v>
      </c>
      <c r="AM302" s="520">
        <f t="shared" si="101"/>
        <v>-29.98</v>
      </c>
      <c r="AN302" s="520">
        <f t="shared" si="102"/>
        <v>-11.48</v>
      </c>
      <c r="AO302" s="520">
        <f t="shared" si="116"/>
        <v>-92.104384904455316</v>
      </c>
      <c r="AP302" s="520">
        <f t="shared" si="117"/>
        <v>49.701165016839184</v>
      </c>
      <c r="AQ302" s="520">
        <f t="shared" si="118"/>
        <v>-349.11637863466336</v>
      </c>
    </row>
    <row r="303" spans="1:43">
      <c r="A303" s="240">
        <v>992</v>
      </c>
      <c r="B303" s="364">
        <v>13</v>
      </c>
      <c r="C303" s="364">
        <v>13</v>
      </c>
      <c r="D303" s="18" t="s">
        <v>326</v>
      </c>
      <c r="E303" s="21">
        <v>18318</v>
      </c>
      <c r="F303" s="21">
        <v>18120</v>
      </c>
      <c r="G303" s="36">
        <v>17971</v>
      </c>
      <c r="H303" s="36"/>
      <c r="I303" s="22">
        <v>3464287.3897799039</v>
      </c>
      <c r="J303" s="36">
        <v>3425570.8857296463</v>
      </c>
      <c r="K303" s="507">
        <f t="shared" si="103"/>
        <v>6889858.2755095502</v>
      </c>
      <c r="L303" s="507"/>
      <c r="M303" s="36">
        <v>-217370.51605603099</v>
      </c>
      <c r="N303" s="36">
        <v>623408.774349752</v>
      </c>
      <c r="O303" s="36">
        <v>-1641146.8020635904</v>
      </c>
      <c r="P303" s="22">
        <v>628710.61952132161</v>
      </c>
      <c r="Q303" s="19">
        <f t="shared" si="104"/>
        <v>-606397.92424854788</v>
      </c>
      <c r="R303" s="22"/>
      <c r="S303" s="22">
        <v>-217370.51605603099</v>
      </c>
      <c r="T303" s="36">
        <v>306283.6867723646</v>
      </c>
      <c r="U303" s="36">
        <v>-538770.57999999996</v>
      </c>
      <c r="V303" s="36">
        <v>-206307.08000000002</v>
      </c>
      <c r="W303" s="520">
        <f t="shared" si="105"/>
        <v>-1641146.8020635904</v>
      </c>
      <c r="X303" s="22">
        <f t="shared" si="114"/>
        <v>893179.63651761704</v>
      </c>
      <c r="Y303" s="19">
        <f t="shared" si="115"/>
        <v>-1404131.6548296399</v>
      </c>
      <c r="Z303" s="577"/>
      <c r="AA303" s="22">
        <f t="shared" si="106"/>
        <v>189.11930285947724</v>
      </c>
      <c r="AB303" s="22">
        <f t="shared" si="107"/>
        <v>187.00572582867377</v>
      </c>
      <c r="AC303" s="22">
        <f t="shared" si="108"/>
        <v>376.12502868815102</v>
      </c>
      <c r="AE303" s="520">
        <f t="shared" si="109"/>
        <v>-11.996165345255573</v>
      </c>
      <c r="AF303" s="520">
        <f t="shared" si="110"/>
        <v>34.4044577455713</v>
      </c>
      <c r="AG303" s="520">
        <f t="shared" si="111"/>
        <v>-90.571015566423313</v>
      </c>
      <c r="AH303" s="520">
        <f t="shared" si="112"/>
        <v>34.69705405746808</v>
      </c>
      <c r="AI303" s="520">
        <f t="shared" si="113"/>
        <v>-33.46566910863951</v>
      </c>
      <c r="AK303" s="520">
        <f t="shared" si="99"/>
        <v>-12.095627180236548</v>
      </c>
      <c r="AL303" s="520">
        <f t="shared" si="100"/>
        <v>17.043218895574235</v>
      </c>
      <c r="AM303" s="520">
        <f t="shared" si="101"/>
        <v>-29.979999999999997</v>
      </c>
      <c r="AN303" s="520">
        <f t="shared" si="102"/>
        <v>-11.48</v>
      </c>
      <c r="AO303" s="520">
        <f t="shared" si="116"/>
        <v>-91.321952148661197</v>
      </c>
      <c r="AP303" s="520">
        <f t="shared" si="117"/>
        <v>49.701165016839184</v>
      </c>
      <c r="AQ303" s="520">
        <f t="shared" si="118"/>
        <v>-78.133195416484327</v>
      </c>
    </row>
    <row r="304" spans="1:43">
      <c r="F304" s="25"/>
      <c r="S304" s="22"/>
      <c r="T304" s="36"/>
      <c r="U304" s="36"/>
      <c r="V304" s="36"/>
    </row>
    <row r="305" spans="6:22">
      <c r="F305" s="25"/>
    </row>
    <row r="306" spans="6:22">
      <c r="F306" s="25"/>
    </row>
    <row r="307" spans="6:22">
      <c r="F307" s="25"/>
    </row>
    <row r="319" spans="6:22">
      <c r="R319" s="32"/>
    </row>
    <row r="320" spans="6:22">
      <c r="R320" s="32"/>
      <c r="S320" s="32"/>
      <c r="T320" s="32"/>
      <c r="U320" s="32"/>
      <c r="V320" s="32"/>
    </row>
    <row r="321" spans="18:22">
      <c r="R321" s="32"/>
      <c r="S321" s="32"/>
      <c r="T321" s="32"/>
      <c r="U321" s="32"/>
      <c r="V321" s="32"/>
    </row>
    <row r="322" spans="18:22">
      <c r="R322" s="32"/>
      <c r="S322" s="32"/>
      <c r="T322" s="32"/>
      <c r="U322" s="32"/>
      <c r="V322" s="32"/>
    </row>
    <row r="323" spans="18:22">
      <c r="R323" s="32"/>
      <c r="S323" s="32"/>
      <c r="T323" s="32"/>
      <c r="U323" s="32"/>
      <c r="V323" s="32"/>
    </row>
    <row r="324" spans="18:22">
      <c r="R324" s="32"/>
      <c r="S324" s="32"/>
      <c r="T324" s="32"/>
      <c r="U324" s="32"/>
      <c r="V324" s="32"/>
    </row>
    <row r="325" spans="18:22">
      <c r="S325" s="32"/>
      <c r="T325" s="32"/>
      <c r="U325" s="32"/>
      <c r="V325" s="32"/>
    </row>
  </sheetData>
  <autoFilter ref="A10:AQ10" xr:uid="{89FA2009-52EA-47E3-9231-A8884B148C6D}"/>
  <conditionalFormatting sqref="G11:H302">
    <cfRule type="cellIs" dxfId="4" priority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K384"/>
  <sheetViews>
    <sheetView workbookViewId="0">
      <pane ySplit="10" topLeftCell="A11" activePane="bottomLeft" state="frozen"/>
      <selection pane="bottomLeft"/>
    </sheetView>
  </sheetViews>
  <sheetFormatPr defaultRowHeight="13.5"/>
  <cols>
    <col min="1" max="1" width="10.7109375" style="31" customWidth="1"/>
    <col min="2" max="2" width="37.7109375" style="31" bestFit="1" customWidth="1"/>
    <col min="3" max="3" width="10.85546875" style="31" bestFit="1" customWidth="1"/>
    <col min="4" max="4" width="8.85546875" style="31" bestFit="1" customWidth="1"/>
    <col min="5" max="5" width="10.85546875" style="31" bestFit="1" customWidth="1"/>
    <col min="6" max="6" width="11.85546875" style="31" bestFit="1" customWidth="1"/>
  </cols>
  <sheetData>
    <row r="1" spans="1:11" ht="30.75">
      <c r="A1" s="600" t="s">
        <v>695</v>
      </c>
    </row>
    <row r="2" spans="1:11" ht="15.75">
      <c r="A2" s="599" t="s">
        <v>696</v>
      </c>
      <c r="K2" s="302"/>
    </row>
    <row r="3" spans="1:11" ht="15.75">
      <c r="A3" s="603" t="s">
        <v>686</v>
      </c>
      <c r="K3" s="302"/>
    </row>
    <row r="4" spans="1:11" ht="15.75">
      <c r="A4" s="302" t="s">
        <v>687</v>
      </c>
      <c r="K4" s="302"/>
    </row>
    <row r="5" spans="1:11" ht="15.75">
      <c r="A5" s="396" t="s">
        <v>688</v>
      </c>
      <c r="K5" s="302"/>
    </row>
    <row r="6" spans="1:11" ht="15.75">
      <c r="A6" s="396"/>
      <c r="K6" s="302"/>
    </row>
    <row r="7" spans="1:11" ht="19.5">
      <c r="A7" s="604" t="s">
        <v>698</v>
      </c>
      <c r="K7" s="601"/>
    </row>
    <row r="8" spans="1:11" ht="18.75">
      <c r="A8" s="605" t="s">
        <v>697</v>
      </c>
      <c r="K8" s="601"/>
    </row>
    <row r="10" spans="1:11" ht="16.5">
      <c r="A10" s="100" t="s">
        <v>689</v>
      </c>
      <c r="B10" s="60" t="s">
        <v>12</v>
      </c>
      <c r="C10" s="610" t="s">
        <v>690</v>
      </c>
      <c r="D10" s="610"/>
      <c r="E10" s="610" t="s">
        <v>691</v>
      </c>
      <c r="F10" s="610" t="s">
        <v>692</v>
      </c>
      <c r="K10" s="584"/>
    </row>
    <row r="11" spans="1:11" ht="16.5">
      <c r="A11" s="26"/>
      <c r="B11" s="9" t="s">
        <v>610</v>
      </c>
      <c r="C11" s="32"/>
      <c r="D11" s="32"/>
      <c r="E11" s="32"/>
      <c r="F11" s="36">
        <v>22450918.837547079</v>
      </c>
    </row>
    <row r="12" spans="1:11" ht="16.5">
      <c r="A12" s="20">
        <v>5</v>
      </c>
      <c r="B12" s="9" t="s">
        <v>34</v>
      </c>
      <c r="C12" s="32">
        <v>2862600.4047300015</v>
      </c>
      <c r="D12" s="32"/>
      <c r="E12" s="21">
        <v>585217.06900000002</v>
      </c>
      <c r="F12" s="606">
        <v>2277383.3357300013</v>
      </c>
    </row>
    <row r="13" spans="1:11" ht="16.5">
      <c r="A13" s="20">
        <v>9</v>
      </c>
      <c r="B13" s="9" t="s">
        <v>35</v>
      </c>
      <c r="C13" s="32">
        <v>100746.22960000001</v>
      </c>
      <c r="D13" s="32"/>
      <c r="E13" s="21">
        <v>26668.119599999998</v>
      </c>
      <c r="F13" s="606">
        <v>74078.110000000015</v>
      </c>
    </row>
    <row r="14" spans="1:11" ht="16.5">
      <c r="A14" s="20">
        <v>10</v>
      </c>
      <c r="B14" s="9" t="s">
        <v>36</v>
      </c>
      <c r="C14" s="32">
        <v>174824.33960000001</v>
      </c>
      <c r="D14" s="32"/>
      <c r="E14" s="21">
        <v>166009.04450999998</v>
      </c>
      <c r="F14" s="606">
        <v>8815.2950900000287</v>
      </c>
    </row>
    <row r="15" spans="1:11" ht="16.5">
      <c r="A15" s="20">
        <v>16</v>
      </c>
      <c r="B15" s="9" t="s">
        <v>37</v>
      </c>
      <c r="C15" s="32">
        <v>586698.63119999995</v>
      </c>
      <c r="D15" s="32"/>
      <c r="E15" s="21">
        <v>107933.38240000002</v>
      </c>
      <c r="F15" s="606">
        <v>478765.24879999994</v>
      </c>
    </row>
    <row r="16" spans="1:11" ht="16.5">
      <c r="A16" s="20">
        <v>18</v>
      </c>
      <c r="B16" s="9" t="s">
        <v>38</v>
      </c>
      <c r="C16" s="32">
        <v>806192.07112999994</v>
      </c>
      <c r="D16" s="32"/>
      <c r="E16" s="21">
        <v>294105.85799999995</v>
      </c>
      <c r="F16" s="606">
        <v>512086.21312999999</v>
      </c>
    </row>
    <row r="17" spans="1:6" ht="16.5">
      <c r="A17" s="20">
        <v>19</v>
      </c>
      <c r="B17" s="9" t="s">
        <v>39</v>
      </c>
      <c r="C17" s="32">
        <v>248976.52770999999</v>
      </c>
      <c r="D17" s="32"/>
      <c r="E17" s="21">
        <v>162971.842</v>
      </c>
      <c r="F17" s="606">
        <v>86004.685709999991</v>
      </c>
    </row>
    <row r="18" spans="1:6" ht="16.5">
      <c r="A18" s="20">
        <v>20</v>
      </c>
      <c r="B18" s="9" t="s">
        <v>40</v>
      </c>
      <c r="C18" s="32">
        <v>335203.44775000005</v>
      </c>
      <c r="D18" s="32"/>
      <c r="E18" s="21">
        <v>704561.6325999999</v>
      </c>
      <c r="F18" s="606">
        <v>-369358.18484999985</v>
      </c>
    </row>
    <row r="19" spans="1:6" ht="16.5">
      <c r="A19" s="20">
        <v>46</v>
      </c>
      <c r="B19" s="9" t="s">
        <v>41</v>
      </c>
      <c r="C19" s="32">
        <v>351352.47572999995</v>
      </c>
      <c r="D19" s="32"/>
      <c r="E19" s="21">
        <v>26668.119599999998</v>
      </c>
      <c r="F19" s="606">
        <v>324684.35612999997</v>
      </c>
    </row>
    <row r="20" spans="1:6" ht="16.5">
      <c r="A20" s="20">
        <v>47</v>
      </c>
      <c r="B20" s="9" t="s">
        <v>42</v>
      </c>
      <c r="C20" s="32">
        <v>0</v>
      </c>
      <c r="D20" s="32"/>
      <c r="E20" s="21">
        <v>42965.303800000002</v>
      </c>
      <c r="F20" s="606">
        <v>-42965.303800000002</v>
      </c>
    </row>
    <row r="21" spans="1:6" ht="16.5">
      <c r="A21" s="20">
        <v>49</v>
      </c>
      <c r="B21" s="9" t="s">
        <v>43</v>
      </c>
      <c r="C21" s="32">
        <v>3433890.7890500007</v>
      </c>
      <c r="D21" s="32"/>
      <c r="E21" s="21">
        <v>20251907.147550009</v>
      </c>
      <c r="F21" s="606">
        <v>-16818016.358500008</v>
      </c>
    </row>
    <row r="22" spans="1:6" ht="16.5">
      <c r="A22" s="20">
        <v>50</v>
      </c>
      <c r="B22" s="9" t="s">
        <v>44</v>
      </c>
      <c r="C22" s="32">
        <v>385428.40632999991</v>
      </c>
      <c r="D22" s="32"/>
      <c r="E22" s="21">
        <v>153357.44900000002</v>
      </c>
      <c r="F22" s="606">
        <v>232070.95732999989</v>
      </c>
    </row>
    <row r="23" spans="1:6" ht="16.5">
      <c r="A23" s="20">
        <v>51</v>
      </c>
      <c r="B23" s="9" t="s">
        <v>45</v>
      </c>
      <c r="C23" s="32">
        <v>339277.7438</v>
      </c>
      <c r="D23" s="32"/>
      <c r="E23" s="21">
        <v>378050.54180000001</v>
      </c>
      <c r="F23" s="606">
        <v>-38772.79800000001</v>
      </c>
    </row>
    <row r="24" spans="1:6" ht="16.5">
      <c r="A24" s="20">
        <v>52</v>
      </c>
      <c r="B24" s="9" t="s">
        <v>46</v>
      </c>
      <c r="C24" s="32">
        <v>48891.552599999995</v>
      </c>
      <c r="D24" s="32"/>
      <c r="E24" s="21">
        <v>86835.306219999999</v>
      </c>
      <c r="F24" s="606">
        <v>-37943.753620000003</v>
      </c>
    </row>
    <row r="25" spans="1:6" ht="16.5">
      <c r="A25" s="20">
        <v>61</v>
      </c>
      <c r="B25" s="9" t="s">
        <v>47</v>
      </c>
      <c r="C25" s="32">
        <v>743003.44329999981</v>
      </c>
      <c r="D25" s="32"/>
      <c r="E25" s="21">
        <v>433446.78290999995</v>
      </c>
      <c r="F25" s="606">
        <v>309556.66038999986</v>
      </c>
    </row>
    <row r="26" spans="1:6" ht="16.5">
      <c r="A26" s="20">
        <v>69</v>
      </c>
      <c r="B26" s="9" t="s">
        <v>48</v>
      </c>
      <c r="C26" s="32">
        <v>155564.03099999999</v>
      </c>
      <c r="D26" s="32"/>
      <c r="E26" s="21">
        <v>123043.74071000001</v>
      </c>
      <c r="F26" s="606">
        <v>32520.290289999975</v>
      </c>
    </row>
    <row r="27" spans="1:6" ht="16.5">
      <c r="A27" s="20">
        <v>71</v>
      </c>
      <c r="B27" s="9" t="s">
        <v>49</v>
      </c>
      <c r="C27" s="32">
        <v>189639.96160000001</v>
      </c>
      <c r="D27" s="32"/>
      <c r="E27" s="21">
        <v>200159.05322</v>
      </c>
      <c r="F27" s="606">
        <v>-10519.091619999992</v>
      </c>
    </row>
    <row r="28" spans="1:6" ht="16.5">
      <c r="A28" s="20">
        <v>72</v>
      </c>
      <c r="B28" s="9" t="s">
        <v>50</v>
      </c>
      <c r="C28" s="32">
        <v>0</v>
      </c>
      <c r="D28" s="32"/>
      <c r="E28" s="21">
        <v>22223.432999999997</v>
      </c>
      <c r="F28" s="606">
        <v>-22223.432999999997</v>
      </c>
    </row>
    <row r="29" spans="1:6" ht="16.5">
      <c r="A29" s="20">
        <v>74</v>
      </c>
      <c r="B29" s="9" t="s">
        <v>51</v>
      </c>
      <c r="C29" s="32">
        <v>54891.879510000006</v>
      </c>
      <c r="D29" s="32"/>
      <c r="E29" s="21">
        <v>11852.497600000001</v>
      </c>
      <c r="F29" s="606">
        <v>43039.381910000004</v>
      </c>
    </row>
    <row r="30" spans="1:6" ht="16.5">
      <c r="A30" s="20">
        <v>75</v>
      </c>
      <c r="B30" s="9" t="s">
        <v>52</v>
      </c>
      <c r="C30" s="32">
        <v>305572.20374999999</v>
      </c>
      <c r="D30" s="32"/>
      <c r="E30" s="21">
        <v>315185.02061999997</v>
      </c>
      <c r="F30" s="606">
        <v>-9612.8168699999806</v>
      </c>
    </row>
    <row r="31" spans="1:6" ht="16.5">
      <c r="A31" s="20">
        <v>77</v>
      </c>
      <c r="B31" s="9" t="s">
        <v>53</v>
      </c>
      <c r="C31" s="32">
        <v>133414.67611</v>
      </c>
      <c r="D31" s="32"/>
      <c r="E31" s="21">
        <v>134569.97939999998</v>
      </c>
      <c r="F31" s="606">
        <v>-1155.3032899999816</v>
      </c>
    </row>
    <row r="32" spans="1:6" ht="16.5">
      <c r="A32" s="20">
        <v>78</v>
      </c>
      <c r="B32" s="9" t="s">
        <v>54</v>
      </c>
      <c r="C32" s="32">
        <v>186824.99342000001</v>
      </c>
      <c r="D32" s="32"/>
      <c r="E32" s="21">
        <v>147147.49679999999</v>
      </c>
      <c r="F32" s="606">
        <v>39677.49662000002</v>
      </c>
    </row>
    <row r="33" spans="1:6" ht="16.5">
      <c r="A33" s="20">
        <v>79</v>
      </c>
      <c r="B33" s="9" t="s">
        <v>55</v>
      </c>
      <c r="C33" s="32">
        <v>210455.91051000002</v>
      </c>
      <c r="D33" s="32"/>
      <c r="E33" s="21">
        <v>163045.92010999998</v>
      </c>
      <c r="F33" s="606">
        <v>47409.990400000039</v>
      </c>
    </row>
    <row r="34" spans="1:6" ht="16.5">
      <c r="A34" s="20">
        <v>81</v>
      </c>
      <c r="B34" s="9" t="s">
        <v>56</v>
      </c>
      <c r="C34" s="32">
        <v>14815.621999999998</v>
      </c>
      <c r="D34" s="32"/>
      <c r="E34" s="21">
        <v>121562.17851000001</v>
      </c>
      <c r="F34" s="606">
        <v>-106746.55651000001</v>
      </c>
    </row>
    <row r="35" spans="1:6" ht="16.5">
      <c r="A35" s="20">
        <v>82</v>
      </c>
      <c r="B35" s="9" t="s">
        <v>57</v>
      </c>
      <c r="C35" s="32">
        <v>229790.29721999998</v>
      </c>
      <c r="D35" s="32"/>
      <c r="E35" s="21">
        <v>161595.88050999999</v>
      </c>
      <c r="F35" s="606">
        <v>68194.41670999999</v>
      </c>
    </row>
    <row r="36" spans="1:6" ht="16.5">
      <c r="A36" s="20">
        <v>86</v>
      </c>
      <c r="B36" s="9" t="s">
        <v>58</v>
      </c>
      <c r="C36" s="32">
        <v>410689.04183999996</v>
      </c>
      <c r="D36" s="32"/>
      <c r="E36" s="21">
        <v>937240.97611000005</v>
      </c>
      <c r="F36" s="606">
        <v>-526551.93427000009</v>
      </c>
    </row>
    <row r="37" spans="1:6" ht="16.5">
      <c r="A37" s="20">
        <v>90</v>
      </c>
      <c r="B37" s="9" t="s">
        <v>59</v>
      </c>
      <c r="C37" s="32">
        <v>35557.4928</v>
      </c>
      <c r="D37" s="32"/>
      <c r="E37" s="21">
        <v>78596.874710000004</v>
      </c>
      <c r="F37" s="606">
        <v>-43039.381910000004</v>
      </c>
    </row>
    <row r="38" spans="1:6" ht="16.5">
      <c r="A38" s="20">
        <v>91</v>
      </c>
      <c r="B38" s="9" t="s">
        <v>60</v>
      </c>
      <c r="C38" s="32">
        <v>5143539.4897400001</v>
      </c>
      <c r="D38" s="32"/>
      <c r="E38" s="21">
        <v>109523714.90743007</v>
      </c>
      <c r="F38" s="606">
        <v>-104380175.41769007</v>
      </c>
    </row>
    <row r="39" spans="1:6" ht="16.5">
      <c r="A39" s="20">
        <v>92</v>
      </c>
      <c r="B39" s="9" t="s">
        <v>61</v>
      </c>
      <c r="C39" s="32">
        <v>4234823.3143700007</v>
      </c>
      <c r="D39" s="32"/>
      <c r="E39" s="21">
        <v>10044685.946780002</v>
      </c>
      <c r="F39" s="606">
        <v>-5809862.632410001</v>
      </c>
    </row>
    <row r="40" spans="1:6" ht="16.5">
      <c r="A40" s="20">
        <v>97</v>
      </c>
      <c r="B40" s="9" t="s">
        <v>62</v>
      </c>
      <c r="C40" s="32">
        <v>142229.9712</v>
      </c>
      <c r="D40" s="32"/>
      <c r="E40" s="21">
        <v>111191.24311</v>
      </c>
      <c r="F40" s="606">
        <v>31038.728090000004</v>
      </c>
    </row>
    <row r="41" spans="1:6" ht="16.5">
      <c r="A41" s="20">
        <v>98</v>
      </c>
      <c r="B41" s="9" t="s">
        <v>63</v>
      </c>
      <c r="C41" s="32">
        <v>922050.23517</v>
      </c>
      <c r="D41" s="32"/>
      <c r="E41" s="21">
        <v>3293996.6425100006</v>
      </c>
      <c r="F41" s="606">
        <v>-2371946.4073400004</v>
      </c>
    </row>
    <row r="42" spans="1:6" ht="16.5">
      <c r="A42" s="20">
        <v>102</v>
      </c>
      <c r="B42" s="9" t="s">
        <v>64</v>
      </c>
      <c r="C42" s="32">
        <v>331944.01090999995</v>
      </c>
      <c r="D42" s="32"/>
      <c r="E42" s="21">
        <v>140023.38920000001</v>
      </c>
      <c r="F42" s="606">
        <v>191920.62170999995</v>
      </c>
    </row>
    <row r="43" spans="1:6" ht="16.5">
      <c r="A43" s="20">
        <v>103</v>
      </c>
      <c r="B43" s="9" t="s">
        <v>65</v>
      </c>
      <c r="C43" s="32">
        <v>66818.455220000003</v>
      </c>
      <c r="D43" s="32"/>
      <c r="E43" s="21">
        <v>88967.810109999991</v>
      </c>
      <c r="F43" s="606">
        <v>-22149.354889999988</v>
      </c>
    </row>
    <row r="44" spans="1:6" ht="16.5">
      <c r="A44" s="20">
        <v>105</v>
      </c>
      <c r="B44" s="9" t="s">
        <v>66</v>
      </c>
      <c r="C44" s="32">
        <v>26668.119599999998</v>
      </c>
      <c r="D44" s="32"/>
      <c r="E44" s="21">
        <v>56447.519820000001</v>
      </c>
      <c r="F44" s="606">
        <v>-29779.400220000003</v>
      </c>
    </row>
    <row r="45" spans="1:6" ht="16.5">
      <c r="A45" s="20">
        <v>106</v>
      </c>
      <c r="B45" s="9" t="s">
        <v>67</v>
      </c>
      <c r="C45" s="32">
        <v>1073021.4233499998</v>
      </c>
      <c r="D45" s="32"/>
      <c r="E45" s="21">
        <v>1103440.7323499997</v>
      </c>
      <c r="F45" s="606">
        <v>-30419.308999999892</v>
      </c>
    </row>
    <row r="46" spans="1:6" ht="16.5">
      <c r="A46" s="20">
        <v>108</v>
      </c>
      <c r="B46" s="9" t="s">
        <v>68</v>
      </c>
      <c r="C46" s="32">
        <v>179343.10431</v>
      </c>
      <c r="D46" s="32"/>
      <c r="E46" s="21">
        <v>268919.30060000002</v>
      </c>
      <c r="F46" s="606">
        <v>-89576.196290000022</v>
      </c>
    </row>
    <row r="47" spans="1:6" ht="16.5">
      <c r="A47" s="20">
        <v>109</v>
      </c>
      <c r="B47" s="9" t="s">
        <v>69</v>
      </c>
      <c r="C47" s="32">
        <v>1250142.1843599998</v>
      </c>
      <c r="D47" s="32"/>
      <c r="E47" s="21">
        <v>1194425.9888599995</v>
      </c>
      <c r="F47" s="606">
        <v>55716.19550000038</v>
      </c>
    </row>
    <row r="48" spans="1:6" ht="16.5">
      <c r="A48" s="20">
        <v>111</v>
      </c>
      <c r="B48" s="9" t="s">
        <v>70</v>
      </c>
      <c r="C48" s="32">
        <v>373427.7525099999</v>
      </c>
      <c r="D48" s="32"/>
      <c r="E48" s="21">
        <v>231229.30391000002</v>
      </c>
      <c r="F48" s="606">
        <v>142198.44859999989</v>
      </c>
    </row>
    <row r="49" spans="1:6" ht="16.5">
      <c r="A49" s="20">
        <v>139</v>
      </c>
      <c r="B49" s="9" t="s">
        <v>71</v>
      </c>
      <c r="C49" s="32">
        <v>259347.46310999998</v>
      </c>
      <c r="D49" s="32"/>
      <c r="E49" s="21">
        <v>171609.0344</v>
      </c>
      <c r="F49" s="606">
        <v>87738.428709999978</v>
      </c>
    </row>
    <row r="50" spans="1:6" ht="16.5">
      <c r="A50" s="20">
        <v>140</v>
      </c>
      <c r="B50" s="9" t="s">
        <v>72</v>
      </c>
      <c r="C50" s="32">
        <v>499434.61761999998</v>
      </c>
      <c r="D50" s="32"/>
      <c r="E50" s="21">
        <v>532103.06412999996</v>
      </c>
      <c r="F50" s="606">
        <v>-32668.44650999998</v>
      </c>
    </row>
    <row r="51" spans="1:6" ht="16.5">
      <c r="A51" s="20">
        <v>142</v>
      </c>
      <c r="B51" s="9" t="s">
        <v>73</v>
      </c>
      <c r="C51" s="32">
        <v>594180.52030999993</v>
      </c>
      <c r="D51" s="32"/>
      <c r="E51" s="21">
        <v>97058.085400000011</v>
      </c>
      <c r="F51" s="606">
        <v>497122.43490999995</v>
      </c>
    </row>
    <row r="52" spans="1:6" ht="16.5">
      <c r="A52" s="20">
        <v>143</v>
      </c>
      <c r="B52" s="9" t="s">
        <v>74</v>
      </c>
      <c r="C52" s="32">
        <v>238531.51419999998</v>
      </c>
      <c r="D52" s="32"/>
      <c r="E52" s="21">
        <v>83872.181820000013</v>
      </c>
      <c r="F52" s="606">
        <v>154659.33237999998</v>
      </c>
    </row>
    <row r="53" spans="1:6" ht="16.5">
      <c r="A53" s="20">
        <v>145</v>
      </c>
      <c r="B53" s="9" t="s">
        <v>75</v>
      </c>
      <c r="C53" s="32">
        <v>370538.70621999993</v>
      </c>
      <c r="D53" s="32"/>
      <c r="E53" s="21">
        <v>222707.16899999997</v>
      </c>
      <c r="F53" s="606">
        <v>147831.53721999997</v>
      </c>
    </row>
    <row r="54" spans="1:6" ht="16.5">
      <c r="A54" s="20">
        <v>146</v>
      </c>
      <c r="B54" s="9" t="s">
        <v>76</v>
      </c>
      <c r="C54" s="32">
        <v>155712.18722000002</v>
      </c>
      <c r="D54" s="32"/>
      <c r="E54" s="21">
        <v>65262.814909999994</v>
      </c>
      <c r="F54" s="606">
        <v>90449.372310000035</v>
      </c>
    </row>
    <row r="55" spans="1:6" ht="16.5">
      <c r="A55" s="20">
        <v>148</v>
      </c>
      <c r="B55" s="9" t="s">
        <v>77</v>
      </c>
      <c r="C55" s="32">
        <v>155564.03100000002</v>
      </c>
      <c r="D55" s="32"/>
      <c r="E55" s="21">
        <v>154987.16741999998</v>
      </c>
      <c r="F55" s="606">
        <v>576.86358000003383</v>
      </c>
    </row>
    <row r="56" spans="1:6" ht="16.5">
      <c r="A56" s="20">
        <v>149</v>
      </c>
      <c r="B56" s="9" t="s">
        <v>78</v>
      </c>
      <c r="C56" s="32">
        <v>77337.546839999981</v>
      </c>
      <c r="D56" s="32"/>
      <c r="E56" s="21">
        <v>2552447.9672000003</v>
      </c>
      <c r="F56" s="606">
        <v>-2475110.4203600003</v>
      </c>
    </row>
    <row r="57" spans="1:6" ht="16.5">
      <c r="A57" s="20">
        <v>151</v>
      </c>
      <c r="B57" s="9" t="s">
        <v>79</v>
      </c>
      <c r="C57" s="32">
        <v>74078.11</v>
      </c>
      <c r="D57" s="32"/>
      <c r="E57" s="21">
        <v>11852.497600000001</v>
      </c>
      <c r="F57" s="606">
        <v>62225.612399999998</v>
      </c>
    </row>
    <row r="58" spans="1:6" ht="16.5">
      <c r="A58" s="20">
        <v>152</v>
      </c>
      <c r="B58" s="9" t="s">
        <v>80</v>
      </c>
      <c r="C58" s="32">
        <v>435579.2868</v>
      </c>
      <c r="D58" s="32"/>
      <c r="E58" s="21">
        <v>122035.01751000001</v>
      </c>
      <c r="F58" s="606">
        <v>313544.26928999997</v>
      </c>
    </row>
    <row r="59" spans="1:6" ht="16.5">
      <c r="A59" s="20">
        <v>153</v>
      </c>
      <c r="B59" s="9" t="s">
        <v>81</v>
      </c>
      <c r="C59" s="32">
        <v>612181.50104</v>
      </c>
      <c r="D59" s="32"/>
      <c r="E59" s="21">
        <v>1507601.4437299995</v>
      </c>
      <c r="F59" s="606">
        <v>-895419.94268999947</v>
      </c>
    </row>
    <row r="60" spans="1:6" ht="16.5">
      <c r="A60" s="20">
        <v>165</v>
      </c>
      <c r="B60" s="9" t="s">
        <v>82</v>
      </c>
      <c r="C60" s="32">
        <v>740781.1</v>
      </c>
      <c r="D60" s="32"/>
      <c r="E60" s="21">
        <v>490523.17859999998</v>
      </c>
      <c r="F60" s="606">
        <v>250257.92139999999</v>
      </c>
    </row>
    <row r="61" spans="1:6" ht="16.5">
      <c r="A61" s="20">
        <v>167</v>
      </c>
      <c r="B61" s="9" t="s">
        <v>83</v>
      </c>
      <c r="C61" s="32">
        <v>1204361.9123800001</v>
      </c>
      <c r="D61" s="32"/>
      <c r="E61" s="21">
        <v>11456829.077060001</v>
      </c>
      <c r="F61" s="606">
        <v>-10252467.16468</v>
      </c>
    </row>
    <row r="62" spans="1:6" ht="16.5">
      <c r="A62" s="20">
        <v>169</v>
      </c>
      <c r="B62" s="9" t="s">
        <v>84</v>
      </c>
      <c r="C62" s="32">
        <v>158675.31161999999</v>
      </c>
      <c r="D62" s="32"/>
      <c r="E62" s="21">
        <v>173342.77739999996</v>
      </c>
      <c r="F62" s="606">
        <v>-14667.46577999997</v>
      </c>
    </row>
    <row r="63" spans="1:6" ht="16.5">
      <c r="A63" s="20">
        <v>171</v>
      </c>
      <c r="B63" s="9" t="s">
        <v>85</v>
      </c>
      <c r="C63" s="32">
        <v>82967.483200000002</v>
      </c>
      <c r="D63" s="32"/>
      <c r="E63" s="21">
        <v>100746.22959999999</v>
      </c>
      <c r="F63" s="606">
        <v>-17778.746399999989</v>
      </c>
    </row>
    <row r="64" spans="1:6" ht="16.5">
      <c r="A64" s="20">
        <v>172</v>
      </c>
      <c r="B64" s="9" t="s">
        <v>86</v>
      </c>
      <c r="C64" s="32">
        <v>312683.70230999996</v>
      </c>
      <c r="D64" s="32"/>
      <c r="E64" s="21">
        <v>416393.05630999996</v>
      </c>
      <c r="F64" s="606">
        <v>-103709.35399999999</v>
      </c>
    </row>
    <row r="65" spans="1:6" ht="16.5">
      <c r="A65" s="20">
        <v>176</v>
      </c>
      <c r="B65" s="9" t="s">
        <v>87</v>
      </c>
      <c r="C65" s="32">
        <v>90375.294200000004</v>
      </c>
      <c r="D65" s="32"/>
      <c r="E65" s="21">
        <v>253495.29241999998</v>
      </c>
      <c r="F65" s="606">
        <v>-163119.99821999998</v>
      </c>
    </row>
    <row r="66" spans="1:6" ht="16.5">
      <c r="A66" s="20">
        <v>177</v>
      </c>
      <c r="B66" s="9" t="s">
        <v>88</v>
      </c>
      <c r="C66" s="32">
        <v>203122.17761999997</v>
      </c>
      <c r="D66" s="32"/>
      <c r="E66" s="21">
        <v>51886.1996</v>
      </c>
      <c r="F66" s="606">
        <v>151235.97801999998</v>
      </c>
    </row>
    <row r="67" spans="1:6" ht="16.5">
      <c r="A67" s="20">
        <v>178</v>
      </c>
      <c r="B67" s="9" t="s">
        <v>89</v>
      </c>
      <c r="C67" s="32">
        <v>171861.21519999998</v>
      </c>
      <c r="D67" s="32"/>
      <c r="E67" s="21">
        <v>139340.92491</v>
      </c>
      <c r="F67" s="606">
        <v>32520.290289999975</v>
      </c>
    </row>
    <row r="68" spans="1:6" ht="16.5">
      <c r="A68" s="20">
        <v>179</v>
      </c>
      <c r="B68" s="9" t="s">
        <v>90</v>
      </c>
      <c r="C68" s="32">
        <v>1752317.6920499995</v>
      </c>
      <c r="D68" s="32"/>
      <c r="E68" s="21">
        <v>13088703.642899999</v>
      </c>
      <c r="F68" s="606">
        <v>-11336385.950850001</v>
      </c>
    </row>
    <row r="69" spans="1:6" ht="16.5">
      <c r="A69" s="20">
        <v>181</v>
      </c>
      <c r="B69" s="9" t="s">
        <v>91</v>
      </c>
      <c r="C69" s="32">
        <v>14815.621999999998</v>
      </c>
      <c r="D69" s="32"/>
      <c r="E69" s="21">
        <v>74078.11</v>
      </c>
      <c r="F69" s="606">
        <v>-59262.488000000005</v>
      </c>
    </row>
    <row r="70" spans="1:6" ht="16.5">
      <c r="A70" s="20">
        <v>182</v>
      </c>
      <c r="B70" s="9" t="s">
        <v>92</v>
      </c>
      <c r="C70" s="32">
        <v>388761.92128000001</v>
      </c>
      <c r="D70" s="32"/>
      <c r="E70" s="21">
        <v>473745.27474999992</v>
      </c>
      <c r="F70" s="606">
        <v>-84983.353469999915</v>
      </c>
    </row>
    <row r="71" spans="1:6" ht="16.5">
      <c r="A71" s="20">
        <v>186</v>
      </c>
      <c r="B71" s="9" t="s">
        <v>93</v>
      </c>
      <c r="C71" s="32">
        <v>1025611.4329499999</v>
      </c>
      <c r="D71" s="32"/>
      <c r="E71" s="21">
        <v>4049673.7471399992</v>
      </c>
      <c r="F71" s="606">
        <v>-3024062.3141899994</v>
      </c>
    </row>
    <row r="72" spans="1:6" ht="16.5">
      <c r="A72" s="20">
        <v>202</v>
      </c>
      <c r="B72" s="9" t="s">
        <v>94</v>
      </c>
      <c r="C72" s="32">
        <v>1194583.6018599998</v>
      </c>
      <c r="D72" s="32"/>
      <c r="E72" s="21">
        <v>4099041.2910000011</v>
      </c>
      <c r="F72" s="606">
        <v>-2904457.6891400013</v>
      </c>
    </row>
    <row r="73" spans="1:6" ht="16.5">
      <c r="A73" s="20">
        <v>204</v>
      </c>
      <c r="B73" s="9" t="s">
        <v>95</v>
      </c>
      <c r="C73" s="32">
        <v>41483.741600000001</v>
      </c>
      <c r="D73" s="32"/>
      <c r="E73" s="21">
        <v>826785.78570999997</v>
      </c>
      <c r="F73" s="606">
        <v>-785302.04411000002</v>
      </c>
    </row>
    <row r="74" spans="1:6" ht="16.5">
      <c r="A74" s="20">
        <v>205</v>
      </c>
      <c r="B74" s="9" t="s">
        <v>96</v>
      </c>
      <c r="C74" s="32">
        <v>363427.20765999996</v>
      </c>
      <c r="D74" s="32"/>
      <c r="E74" s="21">
        <v>579661.21074999997</v>
      </c>
      <c r="F74" s="606">
        <v>-216234.00309000001</v>
      </c>
    </row>
    <row r="75" spans="1:6" ht="16.5">
      <c r="A75" s="20">
        <v>208</v>
      </c>
      <c r="B75" s="9" t="s">
        <v>97</v>
      </c>
      <c r="C75" s="32">
        <v>130451.55171</v>
      </c>
      <c r="D75" s="32"/>
      <c r="E75" s="21">
        <v>94094.96100000001</v>
      </c>
      <c r="F75" s="606">
        <v>36356.590709999989</v>
      </c>
    </row>
    <row r="76" spans="1:6" ht="16.5">
      <c r="A76" s="20">
        <v>211</v>
      </c>
      <c r="B76" s="9" t="s">
        <v>98</v>
      </c>
      <c r="C76" s="32">
        <v>797228.61981999991</v>
      </c>
      <c r="D76" s="32"/>
      <c r="E76" s="21">
        <v>1914815.11892</v>
      </c>
      <c r="F76" s="606">
        <v>-1117586.4991000001</v>
      </c>
    </row>
    <row r="77" spans="1:6" ht="16.5">
      <c r="A77" s="20">
        <v>213</v>
      </c>
      <c r="B77" s="9" t="s">
        <v>99</v>
      </c>
      <c r="C77" s="32">
        <v>38594.695309999996</v>
      </c>
      <c r="D77" s="32"/>
      <c r="E77" s="21">
        <v>118673.13221999998</v>
      </c>
      <c r="F77" s="606">
        <v>-80078.436909999989</v>
      </c>
    </row>
    <row r="78" spans="1:6" ht="16.5">
      <c r="A78" s="20">
        <v>214</v>
      </c>
      <c r="B78" s="9" t="s">
        <v>100</v>
      </c>
      <c r="C78" s="32">
        <v>440690.67638999992</v>
      </c>
      <c r="D78" s="32"/>
      <c r="E78" s="21">
        <v>134970.31641999999</v>
      </c>
      <c r="F78" s="606">
        <v>305720.35996999993</v>
      </c>
    </row>
    <row r="79" spans="1:6" ht="16.5">
      <c r="A79" s="20">
        <v>216</v>
      </c>
      <c r="B79" s="9" t="s">
        <v>101</v>
      </c>
      <c r="C79" s="32">
        <v>68151.861199999999</v>
      </c>
      <c r="D79" s="32"/>
      <c r="E79" s="21">
        <v>34075.9306</v>
      </c>
      <c r="F79" s="606">
        <v>34075.9306</v>
      </c>
    </row>
    <row r="80" spans="1:6" ht="16.5">
      <c r="A80" s="20">
        <v>217</v>
      </c>
      <c r="B80" s="9" t="s">
        <v>102</v>
      </c>
      <c r="C80" s="32">
        <v>46002.506309999997</v>
      </c>
      <c r="D80" s="32"/>
      <c r="E80" s="21">
        <v>72596.5478</v>
      </c>
      <c r="F80" s="606">
        <v>-26594.041490000003</v>
      </c>
    </row>
    <row r="81" spans="1:6" ht="16.5">
      <c r="A81" s="20">
        <v>218</v>
      </c>
      <c r="B81" s="9" t="s">
        <v>103</v>
      </c>
      <c r="C81" s="32">
        <v>53410.317309999999</v>
      </c>
      <c r="D81" s="32"/>
      <c r="E81" s="21">
        <v>342240.86819999997</v>
      </c>
      <c r="F81" s="606">
        <v>-288830.55088999995</v>
      </c>
    </row>
    <row r="82" spans="1:6" ht="16.5">
      <c r="A82" s="20">
        <v>224</v>
      </c>
      <c r="B82" s="9" t="s">
        <v>104</v>
      </c>
      <c r="C82" s="32">
        <v>422319.30510999996</v>
      </c>
      <c r="D82" s="32"/>
      <c r="E82" s="21">
        <v>85962.1302</v>
      </c>
      <c r="F82" s="606">
        <v>336357.17490999994</v>
      </c>
    </row>
    <row r="83" spans="1:6" ht="16.5">
      <c r="A83" s="20">
        <v>226</v>
      </c>
      <c r="B83" s="9" t="s">
        <v>105</v>
      </c>
      <c r="C83" s="32">
        <v>105190.91620000001</v>
      </c>
      <c r="D83" s="32"/>
      <c r="E83" s="21">
        <v>57780.925800000005</v>
      </c>
      <c r="F83" s="606">
        <v>47409.990400000002</v>
      </c>
    </row>
    <row r="84" spans="1:6" ht="16.5">
      <c r="A84" s="20">
        <v>230</v>
      </c>
      <c r="B84" s="9" t="s">
        <v>106</v>
      </c>
      <c r="C84" s="32">
        <v>142304.04931</v>
      </c>
      <c r="D84" s="32"/>
      <c r="E84" s="21">
        <v>43586.299019999999</v>
      </c>
      <c r="F84" s="606">
        <v>98717.750289999996</v>
      </c>
    </row>
    <row r="85" spans="1:6" ht="16.5">
      <c r="A85" s="20">
        <v>231</v>
      </c>
      <c r="B85" s="9" t="s">
        <v>107</v>
      </c>
      <c r="C85" s="32">
        <v>121636.25662</v>
      </c>
      <c r="D85" s="32"/>
      <c r="E85" s="21">
        <v>275570.56920000003</v>
      </c>
      <c r="F85" s="606">
        <v>-153934.31258000003</v>
      </c>
    </row>
    <row r="86" spans="1:6" ht="16.5">
      <c r="A86" s="20">
        <v>232</v>
      </c>
      <c r="B86" s="9" t="s">
        <v>108</v>
      </c>
      <c r="C86" s="32">
        <v>251865.57399999999</v>
      </c>
      <c r="D86" s="32"/>
      <c r="E86" s="21">
        <v>189788.11781999998</v>
      </c>
      <c r="F86" s="606">
        <v>62077.456180000008</v>
      </c>
    </row>
    <row r="87" spans="1:6" ht="16.5">
      <c r="A87" s="20">
        <v>233</v>
      </c>
      <c r="B87" s="9" t="s">
        <v>109</v>
      </c>
      <c r="C87" s="32">
        <v>323202.79392999999</v>
      </c>
      <c r="D87" s="32"/>
      <c r="E87" s="21">
        <v>277747.20472999994</v>
      </c>
      <c r="F87" s="606">
        <v>45455.589200000046</v>
      </c>
    </row>
    <row r="88" spans="1:6" ht="16.5">
      <c r="A88" s="20">
        <v>235</v>
      </c>
      <c r="B88" s="9" t="s">
        <v>110</v>
      </c>
      <c r="C88" s="32">
        <v>3357738.4919699999</v>
      </c>
      <c r="D88" s="32"/>
      <c r="E88" s="21">
        <v>1030878.8594099998</v>
      </c>
      <c r="F88" s="606">
        <v>2326859.6325599998</v>
      </c>
    </row>
    <row r="89" spans="1:6" ht="16.5">
      <c r="A89" s="20">
        <v>236</v>
      </c>
      <c r="B89" s="9" t="s">
        <v>111</v>
      </c>
      <c r="C89" s="32">
        <v>397429.06015000003</v>
      </c>
      <c r="D89" s="32"/>
      <c r="E89" s="21">
        <v>47409.990400000002</v>
      </c>
      <c r="F89" s="606">
        <v>350019.06975000002</v>
      </c>
    </row>
    <row r="90" spans="1:6" ht="16.5">
      <c r="A90" s="20">
        <v>239</v>
      </c>
      <c r="B90" s="9" t="s">
        <v>112</v>
      </c>
      <c r="C90" s="32">
        <v>94819.980800000005</v>
      </c>
      <c r="D90" s="32"/>
      <c r="E90" s="21">
        <v>26668.119599999998</v>
      </c>
      <c r="F90" s="606">
        <v>68151.861200000014</v>
      </c>
    </row>
    <row r="91" spans="1:6" ht="16.5">
      <c r="A91" s="20">
        <v>240</v>
      </c>
      <c r="B91" s="9" t="s">
        <v>113</v>
      </c>
      <c r="C91" s="32">
        <v>346981.86723999999</v>
      </c>
      <c r="D91" s="32"/>
      <c r="E91" s="21">
        <v>467952.99699999997</v>
      </c>
      <c r="F91" s="606">
        <v>-120971.12975999998</v>
      </c>
    </row>
    <row r="92" spans="1:6" ht="16.5">
      <c r="A92" s="20">
        <v>241</v>
      </c>
      <c r="B92" s="9" t="s">
        <v>114</v>
      </c>
      <c r="C92" s="32">
        <v>368908.9878</v>
      </c>
      <c r="D92" s="32"/>
      <c r="E92" s="21">
        <v>134822.16019999998</v>
      </c>
      <c r="F92" s="606">
        <v>234086.82760000002</v>
      </c>
    </row>
    <row r="93" spans="1:6" ht="16.5">
      <c r="A93" s="20">
        <v>244</v>
      </c>
      <c r="B93" s="9" t="s">
        <v>115</v>
      </c>
      <c r="C93" s="32">
        <v>683296.4866399999</v>
      </c>
      <c r="D93" s="32"/>
      <c r="E93" s="21">
        <v>476066.91424000001</v>
      </c>
      <c r="F93" s="606">
        <v>207229.57239999989</v>
      </c>
    </row>
    <row r="94" spans="1:6" ht="16.5">
      <c r="A94" s="20">
        <v>245</v>
      </c>
      <c r="B94" s="9" t="s">
        <v>116</v>
      </c>
      <c r="C94" s="32">
        <v>642627.60424999986</v>
      </c>
      <c r="D94" s="32"/>
      <c r="E94" s="21">
        <v>1805447.4582199999</v>
      </c>
      <c r="F94" s="606">
        <v>-1162819.8539700001</v>
      </c>
    </row>
    <row r="95" spans="1:6" ht="16.5">
      <c r="A95" s="20">
        <v>249</v>
      </c>
      <c r="B95" s="9" t="s">
        <v>117</v>
      </c>
      <c r="C95" s="32">
        <v>134970.31641999999</v>
      </c>
      <c r="D95" s="32"/>
      <c r="E95" s="21">
        <v>163802.46251000001</v>
      </c>
      <c r="F95" s="606">
        <v>-28832.146090000024</v>
      </c>
    </row>
    <row r="96" spans="1:6" ht="16.5">
      <c r="A96" s="20">
        <v>250</v>
      </c>
      <c r="B96" s="9" t="s">
        <v>118</v>
      </c>
      <c r="C96" s="32">
        <v>62373.768620000003</v>
      </c>
      <c r="D96" s="32"/>
      <c r="E96" s="21">
        <v>42965.303800000002</v>
      </c>
      <c r="F96" s="606">
        <v>19408.464820000001</v>
      </c>
    </row>
    <row r="97" spans="1:6" ht="16.5">
      <c r="A97" s="20">
        <v>256</v>
      </c>
      <c r="B97" s="9" t="s">
        <v>119</v>
      </c>
      <c r="C97" s="32">
        <v>106672.47840000001</v>
      </c>
      <c r="D97" s="32"/>
      <c r="E97" s="21">
        <v>19260.3086</v>
      </c>
      <c r="F97" s="606">
        <v>87412.169800000003</v>
      </c>
    </row>
    <row r="98" spans="1:6" ht="16.5">
      <c r="A98" s="20">
        <v>257</v>
      </c>
      <c r="B98" s="9" t="s">
        <v>120</v>
      </c>
      <c r="C98" s="32">
        <v>1299996.7523899993</v>
      </c>
      <c r="D98" s="32"/>
      <c r="E98" s="21">
        <v>1756719.8231399993</v>
      </c>
      <c r="F98" s="606">
        <v>-456723.07074999996</v>
      </c>
    </row>
    <row r="99" spans="1:6" ht="16.5">
      <c r="A99" s="20">
        <v>260</v>
      </c>
      <c r="B99" s="9" t="s">
        <v>121</v>
      </c>
      <c r="C99" s="32">
        <v>182454.38493</v>
      </c>
      <c r="D99" s="32"/>
      <c r="E99" s="21">
        <v>155712.18721999999</v>
      </c>
      <c r="F99" s="606">
        <v>26742.197710000008</v>
      </c>
    </row>
    <row r="100" spans="1:6" ht="16.5">
      <c r="A100" s="20">
        <v>261</v>
      </c>
      <c r="B100" s="9" t="s">
        <v>122</v>
      </c>
      <c r="C100" s="32">
        <v>140970.64332999999</v>
      </c>
      <c r="D100" s="32"/>
      <c r="E100" s="21">
        <v>333406.65954999998</v>
      </c>
      <c r="F100" s="606">
        <v>-192436.01621999999</v>
      </c>
    </row>
    <row r="101" spans="1:6" ht="16.5">
      <c r="A101" s="20">
        <v>263</v>
      </c>
      <c r="B101" s="9" t="s">
        <v>123</v>
      </c>
      <c r="C101" s="32">
        <v>334907.13530999998</v>
      </c>
      <c r="D101" s="32"/>
      <c r="E101" s="21">
        <v>132007.19202000002</v>
      </c>
      <c r="F101" s="606">
        <v>202899.94328999997</v>
      </c>
    </row>
    <row r="102" spans="1:6" ht="16.5">
      <c r="A102" s="20">
        <v>265</v>
      </c>
      <c r="B102" s="9" t="s">
        <v>124</v>
      </c>
      <c r="C102" s="32">
        <v>0</v>
      </c>
      <c r="D102" s="32"/>
      <c r="E102" s="21">
        <v>53336.239199999996</v>
      </c>
      <c r="F102" s="606">
        <v>-53336.239199999996</v>
      </c>
    </row>
    <row r="103" spans="1:6" ht="16.5">
      <c r="A103" s="20">
        <v>271</v>
      </c>
      <c r="B103" s="9" t="s">
        <v>125</v>
      </c>
      <c r="C103" s="32">
        <v>283052.45830999996</v>
      </c>
      <c r="D103" s="32"/>
      <c r="E103" s="21">
        <v>181979.96979999999</v>
      </c>
      <c r="F103" s="606">
        <v>101072.48850999997</v>
      </c>
    </row>
    <row r="104" spans="1:6" ht="16.5">
      <c r="A104" s="20">
        <v>272</v>
      </c>
      <c r="B104" s="9" t="s">
        <v>126</v>
      </c>
      <c r="C104" s="32">
        <v>1063465.3471599999</v>
      </c>
      <c r="D104" s="32"/>
      <c r="E104" s="21">
        <v>709975.63914999994</v>
      </c>
      <c r="F104" s="606">
        <v>353489.70800999994</v>
      </c>
    </row>
    <row r="105" spans="1:6" ht="16.5">
      <c r="A105" s="20">
        <v>273</v>
      </c>
      <c r="B105" s="9" t="s">
        <v>127</v>
      </c>
      <c r="C105" s="32">
        <v>157193.74941999998</v>
      </c>
      <c r="D105" s="32"/>
      <c r="E105" s="21">
        <v>111979.30811000001</v>
      </c>
      <c r="F105" s="606">
        <v>45214.441309999966</v>
      </c>
    </row>
    <row r="106" spans="1:6" ht="16.5">
      <c r="A106" s="20">
        <v>275</v>
      </c>
      <c r="B106" s="9" t="s">
        <v>128</v>
      </c>
      <c r="C106" s="32">
        <v>48891.552599999995</v>
      </c>
      <c r="D106" s="32"/>
      <c r="E106" s="21">
        <v>11852.497600000001</v>
      </c>
      <c r="F106" s="606">
        <v>37039.054999999993</v>
      </c>
    </row>
    <row r="107" spans="1:6" ht="16.5">
      <c r="A107" s="20">
        <v>276</v>
      </c>
      <c r="B107" s="9" t="s">
        <v>129</v>
      </c>
      <c r="C107" s="32">
        <v>451950.54910999985</v>
      </c>
      <c r="D107" s="32"/>
      <c r="E107" s="21">
        <v>764255.98021999991</v>
      </c>
      <c r="F107" s="606">
        <v>-312305.43111000006</v>
      </c>
    </row>
    <row r="108" spans="1:6" ht="16.5">
      <c r="A108" s="20">
        <v>280</v>
      </c>
      <c r="B108" s="9" t="s">
        <v>130</v>
      </c>
      <c r="C108" s="32">
        <v>37039.055</v>
      </c>
      <c r="D108" s="32"/>
      <c r="E108" s="21">
        <v>920050.12620000006</v>
      </c>
      <c r="F108" s="606">
        <v>-883011.07120000001</v>
      </c>
    </row>
    <row r="109" spans="1:6" ht="16.5">
      <c r="A109" s="20">
        <v>284</v>
      </c>
      <c r="B109" s="9" t="s">
        <v>131</v>
      </c>
      <c r="C109" s="32">
        <v>1164581.96731</v>
      </c>
      <c r="D109" s="32"/>
      <c r="E109" s="21">
        <v>43039.381909999996</v>
      </c>
      <c r="F109" s="606">
        <v>1121542.5854</v>
      </c>
    </row>
    <row r="110" spans="1:6" ht="16.5">
      <c r="A110" s="20">
        <v>285</v>
      </c>
      <c r="B110" s="9" t="s">
        <v>132</v>
      </c>
      <c r="C110" s="32">
        <v>476025.93485999998</v>
      </c>
      <c r="D110" s="32"/>
      <c r="E110" s="21">
        <v>1442608.1470499998</v>
      </c>
      <c r="F110" s="606">
        <v>-966582.21218999987</v>
      </c>
    </row>
    <row r="111" spans="1:6" ht="16.5">
      <c r="A111" s="20">
        <v>286</v>
      </c>
      <c r="B111" s="9" t="s">
        <v>133</v>
      </c>
      <c r="C111" s="32">
        <v>1236659.9683399994</v>
      </c>
      <c r="D111" s="32"/>
      <c r="E111" s="21">
        <v>1214589.4199499998</v>
      </c>
      <c r="F111" s="606">
        <v>22070.548389999662</v>
      </c>
    </row>
    <row r="112" spans="1:6" ht="16.5">
      <c r="A112" s="20">
        <v>287</v>
      </c>
      <c r="B112" s="9" t="s">
        <v>134</v>
      </c>
      <c r="C112" s="32">
        <v>1041760.4609299998</v>
      </c>
      <c r="D112" s="32"/>
      <c r="E112" s="21">
        <v>117117.49191000001</v>
      </c>
      <c r="F112" s="606">
        <v>924642.96901999984</v>
      </c>
    </row>
    <row r="113" spans="1:6" ht="16.5">
      <c r="A113" s="20">
        <v>288</v>
      </c>
      <c r="B113" s="9" t="s">
        <v>135</v>
      </c>
      <c r="C113" s="32">
        <v>66744.377110000001</v>
      </c>
      <c r="D113" s="32"/>
      <c r="E113" s="21">
        <v>641812.74503999995</v>
      </c>
      <c r="F113" s="606">
        <v>-575068.36792999995</v>
      </c>
    </row>
    <row r="114" spans="1:6" ht="16.5">
      <c r="A114" s="20">
        <v>290</v>
      </c>
      <c r="B114" s="9" t="s">
        <v>136</v>
      </c>
      <c r="C114" s="32">
        <v>48891.552599999995</v>
      </c>
      <c r="D114" s="32"/>
      <c r="E114" s="21">
        <v>90375.294200000004</v>
      </c>
      <c r="F114" s="606">
        <v>-41483.741600000008</v>
      </c>
    </row>
    <row r="115" spans="1:6" ht="16.5">
      <c r="A115" s="20">
        <v>291</v>
      </c>
      <c r="B115" s="9" t="s">
        <v>137</v>
      </c>
      <c r="C115" s="32">
        <v>19260.3086</v>
      </c>
      <c r="D115" s="32"/>
      <c r="E115" s="21">
        <v>11852.497600000001</v>
      </c>
      <c r="F115" s="606">
        <v>7407.8109999999997</v>
      </c>
    </row>
    <row r="116" spans="1:6" ht="16.5">
      <c r="A116" s="20">
        <v>297</v>
      </c>
      <c r="B116" s="9" t="s">
        <v>138</v>
      </c>
      <c r="C116" s="32">
        <v>1737427.9919399989</v>
      </c>
      <c r="D116" s="32"/>
      <c r="E116" s="21">
        <v>4672856.6355800014</v>
      </c>
      <c r="F116" s="606">
        <v>-2935428.6436400022</v>
      </c>
    </row>
    <row r="117" spans="1:6" ht="16.5">
      <c r="A117" s="20">
        <v>300</v>
      </c>
      <c r="B117" s="9" t="s">
        <v>139</v>
      </c>
      <c r="C117" s="32">
        <v>417800.54040000006</v>
      </c>
      <c r="D117" s="32"/>
      <c r="E117" s="21">
        <v>41483.741599999994</v>
      </c>
      <c r="F117" s="606">
        <v>376316.79880000005</v>
      </c>
    </row>
    <row r="118" spans="1:6" ht="16.5">
      <c r="A118" s="20">
        <v>301</v>
      </c>
      <c r="B118" s="9" t="s">
        <v>140</v>
      </c>
      <c r="C118" s="32">
        <v>732113.96112999995</v>
      </c>
      <c r="D118" s="32"/>
      <c r="E118" s="21">
        <v>425208.35139999999</v>
      </c>
      <c r="F118" s="606">
        <v>306905.60972999997</v>
      </c>
    </row>
    <row r="119" spans="1:6" ht="16.5">
      <c r="A119" s="20">
        <v>304</v>
      </c>
      <c r="B119" s="9" t="s">
        <v>141</v>
      </c>
      <c r="C119" s="32">
        <v>7407.8109999999988</v>
      </c>
      <c r="D119" s="32"/>
      <c r="E119" s="21">
        <v>240013.07639999999</v>
      </c>
      <c r="F119" s="606">
        <v>-232605.2654</v>
      </c>
    </row>
    <row r="120" spans="1:6" ht="16.5">
      <c r="A120" s="20">
        <v>305</v>
      </c>
      <c r="B120" s="9" t="s">
        <v>142</v>
      </c>
      <c r="C120" s="32">
        <v>124599.38102</v>
      </c>
      <c r="D120" s="32"/>
      <c r="E120" s="21">
        <v>134896.23830999999</v>
      </c>
      <c r="F120" s="606">
        <v>-10296.857289999985</v>
      </c>
    </row>
    <row r="121" spans="1:6" ht="16.5">
      <c r="A121" s="20">
        <v>309</v>
      </c>
      <c r="B121" s="9" t="s">
        <v>143</v>
      </c>
      <c r="C121" s="32">
        <v>188158.39939999999</v>
      </c>
      <c r="D121" s="32"/>
      <c r="E121" s="21">
        <v>137134.34291000001</v>
      </c>
      <c r="F121" s="606">
        <v>51024.056489999988</v>
      </c>
    </row>
    <row r="122" spans="1:6" ht="16.5">
      <c r="A122" s="20">
        <v>312</v>
      </c>
      <c r="B122" s="9" t="s">
        <v>144</v>
      </c>
      <c r="C122" s="32">
        <v>41483.741599999994</v>
      </c>
      <c r="D122" s="32"/>
      <c r="E122" s="21">
        <v>23704.995200000001</v>
      </c>
      <c r="F122" s="606">
        <v>17778.746399999993</v>
      </c>
    </row>
    <row r="123" spans="1:6" ht="16.5">
      <c r="A123" s="20">
        <v>316</v>
      </c>
      <c r="B123" s="9" t="s">
        <v>145</v>
      </c>
      <c r="C123" s="32">
        <v>112598.72720000001</v>
      </c>
      <c r="D123" s="32"/>
      <c r="E123" s="21">
        <v>211926.43979999999</v>
      </c>
      <c r="F123" s="606">
        <v>-99327.712599999984</v>
      </c>
    </row>
    <row r="124" spans="1:6" ht="16.5">
      <c r="A124" s="20">
        <v>317</v>
      </c>
      <c r="B124" s="9" t="s">
        <v>146</v>
      </c>
      <c r="C124" s="32">
        <v>11852.497600000001</v>
      </c>
      <c r="D124" s="32"/>
      <c r="E124" s="21">
        <v>38520.617200000001</v>
      </c>
      <c r="F124" s="606">
        <v>-26668.119599999998</v>
      </c>
    </row>
    <row r="125" spans="1:6" ht="16.5">
      <c r="A125" s="20">
        <v>320</v>
      </c>
      <c r="B125" s="9" t="s">
        <v>147</v>
      </c>
      <c r="C125" s="32">
        <v>177935.62021999998</v>
      </c>
      <c r="D125" s="32"/>
      <c r="E125" s="21">
        <v>167564.68481999999</v>
      </c>
      <c r="F125" s="606">
        <v>10370.935399999988</v>
      </c>
    </row>
    <row r="126" spans="1:6" ht="16.5">
      <c r="A126" s="20">
        <v>322</v>
      </c>
      <c r="B126" s="9" t="s">
        <v>148</v>
      </c>
      <c r="C126" s="32">
        <v>248902.44959999999</v>
      </c>
      <c r="D126" s="32"/>
      <c r="E126" s="21">
        <v>110292.84901000001</v>
      </c>
      <c r="F126" s="606">
        <v>138609.60058999999</v>
      </c>
    </row>
    <row r="127" spans="1:6" ht="16.5">
      <c r="A127" s="20">
        <v>398</v>
      </c>
      <c r="B127" s="9" t="s">
        <v>149</v>
      </c>
      <c r="C127" s="32">
        <v>4106742.2621799996</v>
      </c>
      <c r="D127" s="32"/>
      <c r="E127" s="21">
        <v>12482281.320880009</v>
      </c>
      <c r="F127" s="606">
        <v>-8375539.0587000092</v>
      </c>
    </row>
    <row r="128" spans="1:6" ht="16.5">
      <c r="A128" s="20">
        <v>399</v>
      </c>
      <c r="B128" s="9" t="s">
        <v>150</v>
      </c>
      <c r="C128" s="32">
        <v>115635.92970999998</v>
      </c>
      <c r="D128" s="32"/>
      <c r="E128" s="21">
        <v>89587.229200000002</v>
      </c>
      <c r="F128" s="606">
        <v>26048.700509999981</v>
      </c>
    </row>
    <row r="129" spans="1:6" ht="16.5">
      <c r="A129" s="20">
        <v>400</v>
      </c>
      <c r="B129" s="9" t="s">
        <v>151</v>
      </c>
      <c r="C129" s="32">
        <v>253569.37052999999</v>
      </c>
      <c r="D129" s="32"/>
      <c r="E129" s="21">
        <v>151119.3444</v>
      </c>
      <c r="F129" s="606">
        <v>102450.02612999998</v>
      </c>
    </row>
    <row r="130" spans="1:6" ht="16.5">
      <c r="A130" s="20">
        <v>402</v>
      </c>
      <c r="B130" s="9" t="s">
        <v>152</v>
      </c>
      <c r="C130" s="32">
        <v>635590.1838</v>
      </c>
      <c r="D130" s="32"/>
      <c r="E130" s="21">
        <v>250205.90911000001</v>
      </c>
      <c r="F130" s="606">
        <v>385384.27468999999</v>
      </c>
    </row>
    <row r="131" spans="1:6" ht="16.5">
      <c r="A131" s="20">
        <v>403</v>
      </c>
      <c r="B131" s="9" t="s">
        <v>153</v>
      </c>
      <c r="C131" s="32">
        <v>44446.865999999995</v>
      </c>
      <c r="D131" s="32"/>
      <c r="E131" s="21">
        <v>69707.501510000002</v>
      </c>
      <c r="F131" s="606">
        <v>-25260.635510000007</v>
      </c>
    </row>
    <row r="132" spans="1:6" ht="16.5">
      <c r="A132" s="20">
        <v>405</v>
      </c>
      <c r="B132" s="9" t="s">
        <v>154</v>
      </c>
      <c r="C132" s="32">
        <v>1116134.8833700002</v>
      </c>
      <c r="D132" s="32"/>
      <c r="E132" s="21">
        <v>3044170.5807300005</v>
      </c>
      <c r="F132" s="606">
        <v>-1928035.6973600003</v>
      </c>
    </row>
    <row r="133" spans="1:6" ht="16.5">
      <c r="A133" s="20">
        <v>407</v>
      </c>
      <c r="B133" s="9" t="s">
        <v>155</v>
      </c>
      <c r="C133" s="32">
        <v>149785.93841999999</v>
      </c>
      <c r="D133" s="32"/>
      <c r="E133" s="21">
        <v>939857.35190999997</v>
      </c>
      <c r="F133" s="606">
        <v>-790071.41348999995</v>
      </c>
    </row>
    <row r="134" spans="1:6" ht="16.5">
      <c r="A134" s="20">
        <v>408</v>
      </c>
      <c r="B134" s="9" t="s">
        <v>156</v>
      </c>
      <c r="C134" s="32">
        <v>226753.09470999995</v>
      </c>
      <c r="D134" s="32"/>
      <c r="E134" s="21">
        <v>354198.96651</v>
      </c>
      <c r="F134" s="606">
        <v>-127445.87180000005</v>
      </c>
    </row>
    <row r="135" spans="1:6" ht="16.5">
      <c r="A135" s="20">
        <v>410</v>
      </c>
      <c r="B135" s="9" t="s">
        <v>157</v>
      </c>
      <c r="C135" s="32">
        <v>624404.38919000002</v>
      </c>
      <c r="D135" s="32"/>
      <c r="E135" s="21">
        <v>461371.07811999996</v>
      </c>
      <c r="F135" s="606">
        <v>163033.31107000005</v>
      </c>
    </row>
    <row r="136" spans="1:6" ht="16.5">
      <c r="A136" s="20">
        <v>416</v>
      </c>
      <c r="B136" s="9" t="s">
        <v>158</v>
      </c>
      <c r="C136" s="32">
        <v>105190.91620000001</v>
      </c>
      <c r="D136" s="32"/>
      <c r="E136" s="21">
        <v>124671.883</v>
      </c>
      <c r="F136" s="606">
        <v>-19480.966799999995</v>
      </c>
    </row>
    <row r="137" spans="1:6" ht="16.5">
      <c r="A137" s="20">
        <v>418</v>
      </c>
      <c r="B137" s="9" t="s">
        <v>159</v>
      </c>
      <c r="C137" s="32">
        <v>541140.59354999987</v>
      </c>
      <c r="D137" s="32"/>
      <c r="E137" s="21">
        <v>1256260.7210200001</v>
      </c>
      <c r="F137" s="606">
        <v>-715120.12747000018</v>
      </c>
    </row>
    <row r="138" spans="1:6" ht="16.5">
      <c r="A138" s="20">
        <v>420</v>
      </c>
      <c r="B138" s="9" t="s">
        <v>160</v>
      </c>
      <c r="C138" s="32">
        <v>162971.842</v>
      </c>
      <c r="D138" s="32"/>
      <c r="E138" s="21">
        <v>246634.39852999998</v>
      </c>
      <c r="F138" s="606">
        <v>-83662.556529999973</v>
      </c>
    </row>
    <row r="139" spans="1:6" ht="16.5">
      <c r="A139" s="20">
        <v>421</v>
      </c>
      <c r="B139" s="9" t="s">
        <v>161</v>
      </c>
      <c r="C139" s="32">
        <v>0</v>
      </c>
      <c r="D139" s="32"/>
      <c r="E139" s="21">
        <v>4518.7647099999995</v>
      </c>
      <c r="F139" s="606">
        <v>-4518.7647099999995</v>
      </c>
    </row>
    <row r="140" spans="1:6" ht="16.5">
      <c r="A140" s="20">
        <v>422</v>
      </c>
      <c r="B140" s="9" t="s">
        <v>162</v>
      </c>
      <c r="C140" s="32">
        <v>353130.35037</v>
      </c>
      <c r="D140" s="32"/>
      <c r="E140" s="21">
        <v>263792.14971000003</v>
      </c>
      <c r="F140" s="606">
        <v>89338.200659999973</v>
      </c>
    </row>
    <row r="141" spans="1:6" ht="16.5">
      <c r="A141" s="20">
        <v>423</v>
      </c>
      <c r="B141" s="9" t="s">
        <v>163</v>
      </c>
      <c r="C141" s="32">
        <v>739818.08456999995</v>
      </c>
      <c r="D141" s="32"/>
      <c r="E141" s="21">
        <v>1271593.31366</v>
      </c>
      <c r="F141" s="606">
        <v>-531775.22909000004</v>
      </c>
    </row>
    <row r="142" spans="1:6" ht="16.5">
      <c r="A142" s="20">
        <v>425</v>
      </c>
      <c r="B142" s="9" t="s">
        <v>164</v>
      </c>
      <c r="C142" s="32">
        <v>318609.95110999997</v>
      </c>
      <c r="D142" s="32"/>
      <c r="E142" s="21">
        <v>87885.008800000011</v>
      </c>
      <c r="F142" s="606">
        <v>230724.94230999995</v>
      </c>
    </row>
    <row r="143" spans="1:6" ht="16.5">
      <c r="A143" s="20">
        <v>426</v>
      </c>
      <c r="B143" s="9" t="s">
        <v>165</v>
      </c>
      <c r="C143" s="32">
        <v>428319.63201999996</v>
      </c>
      <c r="D143" s="32"/>
      <c r="E143" s="21">
        <v>1264886.88051</v>
      </c>
      <c r="F143" s="606">
        <v>-836567.24849000014</v>
      </c>
    </row>
    <row r="144" spans="1:6" ht="16.5">
      <c r="A144" s="20">
        <v>430</v>
      </c>
      <c r="B144" s="9" t="s">
        <v>166</v>
      </c>
      <c r="C144" s="32">
        <v>793080.24565999978</v>
      </c>
      <c r="D144" s="32"/>
      <c r="E144" s="21">
        <v>496354.85959999991</v>
      </c>
      <c r="F144" s="606">
        <v>296725.38605999987</v>
      </c>
    </row>
    <row r="145" spans="1:6" ht="16.5">
      <c r="A145" s="20">
        <v>433</v>
      </c>
      <c r="B145" s="9" t="s">
        <v>167</v>
      </c>
      <c r="C145" s="32">
        <v>260829.02531</v>
      </c>
      <c r="D145" s="32"/>
      <c r="E145" s="21">
        <v>170379.65299999999</v>
      </c>
      <c r="F145" s="606">
        <v>90449.372310000006</v>
      </c>
    </row>
    <row r="146" spans="1:6" ht="16.5">
      <c r="A146" s="20">
        <v>434</v>
      </c>
      <c r="B146" s="9" t="s">
        <v>168</v>
      </c>
      <c r="C146" s="32">
        <v>1472820.9830199999</v>
      </c>
      <c r="D146" s="32"/>
      <c r="E146" s="21">
        <v>348200.21572999994</v>
      </c>
      <c r="F146" s="606">
        <v>1124620.7672899999</v>
      </c>
    </row>
    <row r="147" spans="1:6" ht="16.5">
      <c r="A147" s="20">
        <v>435</v>
      </c>
      <c r="B147" s="9" t="s">
        <v>169</v>
      </c>
      <c r="C147" s="32">
        <v>93412.496709999992</v>
      </c>
      <c r="D147" s="32"/>
      <c r="E147" s="21">
        <v>201492.45920000001</v>
      </c>
      <c r="F147" s="606">
        <v>-108079.96249000002</v>
      </c>
    </row>
    <row r="148" spans="1:6" ht="16.5">
      <c r="A148" s="20">
        <v>436</v>
      </c>
      <c r="B148" s="9" t="s">
        <v>170</v>
      </c>
      <c r="C148" s="32">
        <v>130451.55171</v>
      </c>
      <c r="D148" s="32"/>
      <c r="E148" s="21">
        <v>74550.948999999993</v>
      </c>
      <c r="F148" s="606">
        <v>55900.602710000006</v>
      </c>
    </row>
    <row r="149" spans="1:6" ht="16.5">
      <c r="A149" s="20">
        <v>440</v>
      </c>
      <c r="B149" s="9" t="s">
        <v>171</v>
      </c>
      <c r="C149" s="32">
        <v>86004.685710000005</v>
      </c>
      <c r="D149" s="32"/>
      <c r="E149" s="21">
        <v>137859.36270999999</v>
      </c>
      <c r="F149" s="606">
        <v>-51854.676999999981</v>
      </c>
    </row>
    <row r="150" spans="1:6" ht="16.5">
      <c r="A150" s="20">
        <v>441</v>
      </c>
      <c r="B150" s="9" t="s">
        <v>172</v>
      </c>
      <c r="C150" s="32">
        <v>38594.695309999996</v>
      </c>
      <c r="D150" s="32"/>
      <c r="E150" s="21">
        <v>71871.527999999991</v>
      </c>
      <c r="F150" s="606">
        <v>-33276.832689999996</v>
      </c>
    </row>
    <row r="151" spans="1:6" ht="16.5">
      <c r="A151" s="20">
        <v>444</v>
      </c>
      <c r="B151" s="9" t="s">
        <v>173</v>
      </c>
      <c r="C151" s="32">
        <v>3916509.6757</v>
      </c>
      <c r="D151" s="32"/>
      <c r="E151" s="21">
        <v>1453897.9662399993</v>
      </c>
      <c r="F151" s="606">
        <v>2462611.7094600005</v>
      </c>
    </row>
    <row r="152" spans="1:6" ht="16.5">
      <c r="A152" s="20">
        <v>445</v>
      </c>
      <c r="B152" s="9" t="s">
        <v>174</v>
      </c>
      <c r="C152" s="32">
        <v>333721.88554999995</v>
      </c>
      <c r="D152" s="32"/>
      <c r="E152" s="21">
        <v>157950.29181999998</v>
      </c>
      <c r="F152" s="606">
        <v>175771.59372999996</v>
      </c>
    </row>
    <row r="153" spans="1:6" ht="16.5">
      <c r="A153" s="20">
        <v>475</v>
      </c>
      <c r="B153" s="9" t="s">
        <v>175</v>
      </c>
      <c r="C153" s="32">
        <v>951162.93240000005</v>
      </c>
      <c r="D153" s="32"/>
      <c r="E153" s="21">
        <v>154303.12700000001</v>
      </c>
      <c r="F153" s="606">
        <v>796859.80540000007</v>
      </c>
    </row>
    <row r="154" spans="1:6" ht="16.5">
      <c r="A154" s="20">
        <v>480</v>
      </c>
      <c r="B154" s="9" t="s">
        <v>176</v>
      </c>
      <c r="C154" s="32">
        <v>68225.939310000002</v>
      </c>
      <c r="D154" s="32"/>
      <c r="E154" s="21">
        <v>837082.64300000004</v>
      </c>
      <c r="F154" s="606">
        <v>-768856.70368999999</v>
      </c>
    </row>
    <row r="155" spans="1:6" ht="16.5">
      <c r="A155" s="20">
        <v>481</v>
      </c>
      <c r="B155" s="9" t="s">
        <v>177</v>
      </c>
      <c r="C155" s="32">
        <v>281793.13043999998</v>
      </c>
      <c r="D155" s="32"/>
      <c r="E155" s="21">
        <v>483317.11223999993</v>
      </c>
      <c r="F155" s="606">
        <v>-201523.98179999995</v>
      </c>
    </row>
    <row r="156" spans="1:6" ht="16.5">
      <c r="A156" s="20">
        <v>483</v>
      </c>
      <c r="B156" s="9" t="s">
        <v>178</v>
      </c>
      <c r="C156" s="32">
        <v>38594.695309999996</v>
      </c>
      <c r="D156" s="32"/>
      <c r="E156" s="21">
        <v>23704.995200000001</v>
      </c>
      <c r="F156" s="606">
        <v>14889.700109999994</v>
      </c>
    </row>
    <row r="157" spans="1:6" ht="16.5">
      <c r="A157" s="20">
        <v>484</v>
      </c>
      <c r="B157" s="9" t="s">
        <v>179</v>
      </c>
      <c r="C157" s="32">
        <v>102301.86991000001</v>
      </c>
      <c r="D157" s="32"/>
      <c r="E157" s="21">
        <v>40076.257509999996</v>
      </c>
      <c r="F157" s="606">
        <v>62225.612400000013</v>
      </c>
    </row>
    <row r="158" spans="1:6" ht="16.5">
      <c r="A158" s="20">
        <v>489</v>
      </c>
      <c r="B158" s="9" t="s">
        <v>180</v>
      </c>
      <c r="C158" s="32">
        <v>0</v>
      </c>
      <c r="D158" s="32"/>
      <c r="E158" s="21">
        <v>1116208.9614800001</v>
      </c>
      <c r="F158" s="606">
        <v>-1116208.9614800001</v>
      </c>
    </row>
    <row r="159" spans="1:6" ht="16.5">
      <c r="A159" s="20">
        <v>491</v>
      </c>
      <c r="B159" s="9" t="s">
        <v>181</v>
      </c>
      <c r="C159" s="32">
        <v>809451.50796999992</v>
      </c>
      <c r="D159" s="32"/>
      <c r="E159" s="21">
        <v>725002.46257000009</v>
      </c>
      <c r="F159" s="606">
        <v>84449.045399999828</v>
      </c>
    </row>
    <row r="160" spans="1:6" ht="16.5">
      <c r="A160" s="20">
        <v>494</v>
      </c>
      <c r="B160" s="9" t="s">
        <v>182</v>
      </c>
      <c r="C160" s="32">
        <v>219493.43993000002</v>
      </c>
      <c r="D160" s="32"/>
      <c r="E160" s="21">
        <v>199801.27171</v>
      </c>
      <c r="F160" s="606">
        <v>19692.168220000021</v>
      </c>
    </row>
    <row r="161" spans="1:6" ht="16.5">
      <c r="A161" s="20">
        <v>495</v>
      </c>
      <c r="B161" s="9" t="s">
        <v>183</v>
      </c>
      <c r="C161" s="32">
        <v>4518.7647099999995</v>
      </c>
      <c r="D161" s="32"/>
      <c r="E161" s="21">
        <v>50373.114800000003</v>
      </c>
      <c r="F161" s="606">
        <v>-45854.350090000007</v>
      </c>
    </row>
    <row r="162" spans="1:6" ht="16.5">
      <c r="A162" s="20">
        <v>498</v>
      </c>
      <c r="B162" s="9" t="s">
        <v>184</v>
      </c>
      <c r="C162" s="32">
        <v>139415.00302</v>
      </c>
      <c r="D162" s="32"/>
      <c r="E162" s="21">
        <v>91131.83660000001</v>
      </c>
      <c r="F162" s="606">
        <v>48283.166419999994</v>
      </c>
    </row>
    <row r="163" spans="1:6" ht="16.5">
      <c r="A163" s="20">
        <v>499</v>
      </c>
      <c r="B163" s="9" t="s">
        <v>185</v>
      </c>
      <c r="C163" s="32">
        <v>1182360.7137099996</v>
      </c>
      <c r="D163" s="32"/>
      <c r="E163" s="21">
        <v>737187.52360000007</v>
      </c>
      <c r="F163" s="606">
        <v>445173.1901099995</v>
      </c>
    </row>
    <row r="164" spans="1:6" ht="16.5">
      <c r="A164" s="20">
        <v>500</v>
      </c>
      <c r="B164" s="9" t="s">
        <v>186</v>
      </c>
      <c r="C164" s="32">
        <v>207640.94232999999</v>
      </c>
      <c r="D164" s="32"/>
      <c r="E164" s="21">
        <v>370842.89931000001</v>
      </c>
      <c r="F164" s="606">
        <v>-163201.95698000002</v>
      </c>
    </row>
    <row r="165" spans="1:6" ht="16.5">
      <c r="A165" s="20">
        <v>503</v>
      </c>
      <c r="B165" s="9" t="s">
        <v>187</v>
      </c>
      <c r="C165" s="32">
        <v>339351.82191000006</v>
      </c>
      <c r="D165" s="32"/>
      <c r="E165" s="21">
        <v>160229.37580000001</v>
      </c>
      <c r="F165" s="606">
        <v>179122.44611000005</v>
      </c>
    </row>
    <row r="166" spans="1:6" ht="16.5">
      <c r="A166" s="20">
        <v>504</v>
      </c>
      <c r="B166" s="9" t="s">
        <v>188</v>
      </c>
      <c r="C166" s="32">
        <v>75707.828419999991</v>
      </c>
      <c r="D166" s="32"/>
      <c r="E166" s="21">
        <v>815153.94630999991</v>
      </c>
      <c r="F166" s="606">
        <v>-739446.11788999988</v>
      </c>
    </row>
    <row r="167" spans="1:6" ht="16.5">
      <c r="A167" s="20">
        <v>505</v>
      </c>
      <c r="B167" s="9" t="s">
        <v>189</v>
      </c>
      <c r="C167" s="32">
        <v>979312.61419999972</v>
      </c>
      <c r="D167" s="32"/>
      <c r="E167" s="21">
        <v>2605374.4126000004</v>
      </c>
      <c r="F167" s="606">
        <v>-1626061.7984000007</v>
      </c>
    </row>
    <row r="168" spans="1:6" ht="16.5">
      <c r="A168" s="20">
        <v>507</v>
      </c>
      <c r="B168" s="9" t="s">
        <v>190</v>
      </c>
      <c r="C168" s="32">
        <v>231123.70319999999</v>
      </c>
      <c r="D168" s="32"/>
      <c r="E168" s="21">
        <v>171136.19540000003</v>
      </c>
      <c r="F168" s="606">
        <v>59987.507799999963</v>
      </c>
    </row>
    <row r="169" spans="1:6" ht="16.5">
      <c r="A169" s="20">
        <v>508</v>
      </c>
      <c r="B169" s="9" t="s">
        <v>191</v>
      </c>
      <c r="C169" s="32">
        <v>268236.83630999998</v>
      </c>
      <c r="D169" s="32"/>
      <c r="E169" s="21">
        <v>151299.02322</v>
      </c>
      <c r="F169" s="606">
        <v>116937.81308999998</v>
      </c>
    </row>
    <row r="170" spans="1:6" ht="16.5">
      <c r="A170" s="20">
        <v>529</v>
      </c>
      <c r="B170" s="9" t="s">
        <v>192</v>
      </c>
      <c r="C170" s="32">
        <v>422615.61754999997</v>
      </c>
      <c r="D170" s="32"/>
      <c r="E170" s="21">
        <v>468506.21862999996</v>
      </c>
      <c r="F170" s="606">
        <v>-45890.601079999993</v>
      </c>
    </row>
    <row r="171" spans="1:6" ht="16.5">
      <c r="A171" s="20">
        <v>531</v>
      </c>
      <c r="B171" s="9" t="s">
        <v>193</v>
      </c>
      <c r="C171" s="32">
        <v>143859.68962000002</v>
      </c>
      <c r="D171" s="32"/>
      <c r="E171" s="21">
        <v>185573.54620000001</v>
      </c>
      <c r="F171" s="606">
        <v>-41713.856579999992</v>
      </c>
    </row>
    <row r="172" spans="1:6" ht="16.5">
      <c r="A172" s="20">
        <v>535</v>
      </c>
      <c r="B172" s="9" t="s">
        <v>194</v>
      </c>
      <c r="C172" s="32">
        <v>231197.78130999999</v>
      </c>
      <c r="D172" s="32"/>
      <c r="E172" s="21">
        <v>412022.44781999994</v>
      </c>
      <c r="F172" s="606">
        <v>-180824.66650999995</v>
      </c>
    </row>
    <row r="173" spans="1:6" ht="16.5">
      <c r="A173" s="20">
        <v>536</v>
      </c>
      <c r="B173" s="9" t="s">
        <v>195</v>
      </c>
      <c r="C173" s="32">
        <v>1141321.4407699998</v>
      </c>
      <c r="D173" s="32"/>
      <c r="E173" s="21">
        <v>1017604.6925499999</v>
      </c>
      <c r="F173" s="606">
        <v>123716.74821999983</v>
      </c>
    </row>
    <row r="174" spans="1:6" ht="16.5">
      <c r="A174" s="20">
        <v>538</v>
      </c>
      <c r="B174" s="9" t="s">
        <v>196</v>
      </c>
      <c r="C174" s="32">
        <v>213419.03490999996</v>
      </c>
      <c r="D174" s="32"/>
      <c r="E174" s="21">
        <v>215048.75332999998</v>
      </c>
      <c r="F174" s="606">
        <v>-1629.7184200000193</v>
      </c>
    </row>
    <row r="175" spans="1:6" ht="16.5">
      <c r="A175" s="20">
        <v>541</v>
      </c>
      <c r="B175" s="9" t="s">
        <v>197</v>
      </c>
      <c r="C175" s="32">
        <v>87486.247909999991</v>
      </c>
      <c r="D175" s="32"/>
      <c r="E175" s="21">
        <v>140748.40899999999</v>
      </c>
      <c r="F175" s="606">
        <v>-53262.161089999994</v>
      </c>
    </row>
    <row r="176" spans="1:6" ht="16.5">
      <c r="A176" s="20">
        <v>543</v>
      </c>
      <c r="B176" s="9" t="s">
        <v>198</v>
      </c>
      <c r="C176" s="32">
        <v>662480.53772999987</v>
      </c>
      <c r="D176" s="32"/>
      <c r="E176" s="21">
        <v>1026366.3992199999</v>
      </c>
      <c r="F176" s="606">
        <v>-363885.86149000004</v>
      </c>
    </row>
    <row r="177" spans="1:6" ht="16.5">
      <c r="A177" s="20">
        <v>545</v>
      </c>
      <c r="B177" s="9" t="s">
        <v>199</v>
      </c>
      <c r="C177" s="32">
        <v>201492.45920000001</v>
      </c>
      <c r="D177" s="32"/>
      <c r="E177" s="21">
        <v>118673.13221999998</v>
      </c>
      <c r="F177" s="606">
        <v>82819.326980000027</v>
      </c>
    </row>
    <row r="178" spans="1:6" ht="16.5">
      <c r="A178" s="20">
        <v>560</v>
      </c>
      <c r="B178" s="9" t="s">
        <v>200</v>
      </c>
      <c r="C178" s="32">
        <v>1299700.4399499998</v>
      </c>
      <c r="D178" s="32"/>
      <c r="E178" s="21">
        <v>962396.01091000007</v>
      </c>
      <c r="F178" s="606">
        <v>337304.42903999973</v>
      </c>
    </row>
    <row r="179" spans="1:6" ht="16.5">
      <c r="A179" s="20">
        <v>561</v>
      </c>
      <c r="B179" s="9" t="s">
        <v>201</v>
      </c>
      <c r="C179" s="32">
        <v>44446.866000000002</v>
      </c>
      <c r="D179" s="32"/>
      <c r="E179" s="21">
        <v>808356.09762000002</v>
      </c>
      <c r="F179" s="606">
        <v>-763909.23161999998</v>
      </c>
    </row>
    <row r="180" spans="1:6" ht="16.5">
      <c r="A180" s="20">
        <v>562</v>
      </c>
      <c r="B180" s="9" t="s">
        <v>202</v>
      </c>
      <c r="C180" s="32">
        <v>263792.14970999997</v>
      </c>
      <c r="D180" s="32"/>
      <c r="E180" s="21">
        <v>469577.98702999996</v>
      </c>
      <c r="F180" s="606">
        <v>-205785.83731999999</v>
      </c>
    </row>
    <row r="181" spans="1:6" ht="16.5">
      <c r="A181" s="20">
        <v>563</v>
      </c>
      <c r="B181" s="9" t="s">
        <v>203</v>
      </c>
      <c r="C181" s="32">
        <v>321498.99739999999</v>
      </c>
      <c r="D181" s="32"/>
      <c r="E181" s="21">
        <v>208175.25040000002</v>
      </c>
      <c r="F181" s="606">
        <v>113323.74699999997</v>
      </c>
    </row>
    <row r="182" spans="1:6" ht="16.5">
      <c r="A182" s="20">
        <v>564</v>
      </c>
      <c r="B182" s="9" t="s">
        <v>204</v>
      </c>
      <c r="C182" s="32">
        <v>1559344.2154999997</v>
      </c>
      <c r="D182" s="32"/>
      <c r="E182" s="21">
        <v>15581895.426620007</v>
      </c>
      <c r="F182" s="606">
        <v>-14022551.211120008</v>
      </c>
    </row>
    <row r="183" spans="1:6" ht="16.5">
      <c r="A183" s="20">
        <v>576</v>
      </c>
      <c r="B183" s="9" t="s">
        <v>205</v>
      </c>
      <c r="C183" s="32">
        <v>14815.621999999998</v>
      </c>
      <c r="D183" s="32"/>
      <c r="E183" s="21">
        <v>62225.612399999998</v>
      </c>
      <c r="F183" s="606">
        <v>-47409.990400000002</v>
      </c>
    </row>
    <row r="184" spans="1:6" ht="16.5">
      <c r="A184" s="20">
        <v>577</v>
      </c>
      <c r="B184" s="9" t="s">
        <v>206</v>
      </c>
      <c r="C184" s="32">
        <v>484767.15184000006</v>
      </c>
      <c r="D184" s="32"/>
      <c r="E184" s="21">
        <v>373648.41070999997</v>
      </c>
      <c r="F184" s="606">
        <v>111118.7411300001</v>
      </c>
    </row>
    <row r="185" spans="1:6" ht="16.5">
      <c r="A185" s="20">
        <v>578</v>
      </c>
      <c r="B185" s="9" t="s">
        <v>207</v>
      </c>
      <c r="C185" s="32">
        <v>322091.62228000001</v>
      </c>
      <c r="D185" s="32"/>
      <c r="E185" s="21">
        <v>90375.294200000004</v>
      </c>
      <c r="F185" s="606">
        <v>231716.32808000001</v>
      </c>
    </row>
    <row r="186" spans="1:6" ht="16.5">
      <c r="A186" s="20">
        <v>580</v>
      </c>
      <c r="B186" s="9" t="s">
        <v>208</v>
      </c>
      <c r="C186" s="32">
        <v>56299.363600000004</v>
      </c>
      <c r="D186" s="32"/>
      <c r="E186" s="21">
        <v>34075.9306</v>
      </c>
      <c r="F186" s="606">
        <v>22223.433000000005</v>
      </c>
    </row>
    <row r="187" spans="1:6" ht="16.5">
      <c r="A187" s="20">
        <v>581</v>
      </c>
      <c r="B187" s="9" t="s">
        <v>209</v>
      </c>
      <c r="C187" s="32">
        <v>163119.99821999995</v>
      </c>
      <c r="D187" s="32"/>
      <c r="E187" s="21">
        <v>94715.956219999993</v>
      </c>
      <c r="F187" s="606">
        <v>68404.041999999958</v>
      </c>
    </row>
    <row r="188" spans="1:6" ht="16.5">
      <c r="A188" s="20">
        <v>583</v>
      </c>
      <c r="B188" s="9" t="s">
        <v>210</v>
      </c>
      <c r="C188" s="32">
        <v>59410.644220000002</v>
      </c>
      <c r="D188" s="32"/>
      <c r="E188" s="21">
        <v>0</v>
      </c>
      <c r="F188" s="606">
        <v>59410.644220000002</v>
      </c>
    </row>
    <row r="189" spans="1:6" ht="16.5">
      <c r="A189" s="20">
        <v>584</v>
      </c>
      <c r="B189" s="9" t="s">
        <v>211</v>
      </c>
      <c r="C189" s="32">
        <v>23704.995200000001</v>
      </c>
      <c r="D189" s="32"/>
      <c r="E189" s="21">
        <v>0</v>
      </c>
      <c r="F189" s="606">
        <v>23704.995200000001</v>
      </c>
    </row>
    <row r="190" spans="1:6" ht="16.5">
      <c r="A190" s="20">
        <v>592</v>
      </c>
      <c r="B190" s="9" t="s">
        <v>213</v>
      </c>
      <c r="C190" s="32">
        <v>198751.56912999996</v>
      </c>
      <c r="D190" s="32"/>
      <c r="E190" s="21">
        <v>62225.612399999998</v>
      </c>
      <c r="F190" s="606">
        <v>136525.95672999998</v>
      </c>
    </row>
    <row r="191" spans="1:6" ht="16.5">
      <c r="A191" s="20">
        <v>593</v>
      </c>
      <c r="B191" s="9" t="s">
        <v>214</v>
      </c>
      <c r="C191" s="32">
        <v>510250.02167999995</v>
      </c>
      <c r="D191" s="32"/>
      <c r="E191" s="21">
        <v>536473.67261999997</v>
      </c>
      <c r="F191" s="606">
        <v>-26223.650940000021</v>
      </c>
    </row>
    <row r="192" spans="1:6" ht="16.5">
      <c r="A192" s="20">
        <v>595</v>
      </c>
      <c r="B192" s="9" t="s">
        <v>215</v>
      </c>
      <c r="C192" s="32">
        <v>207418.70800000001</v>
      </c>
      <c r="D192" s="32"/>
      <c r="E192" s="21">
        <v>134822.16020000001</v>
      </c>
      <c r="F192" s="606">
        <v>72596.5478</v>
      </c>
    </row>
    <row r="193" spans="1:6" ht="16.5">
      <c r="A193" s="20">
        <v>598</v>
      </c>
      <c r="B193" s="9" t="s">
        <v>216</v>
      </c>
      <c r="C193" s="32">
        <v>1299478.2056200001</v>
      </c>
      <c r="D193" s="32"/>
      <c r="E193" s="21">
        <v>320017.43519999995</v>
      </c>
      <c r="F193" s="606">
        <v>979460.77042000019</v>
      </c>
    </row>
    <row r="194" spans="1:6" ht="16.5">
      <c r="A194" s="20">
        <v>599</v>
      </c>
      <c r="B194" s="9" t="s">
        <v>217</v>
      </c>
      <c r="C194" s="32">
        <v>238531.51419999998</v>
      </c>
      <c r="D194" s="32"/>
      <c r="E194" s="21">
        <v>634256.77781999996</v>
      </c>
      <c r="F194" s="606">
        <v>-395725.26361999998</v>
      </c>
    </row>
    <row r="195" spans="1:6" ht="16.5">
      <c r="A195" s="20">
        <v>601</v>
      </c>
      <c r="B195" s="9" t="s">
        <v>218</v>
      </c>
      <c r="C195" s="32">
        <v>31186.884309999998</v>
      </c>
      <c r="D195" s="32"/>
      <c r="E195" s="21">
        <v>77041.234400000001</v>
      </c>
      <c r="F195" s="606">
        <v>-45854.350090000007</v>
      </c>
    </row>
    <row r="196" spans="1:6" ht="16.5">
      <c r="A196" s="20">
        <v>604</v>
      </c>
      <c r="B196" s="9" t="s">
        <v>219</v>
      </c>
      <c r="C196" s="32">
        <v>224012.20463999995</v>
      </c>
      <c r="D196" s="32"/>
      <c r="E196" s="21">
        <v>932455.84542999999</v>
      </c>
      <c r="F196" s="606">
        <v>-708443.64079000009</v>
      </c>
    </row>
    <row r="197" spans="1:6" ht="16.5">
      <c r="A197" s="20">
        <v>607</v>
      </c>
      <c r="B197" s="9" t="s">
        <v>220</v>
      </c>
      <c r="C197" s="32">
        <v>82967.483200000002</v>
      </c>
      <c r="D197" s="32"/>
      <c r="E197" s="21">
        <v>105737.83331</v>
      </c>
      <c r="F197" s="606">
        <v>-22770.350109999999</v>
      </c>
    </row>
    <row r="198" spans="1:6" ht="16.5">
      <c r="A198" s="20">
        <v>608</v>
      </c>
      <c r="B198" s="9" t="s">
        <v>221</v>
      </c>
      <c r="C198" s="32">
        <v>31112.806199999999</v>
      </c>
      <c r="D198" s="32"/>
      <c r="E198" s="21">
        <v>31112.806199999999</v>
      </c>
      <c r="F198" s="606">
        <v>0</v>
      </c>
    </row>
    <row r="199" spans="1:6" ht="16.5">
      <c r="A199" s="20">
        <v>609</v>
      </c>
      <c r="B199" s="9" t="s">
        <v>222</v>
      </c>
      <c r="C199" s="32">
        <v>1761207.0652499995</v>
      </c>
      <c r="D199" s="32"/>
      <c r="E199" s="21">
        <v>4669906.120219999</v>
      </c>
      <c r="F199" s="606">
        <v>-2908699.0549699995</v>
      </c>
    </row>
    <row r="200" spans="1:6" ht="16.5">
      <c r="A200" s="20">
        <v>611</v>
      </c>
      <c r="B200" s="9" t="s">
        <v>223</v>
      </c>
      <c r="C200" s="32">
        <v>254902.77651</v>
      </c>
      <c r="D200" s="32"/>
      <c r="E200" s="21">
        <v>235254.73992999998</v>
      </c>
      <c r="F200" s="606">
        <v>19648.036580000015</v>
      </c>
    </row>
    <row r="201" spans="1:6" ht="16.5">
      <c r="A201" s="20">
        <v>614</v>
      </c>
      <c r="B201" s="9" t="s">
        <v>224</v>
      </c>
      <c r="C201" s="32">
        <v>19260.3086</v>
      </c>
      <c r="D201" s="32"/>
      <c r="E201" s="21">
        <v>24461.537600000003</v>
      </c>
      <c r="F201" s="606">
        <v>-5201.229000000003</v>
      </c>
    </row>
    <row r="202" spans="1:6" ht="16.5">
      <c r="A202" s="20">
        <v>615</v>
      </c>
      <c r="B202" s="9" t="s">
        <v>225</v>
      </c>
      <c r="C202" s="32">
        <v>175046.57393000001</v>
      </c>
      <c r="D202" s="32"/>
      <c r="E202" s="21">
        <v>62225.612399999998</v>
      </c>
      <c r="F202" s="606">
        <v>112820.96153000002</v>
      </c>
    </row>
    <row r="203" spans="1:6" ht="16.5">
      <c r="A203" s="20">
        <v>616</v>
      </c>
      <c r="B203" s="9" t="s">
        <v>226</v>
      </c>
      <c r="C203" s="32">
        <v>48965.63070999999</v>
      </c>
      <c r="D203" s="32"/>
      <c r="E203" s="21">
        <v>770412.34400000004</v>
      </c>
      <c r="F203" s="606">
        <v>-721446.7132900001</v>
      </c>
    </row>
    <row r="204" spans="1:6" ht="16.5">
      <c r="A204" s="20">
        <v>619</v>
      </c>
      <c r="B204" s="9" t="s">
        <v>227</v>
      </c>
      <c r="C204" s="32">
        <v>145267.17371</v>
      </c>
      <c r="D204" s="32"/>
      <c r="E204" s="21">
        <v>28223.759910000001</v>
      </c>
      <c r="F204" s="606">
        <v>117043.41380000001</v>
      </c>
    </row>
    <row r="205" spans="1:6" ht="16.5">
      <c r="A205" s="20">
        <v>620</v>
      </c>
      <c r="B205" s="9" t="s">
        <v>228</v>
      </c>
      <c r="C205" s="32">
        <v>20890.027020000001</v>
      </c>
      <c r="D205" s="32"/>
      <c r="E205" s="21">
        <v>50447.192909999998</v>
      </c>
      <c r="F205" s="606">
        <v>-29557.165889999997</v>
      </c>
    </row>
    <row r="206" spans="1:6" ht="16.5">
      <c r="A206" s="20">
        <v>623</v>
      </c>
      <c r="B206" s="9" t="s">
        <v>229</v>
      </c>
      <c r="C206" s="32">
        <v>19260.3086</v>
      </c>
      <c r="D206" s="32"/>
      <c r="E206" s="21">
        <v>74152.188110000003</v>
      </c>
      <c r="F206" s="606">
        <v>-54891.879509999999</v>
      </c>
    </row>
    <row r="207" spans="1:6" ht="16.5">
      <c r="A207" s="20">
        <v>624</v>
      </c>
      <c r="B207" s="9" t="s">
        <v>230</v>
      </c>
      <c r="C207" s="32">
        <v>154156.54691</v>
      </c>
      <c r="D207" s="32"/>
      <c r="E207" s="21">
        <v>334497.34151</v>
      </c>
      <c r="F207" s="606">
        <v>-180340.79459999999</v>
      </c>
    </row>
    <row r="208" spans="1:6" ht="16.5">
      <c r="A208" s="20">
        <v>625</v>
      </c>
      <c r="B208" s="9" t="s">
        <v>231</v>
      </c>
      <c r="C208" s="32">
        <v>50447.192909999998</v>
      </c>
      <c r="D208" s="32"/>
      <c r="E208" s="21">
        <v>111191.24311000001</v>
      </c>
      <c r="F208" s="606">
        <v>-60744.050200000012</v>
      </c>
    </row>
    <row r="209" spans="1:6" ht="16.5">
      <c r="A209" s="20">
        <v>626</v>
      </c>
      <c r="B209" s="9" t="s">
        <v>232</v>
      </c>
      <c r="C209" s="32">
        <v>91856.85639999999</v>
      </c>
      <c r="D209" s="32"/>
      <c r="E209" s="21">
        <v>105264.99431000001</v>
      </c>
      <c r="F209" s="606">
        <v>-13408.137910000019</v>
      </c>
    </row>
    <row r="210" spans="1:6" ht="16.5">
      <c r="A210" s="20">
        <v>630</v>
      </c>
      <c r="B210" s="9" t="s">
        <v>233</v>
      </c>
      <c r="C210" s="32">
        <v>185343.43121999997</v>
      </c>
      <c r="D210" s="32"/>
      <c r="E210" s="21">
        <v>7407.8109999999988</v>
      </c>
      <c r="F210" s="606">
        <v>177935.62021999998</v>
      </c>
    </row>
    <row r="211" spans="1:6" ht="16.5">
      <c r="A211" s="20">
        <v>631</v>
      </c>
      <c r="B211" s="9" t="s">
        <v>234</v>
      </c>
      <c r="C211" s="32">
        <v>7407.8109999999988</v>
      </c>
      <c r="D211" s="32"/>
      <c r="E211" s="21">
        <v>721993.63040000002</v>
      </c>
      <c r="F211" s="606">
        <v>-714585.81940000004</v>
      </c>
    </row>
    <row r="212" spans="1:6" ht="16.5">
      <c r="A212" s="20">
        <v>635</v>
      </c>
      <c r="B212" s="9" t="s">
        <v>235</v>
      </c>
      <c r="C212" s="32">
        <v>306757.45350999996</v>
      </c>
      <c r="D212" s="32"/>
      <c r="E212" s="21">
        <v>743124.80530999997</v>
      </c>
      <c r="F212" s="606">
        <v>-436367.3518</v>
      </c>
    </row>
    <row r="213" spans="1:6" ht="16.5">
      <c r="A213" s="20">
        <v>636</v>
      </c>
      <c r="B213" s="9" t="s">
        <v>236</v>
      </c>
      <c r="C213" s="32">
        <v>905308.58230999985</v>
      </c>
      <c r="D213" s="32"/>
      <c r="E213" s="21">
        <v>127488.42731</v>
      </c>
      <c r="F213" s="606">
        <v>777820.1549999998</v>
      </c>
    </row>
    <row r="214" spans="1:6" ht="16.5">
      <c r="A214" s="20">
        <v>638</v>
      </c>
      <c r="B214" s="9" t="s">
        <v>237</v>
      </c>
      <c r="C214" s="32">
        <v>770930.89076999994</v>
      </c>
      <c r="D214" s="32"/>
      <c r="E214" s="21">
        <v>1513863.4082199994</v>
      </c>
      <c r="F214" s="606">
        <v>-742932.51744999946</v>
      </c>
    </row>
    <row r="215" spans="1:6" ht="16.5">
      <c r="A215" s="20">
        <v>678</v>
      </c>
      <c r="B215" s="9" t="s">
        <v>238</v>
      </c>
      <c r="C215" s="32">
        <v>584476.2879</v>
      </c>
      <c r="D215" s="32"/>
      <c r="E215" s="21">
        <v>445404.88121999998</v>
      </c>
      <c r="F215" s="606">
        <v>139071.40668000001</v>
      </c>
    </row>
    <row r="216" spans="1:6" ht="16.5">
      <c r="A216" s="20">
        <v>680</v>
      </c>
      <c r="B216" s="9" t="s">
        <v>239</v>
      </c>
      <c r="C216" s="32">
        <v>1222881.43988</v>
      </c>
      <c r="D216" s="32"/>
      <c r="E216" s="21">
        <v>1584719.9084999999</v>
      </c>
      <c r="F216" s="606">
        <v>-361838.46861999994</v>
      </c>
    </row>
    <row r="217" spans="1:6" ht="16.5">
      <c r="A217" s="20">
        <v>681</v>
      </c>
      <c r="B217" s="9" t="s">
        <v>240</v>
      </c>
      <c r="C217" s="32">
        <v>46002.506309999997</v>
      </c>
      <c r="D217" s="32"/>
      <c r="E217" s="21">
        <v>65188.736799999999</v>
      </c>
      <c r="F217" s="606">
        <v>-19186.230490000002</v>
      </c>
    </row>
    <row r="218" spans="1:6" ht="16.5">
      <c r="A218" s="20">
        <v>683</v>
      </c>
      <c r="B218" s="9" t="s">
        <v>241</v>
      </c>
      <c r="C218" s="32">
        <v>164601.56042000002</v>
      </c>
      <c r="D218" s="32"/>
      <c r="E218" s="21">
        <v>135294.99919999999</v>
      </c>
      <c r="F218" s="606">
        <v>29306.561220000032</v>
      </c>
    </row>
    <row r="219" spans="1:6" ht="16.5">
      <c r="A219" s="20">
        <v>684</v>
      </c>
      <c r="B219" s="9" t="s">
        <v>242</v>
      </c>
      <c r="C219" s="32">
        <v>1186212.7754299999</v>
      </c>
      <c r="D219" s="32"/>
      <c r="E219" s="21">
        <v>4109918.1641299999</v>
      </c>
      <c r="F219" s="606">
        <v>-2923705.3887</v>
      </c>
    </row>
    <row r="220" spans="1:6" ht="16.5">
      <c r="A220" s="20">
        <v>686</v>
      </c>
      <c r="B220" s="9" t="s">
        <v>243</v>
      </c>
      <c r="C220" s="32">
        <v>106672.47840000001</v>
      </c>
      <c r="D220" s="32"/>
      <c r="E220" s="21">
        <v>88893.732000000004</v>
      </c>
      <c r="F220" s="606">
        <v>17778.746400000004</v>
      </c>
    </row>
    <row r="221" spans="1:6" ht="16.5">
      <c r="A221" s="20">
        <v>687</v>
      </c>
      <c r="B221" s="9" t="s">
        <v>244</v>
      </c>
      <c r="C221" s="32">
        <v>176305.90179999999</v>
      </c>
      <c r="D221" s="32"/>
      <c r="E221" s="21">
        <v>23779.07331</v>
      </c>
      <c r="F221" s="606">
        <v>152526.82848999999</v>
      </c>
    </row>
    <row r="222" spans="1:6" ht="16.5">
      <c r="A222" s="20">
        <v>689</v>
      </c>
      <c r="B222" s="9" t="s">
        <v>245</v>
      </c>
      <c r="C222" s="32">
        <v>22223.432999999997</v>
      </c>
      <c r="D222" s="32"/>
      <c r="E222" s="21">
        <v>27424.661999999997</v>
      </c>
      <c r="F222" s="606">
        <v>-5201.2289999999994</v>
      </c>
    </row>
    <row r="223" spans="1:6" ht="16.5">
      <c r="A223" s="20">
        <v>691</v>
      </c>
      <c r="B223" s="9" t="s">
        <v>246</v>
      </c>
      <c r="C223" s="32">
        <v>45928.428200000002</v>
      </c>
      <c r="D223" s="32"/>
      <c r="E223" s="21">
        <v>74078.11</v>
      </c>
      <c r="F223" s="606">
        <v>-28149.681799999998</v>
      </c>
    </row>
    <row r="224" spans="1:6" ht="16.5">
      <c r="A224" s="20">
        <v>694</v>
      </c>
      <c r="B224" s="9" t="s">
        <v>247</v>
      </c>
      <c r="C224" s="32">
        <v>882122.13387999998</v>
      </c>
      <c r="D224" s="32"/>
      <c r="E224" s="21">
        <v>576907.71163999988</v>
      </c>
      <c r="F224" s="606">
        <v>305214.4222400001</v>
      </c>
    </row>
    <row r="225" spans="1:6" ht="16.5">
      <c r="A225" s="20">
        <v>697</v>
      </c>
      <c r="B225" s="9" t="s">
        <v>248</v>
      </c>
      <c r="C225" s="32">
        <v>38520.617200000001</v>
      </c>
      <c r="D225" s="32"/>
      <c r="E225" s="21">
        <v>24461.537600000003</v>
      </c>
      <c r="F225" s="606">
        <v>14059.079599999997</v>
      </c>
    </row>
    <row r="226" spans="1:6" ht="16.5">
      <c r="A226" s="20">
        <v>698</v>
      </c>
      <c r="B226" s="9" t="s">
        <v>249</v>
      </c>
      <c r="C226" s="32">
        <v>828637.73845999991</v>
      </c>
      <c r="D226" s="32"/>
      <c r="E226" s="21">
        <v>6220376.723819999</v>
      </c>
      <c r="F226" s="606">
        <v>-5391738.9853599994</v>
      </c>
    </row>
    <row r="227" spans="1:6" ht="16.5">
      <c r="A227" s="20">
        <v>700</v>
      </c>
      <c r="B227" s="9" t="s">
        <v>250</v>
      </c>
      <c r="C227" s="32">
        <v>115635.92971</v>
      </c>
      <c r="D227" s="32"/>
      <c r="E227" s="21">
        <v>148944.285</v>
      </c>
      <c r="F227" s="606">
        <v>-33308.355290000007</v>
      </c>
    </row>
    <row r="228" spans="1:6" ht="16.5">
      <c r="A228" s="20">
        <v>702</v>
      </c>
      <c r="B228" s="9" t="s">
        <v>251</v>
      </c>
      <c r="C228" s="32">
        <v>94894.058910000007</v>
      </c>
      <c r="D228" s="32"/>
      <c r="E228" s="21">
        <v>88357.847799999989</v>
      </c>
      <c r="F228" s="606">
        <v>6536.2111100000184</v>
      </c>
    </row>
    <row r="229" spans="1:6" ht="16.5">
      <c r="A229" s="20">
        <v>704</v>
      </c>
      <c r="B229" s="9" t="s">
        <v>252</v>
      </c>
      <c r="C229" s="32">
        <v>357204.64642</v>
      </c>
      <c r="D229" s="32"/>
      <c r="E229" s="21">
        <v>267734.05083999992</v>
      </c>
      <c r="F229" s="606">
        <v>89470.595580000081</v>
      </c>
    </row>
    <row r="230" spans="1:6" ht="16.5">
      <c r="A230" s="20">
        <v>707</v>
      </c>
      <c r="B230" s="9" t="s">
        <v>253</v>
      </c>
      <c r="C230" s="32">
        <v>14815.621999999998</v>
      </c>
      <c r="D230" s="32"/>
      <c r="E230" s="21">
        <v>45928.428199999995</v>
      </c>
      <c r="F230" s="606">
        <v>-31112.806199999999</v>
      </c>
    </row>
    <row r="231" spans="1:6" ht="16.5">
      <c r="A231" s="20">
        <v>710</v>
      </c>
      <c r="B231" s="9" t="s">
        <v>254</v>
      </c>
      <c r="C231" s="32">
        <v>391428.73323999991</v>
      </c>
      <c r="D231" s="32"/>
      <c r="E231" s="21">
        <v>1571759.3915099998</v>
      </c>
      <c r="F231" s="606">
        <v>-1180330.6582699998</v>
      </c>
    </row>
    <row r="232" spans="1:6" ht="16.5">
      <c r="A232" s="20">
        <v>729</v>
      </c>
      <c r="B232" s="9" t="s">
        <v>255</v>
      </c>
      <c r="C232" s="32">
        <v>213419.03490999999</v>
      </c>
      <c r="D232" s="32"/>
      <c r="E232" s="21">
        <v>145267.17371</v>
      </c>
      <c r="F232" s="606">
        <v>68151.861199999985</v>
      </c>
    </row>
    <row r="233" spans="1:6" ht="16.5">
      <c r="A233" s="20">
        <v>732</v>
      </c>
      <c r="B233" s="9" t="s">
        <v>256</v>
      </c>
      <c r="C233" s="32">
        <v>14815.621999999998</v>
      </c>
      <c r="D233" s="32"/>
      <c r="E233" s="21">
        <v>93412.496710000007</v>
      </c>
      <c r="F233" s="606">
        <v>-78596.874710000004</v>
      </c>
    </row>
    <row r="234" spans="1:6" ht="16.5">
      <c r="A234" s="20">
        <v>734</v>
      </c>
      <c r="B234" s="9" t="s">
        <v>257</v>
      </c>
      <c r="C234" s="32">
        <v>702779.02957000001</v>
      </c>
      <c r="D234" s="32"/>
      <c r="E234" s="21">
        <v>1269714.5666999996</v>
      </c>
      <c r="F234" s="606">
        <v>-566935.5371299996</v>
      </c>
    </row>
    <row r="235" spans="1:6" ht="16.5">
      <c r="A235" s="20">
        <v>738</v>
      </c>
      <c r="B235" s="9" t="s">
        <v>258</v>
      </c>
      <c r="C235" s="32">
        <v>324462.12180000002</v>
      </c>
      <c r="D235" s="32"/>
      <c r="E235" s="21">
        <v>193181.52570999999</v>
      </c>
      <c r="F235" s="606">
        <v>131280.59609000004</v>
      </c>
    </row>
    <row r="236" spans="1:6" ht="16.5">
      <c r="A236" s="20">
        <v>739</v>
      </c>
      <c r="B236" s="9" t="s">
        <v>259</v>
      </c>
      <c r="C236" s="32">
        <v>109857.83713</v>
      </c>
      <c r="D236" s="32"/>
      <c r="E236" s="21">
        <v>35305.311999999998</v>
      </c>
      <c r="F236" s="606">
        <v>74552.525129999995</v>
      </c>
    </row>
    <row r="237" spans="1:6" ht="16.5">
      <c r="A237" s="20">
        <v>740</v>
      </c>
      <c r="B237" s="9" t="s">
        <v>260</v>
      </c>
      <c r="C237" s="32">
        <v>410911.27616999997</v>
      </c>
      <c r="D237" s="32"/>
      <c r="E237" s="21">
        <v>733669.60143999988</v>
      </c>
      <c r="F237" s="606">
        <v>-322758.32526999991</v>
      </c>
    </row>
    <row r="238" spans="1:6" ht="16.5">
      <c r="A238" s="20">
        <v>742</v>
      </c>
      <c r="B238" s="9" t="s">
        <v>261</v>
      </c>
      <c r="C238" s="32">
        <v>34075.9306</v>
      </c>
      <c r="D238" s="32"/>
      <c r="E238" s="21">
        <v>4518.7647099999995</v>
      </c>
      <c r="F238" s="606">
        <v>29557.16589</v>
      </c>
    </row>
    <row r="239" spans="1:6" ht="16.5">
      <c r="A239" s="20">
        <v>743</v>
      </c>
      <c r="B239" s="9" t="s">
        <v>262</v>
      </c>
      <c r="C239" s="32">
        <v>1430596.4603199998</v>
      </c>
      <c r="D239" s="32"/>
      <c r="E239" s="21">
        <v>1471118.7626199995</v>
      </c>
      <c r="F239" s="606">
        <v>-40522.302299999632</v>
      </c>
    </row>
    <row r="240" spans="1:6" ht="16.5">
      <c r="A240" s="20">
        <v>746</v>
      </c>
      <c r="B240" s="9" t="s">
        <v>263</v>
      </c>
      <c r="C240" s="32">
        <v>63781.252709999986</v>
      </c>
      <c r="D240" s="32"/>
      <c r="E240" s="21">
        <v>53410.317309999999</v>
      </c>
      <c r="F240" s="606">
        <v>10370.935399999988</v>
      </c>
    </row>
    <row r="241" spans="1:6" ht="16.5">
      <c r="A241" s="20">
        <v>747</v>
      </c>
      <c r="B241" s="9" t="s">
        <v>264</v>
      </c>
      <c r="C241" s="32">
        <v>149711.86030999999</v>
      </c>
      <c r="D241" s="32"/>
      <c r="E241" s="21">
        <v>97857.183310000008</v>
      </c>
      <c r="F241" s="606">
        <v>51854.676999999981</v>
      </c>
    </row>
    <row r="242" spans="1:6" ht="16.5">
      <c r="A242" s="20">
        <v>748</v>
      </c>
      <c r="B242" s="9" t="s">
        <v>265</v>
      </c>
      <c r="C242" s="32">
        <v>223864.04842000001</v>
      </c>
      <c r="D242" s="32"/>
      <c r="E242" s="21">
        <v>68448.173639999994</v>
      </c>
      <c r="F242" s="606">
        <v>155415.87478000001</v>
      </c>
    </row>
    <row r="243" spans="1:6" ht="16.5">
      <c r="A243" s="20">
        <v>749</v>
      </c>
      <c r="B243" s="9" t="s">
        <v>266</v>
      </c>
      <c r="C243" s="32">
        <v>843157.04801999987</v>
      </c>
      <c r="D243" s="32"/>
      <c r="E243" s="21">
        <v>542636.3409200001</v>
      </c>
      <c r="F243" s="606">
        <v>300520.70709999977</v>
      </c>
    </row>
    <row r="244" spans="1:6" ht="16.5">
      <c r="A244" s="20">
        <v>751</v>
      </c>
      <c r="B244" s="9" t="s">
        <v>267</v>
      </c>
      <c r="C244" s="32">
        <v>91856.85639999999</v>
      </c>
      <c r="D244" s="32"/>
      <c r="E244" s="21">
        <v>23779.07331</v>
      </c>
      <c r="F244" s="606">
        <v>68077.783089999983</v>
      </c>
    </row>
    <row r="245" spans="1:6" ht="16.5">
      <c r="A245" s="20">
        <v>753</v>
      </c>
      <c r="B245" s="9" t="s">
        <v>268</v>
      </c>
      <c r="C245" s="32">
        <v>1157396.3906399999</v>
      </c>
      <c r="D245" s="32"/>
      <c r="E245" s="21">
        <v>1400128.2912900001</v>
      </c>
      <c r="F245" s="606">
        <v>-242731.9006500002</v>
      </c>
    </row>
    <row r="246" spans="1:6" ht="16.5">
      <c r="A246" s="20">
        <v>755</v>
      </c>
      <c r="B246" s="9" t="s">
        <v>269</v>
      </c>
      <c r="C246" s="32">
        <v>294904.95590999996</v>
      </c>
      <c r="D246" s="32"/>
      <c r="E246" s="21">
        <v>1414240.9593099998</v>
      </c>
      <c r="F246" s="606">
        <v>-1119336.0033999998</v>
      </c>
    </row>
    <row r="247" spans="1:6" ht="16.5">
      <c r="A247" s="20">
        <v>758</v>
      </c>
      <c r="B247" s="9" t="s">
        <v>270</v>
      </c>
      <c r="C247" s="32">
        <v>43113.460019999999</v>
      </c>
      <c r="D247" s="32"/>
      <c r="E247" s="21">
        <v>146748.73591000002</v>
      </c>
      <c r="F247" s="606">
        <v>-103635.27589000002</v>
      </c>
    </row>
    <row r="248" spans="1:6" ht="16.5">
      <c r="A248" s="20">
        <v>759</v>
      </c>
      <c r="B248" s="9" t="s">
        <v>271</v>
      </c>
      <c r="C248" s="32">
        <v>453358.03320000001</v>
      </c>
      <c r="D248" s="32"/>
      <c r="E248" s="21">
        <v>11852.497600000001</v>
      </c>
      <c r="F248" s="606">
        <v>441505.5356</v>
      </c>
    </row>
    <row r="249" spans="1:6" ht="16.5">
      <c r="A249" s="20">
        <v>761</v>
      </c>
      <c r="B249" s="9" t="s">
        <v>272</v>
      </c>
      <c r="C249" s="32">
        <v>652479.99287999992</v>
      </c>
      <c r="D249" s="32"/>
      <c r="E249" s="21">
        <v>91930.934509999992</v>
      </c>
      <c r="F249" s="606">
        <v>560549.05836999998</v>
      </c>
    </row>
    <row r="250" spans="1:6" ht="16.5">
      <c r="A250" s="20">
        <v>762</v>
      </c>
      <c r="B250" s="9" t="s">
        <v>273</v>
      </c>
      <c r="C250" s="32">
        <v>91930.934510000006</v>
      </c>
      <c r="D250" s="32"/>
      <c r="E250" s="21">
        <v>72596.547799999986</v>
      </c>
      <c r="F250" s="606">
        <v>19334.386710000021</v>
      </c>
    </row>
    <row r="251" spans="1:6" ht="16.5">
      <c r="A251" s="20">
        <v>765</v>
      </c>
      <c r="B251" s="9" t="s">
        <v>274</v>
      </c>
      <c r="C251" s="32">
        <v>125932.78700000001</v>
      </c>
      <c r="D251" s="32"/>
      <c r="E251" s="21">
        <v>158601.23350999999</v>
      </c>
      <c r="F251" s="606">
        <v>-32668.44650999998</v>
      </c>
    </row>
    <row r="252" spans="1:6" ht="16.5">
      <c r="A252" s="20">
        <v>768</v>
      </c>
      <c r="B252" s="9" t="s">
        <v>275</v>
      </c>
      <c r="C252" s="32">
        <v>112598.72719999999</v>
      </c>
      <c r="D252" s="32"/>
      <c r="E252" s="21">
        <v>77041.234400000001</v>
      </c>
      <c r="F252" s="606">
        <v>35557.492799999993</v>
      </c>
    </row>
    <row r="253" spans="1:6" ht="16.5">
      <c r="A253" s="20">
        <v>777</v>
      </c>
      <c r="B253" s="9" t="s">
        <v>276</v>
      </c>
      <c r="C253" s="32">
        <v>85930.607600000003</v>
      </c>
      <c r="D253" s="32"/>
      <c r="E253" s="21">
        <v>98613.725709999999</v>
      </c>
      <c r="F253" s="606">
        <v>-12683.118109999996</v>
      </c>
    </row>
    <row r="254" spans="1:6" ht="16.5">
      <c r="A254" s="20">
        <v>778</v>
      </c>
      <c r="B254" s="9" t="s">
        <v>277</v>
      </c>
      <c r="C254" s="32">
        <v>303794.32910999999</v>
      </c>
      <c r="D254" s="32"/>
      <c r="E254" s="21">
        <v>125932.78700000001</v>
      </c>
      <c r="F254" s="606">
        <v>177861.54210999998</v>
      </c>
    </row>
    <row r="255" spans="1:6" ht="16.5">
      <c r="A255" s="20">
        <v>781</v>
      </c>
      <c r="B255" s="9" t="s">
        <v>278</v>
      </c>
      <c r="C255" s="32">
        <v>85930.607600000003</v>
      </c>
      <c r="D255" s="32"/>
      <c r="E255" s="21">
        <v>65945.27919999999</v>
      </c>
      <c r="F255" s="606">
        <v>19985.328400000013</v>
      </c>
    </row>
    <row r="256" spans="1:6" ht="16.5">
      <c r="A256" s="20">
        <v>783</v>
      </c>
      <c r="B256" s="9" t="s">
        <v>279</v>
      </c>
      <c r="C256" s="32">
        <v>80004.358799999987</v>
      </c>
      <c r="D256" s="32"/>
      <c r="E256" s="21">
        <v>219345.28371000002</v>
      </c>
      <c r="F256" s="606">
        <v>-139340.92491000003</v>
      </c>
    </row>
    <row r="257" spans="1:6" ht="16.5">
      <c r="A257" s="20">
        <v>785</v>
      </c>
      <c r="B257" s="9" t="s">
        <v>280</v>
      </c>
      <c r="C257" s="32">
        <v>45928.428200000002</v>
      </c>
      <c r="D257" s="32"/>
      <c r="E257" s="21">
        <v>93633.154909999997</v>
      </c>
      <c r="F257" s="606">
        <v>-47704.726709999995</v>
      </c>
    </row>
    <row r="258" spans="1:6" ht="16.5">
      <c r="A258" s="20">
        <v>790</v>
      </c>
      <c r="B258" s="9" t="s">
        <v>281</v>
      </c>
      <c r="C258" s="32">
        <v>870269.63627999986</v>
      </c>
      <c r="D258" s="32"/>
      <c r="E258" s="21">
        <v>355018.55410999997</v>
      </c>
      <c r="F258" s="606">
        <v>515251.08216999989</v>
      </c>
    </row>
    <row r="259" spans="1:6" ht="16.5">
      <c r="A259" s="20">
        <v>791</v>
      </c>
      <c r="B259" s="9" t="s">
        <v>282</v>
      </c>
      <c r="C259" s="32">
        <v>174824.33960000001</v>
      </c>
      <c r="D259" s="32"/>
      <c r="E259" s="21">
        <v>264339.06682000001</v>
      </c>
      <c r="F259" s="606">
        <v>-89514.727220000001</v>
      </c>
    </row>
    <row r="260" spans="1:6" ht="16.5">
      <c r="A260" s="20">
        <v>831</v>
      </c>
      <c r="B260" s="9" t="s">
        <v>283</v>
      </c>
      <c r="C260" s="32">
        <v>186750.91531000001</v>
      </c>
      <c r="D260" s="32"/>
      <c r="E260" s="21">
        <v>311753.78561000002</v>
      </c>
      <c r="F260" s="606">
        <v>-125002.87030000001</v>
      </c>
    </row>
    <row r="261" spans="1:6" ht="16.5">
      <c r="A261" s="20">
        <v>832</v>
      </c>
      <c r="B261" s="9" t="s">
        <v>284</v>
      </c>
      <c r="C261" s="32">
        <v>69633.4234</v>
      </c>
      <c r="D261" s="32"/>
      <c r="E261" s="21">
        <v>47484.068509999997</v>
      </c>
      <c r="F261" s="606">
        <v>22149.354890000002</v>
      </c>
    </row>
    <row r="262" spans="1:6" ht="16.5">
      <c r="A262" s="20">
        <v>833</v>
      </c>
      <c r="B262" s="9" t="s">
        <v>285</v>
      </c>
      <c r="C262" s="32">
        <v>259347.46310999998</v>
      </c>
      <c r="D262" s="32"/>
      <c r="E262" s="21">
        <v>0</v>
      </c>
      <c r="F262" s="606">
        <v>259347.46310999998</v>
      </c>
    </row>
    <row r="263" spans="1:6" ht="16.5">
      <c r="A263" s="20">
        <v>834</v>
      </c>
      <c r="B263" s="9" t="s">
        <v>286</v>
      </c>
      <c r="C263" s="32">
        <v>130525.62982000002</v>
      </c>
      <c r="D263" s="32"/>
      <c r="E263" s="21">
        <v>381518.02779999998</v>
      </c>
      <c r="F263" s="606">
        <v>-250992.39797999995</v>
      </c>
    </row>
    <row r="264" spans="1:6" ht="16.5">
      <c r="A264" s="20">
        <v>837</v>
      </c>
      <c r="B264" s="9" t="s">
        <v>287</v>
      </c>
      <c r="C264" s="32">
        <v>4732257.82302</v>
      </c>
      <c r="D264" s="32"/>
      <c r="E264" s="21">
        <v>17819760.454860006</v>
      </c>
      <c r="F264" s="606">
        <v>-13087502.631840006</v>
      </c>
    </row>
    <row r="265" spans="1:6" ht="16.5">
      <c r="A265" s="20">
        <v>844</v>
      </c>
      <c r="B265" s="9" t="s">
        <v>288</v>
      </c>
      <c r="C265" s="32">
        <v>31186.884309999998</v>
      </c>
      <c r="D265" s="32"/>
      <c r="E265" s="21">
        <v>80004.358800000002</v>
      </c>
      <c r="F265" s="606">
        <v>-48817.474490000008</v>
      </c>
    </row>
    <row r="266" spans="1:6" ht="16.5">
      <c r="A266" s="20">
        <v>845</v>
      </c>
      <c r="B266" s="9" t="s">
        <v>289</v>
      </c>
      <c r="C266" s="32">
        <v>34075.9306</v>
      </c>
      <c r="D266" s="32"/>
      <c r="E266" s="21">
        <v>54891.879510000006</v>
      </c>
      <c r="F266" s="606">
        <v>-20815.948910000006</v>
      </c>
    </row>
    <row r="267" spans="1:6" ht="16.5">
      <c r="A267" s="20">
        <v>846</v>
      </c>
      <c r="B267" s="9" t="s">
        <v>290</v>
      </c>
      <c r="C267" s="32">
        <v>57780.925799999997</v>
      </c>
      <c r="D267" s="32"/>
      <c r="E267" s="21">
        <v>161638.43602000002</v>
      </c>
      <c r="F267" s="606">
        <v>-103857.51022000003</v>
      </c>
    </row>
    <row r="268" spans="1:6" ht="16.5">
      <c r="A268" s="20">
        <v>848</v>
      </c>
      <c r="B268" s="9" t="s">
        <v>291</v>
      </c>
      <c r="C268" s="32">
        <v>127414.3492</v>
      </c>
      <c r="D268" s="32"/>
      <c r="E268" s="21">
        <v>131859.03579999998</v>
      </c>
      <c r="F268" s="606">
        <v>-4444.6865999999864</v>
      </c>
    </row>
    <row r="269" spans="1:6" ht="16.5">
      <c r="A269" s="20">
        <v>849</v>
      </c>
      <c r="B269" s="9" t="s">
        <v>292</v>
      </c>
      <c r="C269" s="32">
        <v>248902.44959999999</v>
      </c>
      <c r="D269" s="32"/>
      <c r="E269" s="21">
        <v>16371.26231</v>
      </c>
      <c r="F269" s="606">
        <v>232531.18729</v>
      </c>
    </row>
    <row r="270" spans="1:6" ht="16.5">
      <c r="A270" s="20">
        <v>850</v>
      </c>
      <c r="B270" s="9" t="s">
        <v>293</v>
      </c>
      <c r="C270" s="32">
        <v>369057.14401999995</v>
      </c>
      <c r="D270" s="32"/>
      <c r="E270" s="21">
        <v>128244.96971</v>
      </c>
      <c r="F270" s="606">
        <v>240812.17430999994</v>
      </c>
    </row>
    <row r="271" spans="1:6" ht="16.5">
      <c r="A271" s="20">
        <v>851</v>
      </c>
      <c r="B271" s="9" t="s">
        <v>294</v>
      </c>
      <c r="C271" s="32">
        <v>281644.97421999997</v>
      </c>
      <c r="D271" s="32"/>
      <c r="E271" s="21">
        <v>339099.64110999997</v>
      </c>
      <c r="F271" s="606">
        <v>-57454.666889999993</v>
      </c>
    </row>
    <row r="272" spans="1:6" ht="16.5">
      <c r="A272" s="20">
        <v>853</v>
      </c>
      <c r="B272" s="9" t="s">
        <v>295</v>
      </c>
      <c r="C272" s="32">
        <v>6604063.5065000039</v>
      </c>
      <c r="D272" s="32"/>
      <c r="E272" s="21">
        <v>9938484.7312500048</v>
      </c>
      <c r="F272" s="606">
        <v>-3334421.224750001</v>
      </c>
    </row>
    <row r="273" spans="1:6" ht="16.5">
      <c r="A273" s="20">
        <v>854</v>
      </c>
      <c r="B273" s="9" t="s">
        <v>296</v>
      </c>
      <c r="C273" s="32">
        <v>0</v>
      </c>
      <c r="D273" s="32"/>
      <c r="E273" s="21">
        <v>80477.197799999994</v>
      </c>
      <c r="F273" s="606">
        <v>-80477.197799999994</v>
      </c>
    </row>
    <row r="274" spans="1:6" ht="16.5">
      <c r="A274" s="20">
        <v>857</v>
      </c>
      <c r="B274" s="9" t="s">
        <v>297</v>
      </c>
      <c r="C274" s="32">
        <v>909679.19079999998</v>
      </c>
      <c r="D274" s="32"/>
      <c r="E274" s="21">
        <v>133340.598</v>
      </c>
      <c r="F274" s="606">
        <v>776338.59279999998</v>
      </c>
    </row>
    <row r="275" spans="1:6" ht="16.5">
      <c r="A275" s="20">
        <v>858</v>
      </c>
      <c r="B275" s="9" t="s">
        <v>298</v>
      </c>
      <c r="C275" s="32">
        <v>3927176.9235400003</v>
      </c>
      <c r="D275" s="32"/>
      <c r="E275" s="21">
        <v>1620803.8287199999</v>
      </c>
      <c r="F275" s="606">
        <v>2306373.0948200002</v>
      </c>
    </row>
    <row r="276" spans="1:6" ht="16.5">
      <c r="A276" s="20">
        <v>859</v>
      </c>
      <c r="B276" s="9" t="s">
        <v>299</v>
      </c>
      <c r="C276" s="32">
        <v>194158.72630999997</v>
      </c>
      <c r="D276" s="32"/>
      <c r="E276" s="21">
        <v>150142.14380000002</v>
      </c>
      <c r="F276" s="606">
        <v>44016.582509999949</v>
      </c>
    </row>
    <row r="277" spans="1:6" ht="16.5">
      <c r="A277" s="20">
        <v>886</v>
      </c>
      <c r="B277" s="9" t="s">
        <v>300</v>
      </c>
      <c r="C277" s="32">
        <v>871306.72982000001</v>
      </c>
      <c r="D277" s="32"/>
      <c r="E277" s="21">
        <v>736378.96891000005</v>
      </c>
      <c r="F277" s="606">
        <v>134927.76090999995</v>
      </c>
    </row>
    <row r="278" spans="1:6" ht="16.5">
      <c r="A278" s="20">
        <v>887</v>
      </c>
      <c r="B278" s="9" t="s">
        <v>301</v>
      </c>
      <c r="C278" s="32">
        <v>423800.86731</v>
      </c>
      <c r="D278" s="32"/>
      <c r="E278" s="21">
        <v>203804.64191000001</v>
      </c>
      <c r="F278" s="606">
        <v>219996.2254</v>
      </c>
    </row>
    <row r="279" spans="1:6" ht="16.5">
      <c r="A279" s="20">
        <v>889</v>
      </c>
      <c r="B279" s="9" t="s">
        <v>302</v>
      </c>
      <c r="C279" s="32">
        <v>161564.35790999999</v>
      </c>
      <c r="D279" s="32"/>
      <c r="E279" s="21">
        <v>7407.8109999999988</v>
      </c>
      <c r="F279" s="606">
        <v>154156.54691</v>
      </c>
    </row>
    <row r="280" spans="1:6" ht="16.5">
      <c r="A280" s="20">
        <v>890</v>
      </c>
      <c r="B280" s="9" t="s">
        <v>303</v>
      </c>
      <c r="C280" s="32">
        <v>7407.8109999999988</v>
      </c>
      <c r="D280" s="32"/>
      <c r="E280" s="21">
        <v>34075.9306</v>
      </c>
      <c r="F280" s="606">
        <v>-26668.119600000002</v>
      </c>
    </row>
    <row r="281" spans="1:6" ht="16.5">
      <c r="A281" s="20">
        <v>892</v>
      </c>
      <c r="B281" s="9" t="s">
        <v>304</v>
      </c>
      <c r="C281" s="32">
        <v>26668.119599999998</v>
      </c>
      <c r="D281" s="32"/>
      <c r="E281" s="21">
        <v>66670.298999999999</v>
      </c>
      <c r="F281" s="606">
        <v>-40002.179400000001</v>
      </c>
    </row>
    <row r="282" spans="1:6" ht="16.5">
      <c r="A282" s="20">
        <v>893</v>
      </c>
      <c r="B282" s="9" t="s">
        <v>305</v>
      </c>
      <c r="C282" s="32">
        <v>186750.91530999998</v>
      </c>
      <c r="D282" s="32"/>
      <c r="E282" s="21">
        <v>217789.64339999997</v>
      </c>
      <c r="F282" s="606">
        <v>-31038.72808999999</v>
      </c>
    </row>
    <row r="283" spans="1:6" ht="16.5">
      <c r="A283" s="20">
        <v>895</v>
      </c>
      <c r="B283" s="9" t="s">
        <v>306</v>
      </c>
      <c r="C283" s="32">
        <v>616774.34386000002</v>
      </c>
      <c r="D283" s="32"/>
      <c r="E283" s="21">
        <v>134822.16020000001</v>
      </c>
      <c r="F283" s="606">
        <v>481952.18365999998</v>
      </c>
    </row>
    <row r="284" spans="1:6" ht="16.5">
      <c r="A284" s="20">
        <v>905</v>
      </c>
      <c r="B284" s="9" t="s">
        <v>307</v>
      </c>
      <c r="C284" s="32">
        <v>1689351.2985499997</v>
      </c>
      <c r="D284" s="32"/>
      <c r="E284" s="21">
        <v>7454008.9464299995</v>
      </c>
      <c r="F284" s="606">
        <v>-5764657.6478800001</v>
      </c>
    </row>
    <row r="285" spans="1:6" ht="16.5">
      <c r="A285" s="20">
        <v>908</v>
      </c>
      <c r="B285" s="9" t="s">
        <v>308</v>
      </c>
      <c r="C285" s="32">
        <v>415430.04087999999</v>
      </c>
      <c r="D285" s="32"/>
      <c r="E285" s="21">
        <v>540330.46272999991</v>
      </c>
      <c r="F285" s="606">
        <v>-124900.42184999993</v>
      </c>
    </row>
    <row r="286" spans="1:6" ht="16.5">
      <c r="A286" s="20">
        <v>915</v>
      </c>
      <c r="B286" s="9" t="s">
        <v>309</v>
      </c>
      <c r="C286" s="32">
        <v>393058.4516599999</v>
      </c>
      <c r="D286" s="32"/>
      <c r="E286" s="21">
        <v>268162.75819999998</v>
      </c>
      <c r="F286" s="606">
        <v>124895.69345999992</v>
      </c>
    </row>
    <row r="287" spans="1:6" ht="16.5">
      <c r="A287" s="20">
        <v>918</v>
      </c>
      <c r="B287" s="9" t="s">
        <v>310</v>
      </c>
      <c r="C287" s="32">
        <v>125932.787</v>
      </c>
      <c r="D287" s="32"/>
      <c r="E287" s="21">
        <v>48891.552599999995</v>
      </c>
      <c r="F287" s="606">
        <v>77041.234400000001</v>
      </c>
    </row>
    <row r="288" spans="1:6" ht="16.5">
      <c r="A288" s="20">
        <v>921</v>
      </c>
      <c r="B288" s="9" t="s">
        <v>311</v>
      </c>
      <c r="C288" s="32">
        <v>271125.88260000001</v>
      </c>
      <c r="D288" s="32"/>
      <c r="E288" s="21">
        <v>26668.119599999998</v>
      </c>
      <c r="F288" s="606">
        <v>244457.76300000001</v>
      </c>
    </row>
    <row r="289" spans="1:6" ht="16.5">
      <c r="A289" s="20">
        <v>922</v>
      </c>
      <c r="B289" s="9" t="s">
        <v>312</v>
      </c>
      <c r="C289" s="32">
        <v>259273.38499999998</v>
      </c>
      <c r="D289" s="32"/>
      <c r="E289" s="21">
        <v>173669.03631</v>
      </c>
      <c r="F289" s="606">
        <v>85604.348689999984</v>
      </c>
    </row>
    <row r="290" spans="1:6" ht="16.5">
      <c r="A290" s="20">
        <v>924</v>
      </c>
      <c r="B290" s="9" t="s">
        <v>313</v>
      </c>
      <c r="C290" s="32">
        <v>82967.483200000002</v>
      </c>
      <c r="D290" s="32"/>
      <c r="E290" s="21">
        <v>56299.363599999997</v>
      </c>
      <c r="F290" s="606">
        <v>26668.119600000005</v>
      </c>
    </row>
    <row r="291" spans="1:6" ht="16.5">
      <c r="A291" s="20">
        <v>925</v>
      </c>
      <c r="B291" s="9" t="s">
        <v>314</v>
      </c>
      <c r="C291" s="32">
        <v>93412.496710000007</v>
      </c>
      <c r="D291" s="32"/>
      <c r="E291" s="21">
        <v>60744.050199999998</v>
      </c>
      <c r="F291" s="606">
        <v>32668.446510000009</v>
      </c>
    </row>
    <row r="292" spans="1:6" ht="16.5">
      <c r="A292" s="20">
        <v>927</v>
      </c>
      <c r="B292" s="9" t="s">
        <v>315</v>
      </c>
      <c r="C292" s="32">
        <v>927976.48396999971</v>
      </c>
      <c r="D292" s="32"/>
      <c r="E292" s="21">
        <v>1052196.0176599999</v>
      </c>
      <c r="F292" s="606">
        <v>-124219.53369000019</v>
      </c>
    </row>
    <row r="293" spans="1:6" ht="16.5">
      <c r="A293" s="20">
        <v>931</v>
      </c>
      <c r="B293" s="9" t="s">
        <v>316</v>
      </c>
      <c r="C293" s="32">
        <v>128895.9114</v>
      </c>
      <c r="D293" s="32"/>
      <c r="E293" s="21">
        <v>181979.96979999999</v>
      </c>
      <c r="F293" s="606">
        <v>-53084.058399999994</v>
      </c>
    </row>
    <row r="294" spans="1:6" ht="16.5">
      <c r="A294" s="20">
        <v>934</v>
      </c>
      <c r="B294" s="9" t="s">
        <v>317</v>
      </c>
      <c r="C294" s="32">
        <v>0</v>
      </c>
      <c r="D294" s="32"/>
      <c r="E294" s="21">
        <v>2524285.6763599999</v>
      </c>
      <c r="F294" s="606">
        <v>-2524285.6763599999</v>
      </c>
    </row>
    <row r="295" spans="1:6" ht="16.5">
      <c r="A295" s="20">
        <v>935</v>
      </c>
      <c r="B295" s="9" t="s">
        <v>318</v>
      </c>
      <c r="C295" s="32">
        <v>1188805.5092800001</v>
      </c>
      <c r="D295" s="32"/>
      <c r="E295" s="21">
        <v>57780.925799999997</v>
      </c>
      <c r="F295" s="606">
        <v>1131024.58348</v>
      </c>
    </row>
    <row r="296" spans="1:6" ht="16.5">
      <c r="A296" s="20">
        <v>936</v>
      </c>
      <c r="B296" s="9" t="s">
        <v>319</v>
      </c>
      <c r="C296" s="32">
        <v>255199.08894999998</v>
      </c>
      <c r="D296" s="32"/>
      <c r="E296" s="21">
        <v>90449.372310000006</v>
      </c>
      <c r="F296" s="606">
        <v>164749.71663999997</v>
      </c>
    </row>
    <row r="297" spans="1:6" ht="16.5">
      <c r="A297" s="20">
        <v>946</v>
      </c>
      <c r="B297" s="9" t="s">
        <v>320</v>
      </c>
      <c r="C297" s="32">
        <v>210455.91050999999</v>
      </c>
      <c r="D297" s="32"/>
      <c r="E297" s="21">
        <v>327929.60779999994</v>
      </c>
      <c r="F297" s="606">
        <v>-117473.69728999995</v>
      </c>
    </row>
    <row r="298" spans="1:6" ht="16.5">
      <c r="A298" s="20">
        <v>976</v>
      </c>
      <c r="B298" s="9" t="s">
        <v>321</v>
      </c>
      <c r="C298" s="32">
        <v>78522.796600000001</v>
      </c>
      <c r="D298" s="32"/>
      <c r="E298" s="21">
        <v>140822.48710999999</v>
      </c>
      <c r="F298" s="606">
        <v>-62299.690509999986</v>
      </c>
    </row>
    <row r="299" spans="1:6" ht="16.5">
      <c r="A299" s="20">
        <v>977</v>
      </c>
      <c r="B299" s="9" t="s">
        <v>322</v>
      </c>
      <c r="C299" s="32">
        <v>653739.32074999996</v>
      </c>
      <c r="D299" s="32"/>
      <c r="E299" s="21">
        <v>282831.80011000001</v>
      </c>
      <c r="F299" s="606">
        <v>370907.52063999994</v>
      </c>
    </row>
    <row r="300" spans="1:6" ht="16.5">
      <c r="A300" s="20">
        <v>980</v>
      </c>
      <c r="B300" s="9" t="s">
        <v>323</v>
      </c>
      <c r="C300" s="32">
        <v>964867.38274999999</v>
      </c>
      <c r="D300" s="32"/>
      <c r="E300" s="21">
        <v>1930618.9744299999</v>
      </c>
      <c r="F300" s="606">
        <v>-965751.59167999995</v>
      </c>
    </row>
    <row r="301" spans="1:6" ht="16.5">
      <c r="A301" s="20">
        <v>981</v>
      </c>
      <c r="B301" s="9" t="s">
        <v>324</v>
      </c>
      <c r="C301" s="32">
        <v>14815.621999999998</v>
      </c>
      <c r="D301" s="32"/>
      <c r="E301" s="21">
        <v>31112.806199999999</v>
      </c>
      <c r="F301" s="606">
        <v>-16297.184200000002</v>
      </c>
    </row>
    <row r="302" spans="1:6" ht="16.5">
      <c r="A302" s="20">
        <v>989</v>
      </c>
      <c r="B302" s="9" t="s">
        <v>325</v>
      </c>
      <c r="C302" s="32">
        <v>188232.47751</v>
      </c>
      <c r="D302" s="32"/>
      <c r="E302" s="21">
        <v>38520.617200000001</v>
      </c>
      <c r="F302" s="606">
        <v>149711.86030999999</v>
      </c>
    </row>
    <row r="303" spans="1:6" ht="16.5">
      <c r="A303" s="20">
        <v>992</v>
      </c>
      <c r="B303" s="9" t="s">
        <v>326</v>
      </c>
      <c r="C303" s="32">
        <v>406096.19901999994</v>
      </c>
      <c r="D303" s="32"/>
      <c r="E303" s="21">
        <v>342377.99151000002</v>
      </c>
      <c r="F303" s="606">
        <v>63718.20750999992</v>
      </c>
    </row>
    <row r="304" spans="1:6" s="175" customFormat="1" ht="16.5">
      <c r="A304" s="607"/>
      <c r="B304" s="611" t="s">
        <v>699</v>
      </c>
      <c r="C304" s="24">
        <f>SUM(C12:C303)</f>
        <v>140977902.98477995</v>
      </c>
      <c r="D304" s="24"/>
      <c r="E304" s="24">
        <f>SUM(E12:E303)</f>
        <v>358588728.13176006</v>
      </c>
      <c r="F304" s="19">
        <f>SUM(F12:F303)</f>
        <v>-217610825.14698002</v>
      </c>
    </row>
    <row r="305" spans="1:6" s="175" customFormat="1" ht="16.5">
      <c r="A305" s="607"/>
      <c r="B305" s="18"/>
      <c r="C305" s="24"/>
      <c r="D305" s="24"/>
      <c r="E305" s="24"/>
      <c r="F305" s="19"/>
    </row>
    <row r="306" spans="1:6" ht="16.5">
      <c r="A306" s="20"/>
      <c r="B306" s="9"/>
      <c r="C306" s="32"/>
      <c r="D306" s="32"/>
      <c r="E306" s="32"/>
      <c r="F306" s="32"/>
    </row>
    <row r="307" spans="1:6" ht="23.25">
      <c r="A307" s="608"/>
      <c r="B307" s="9"/>
      <c r="C307" s="32"/>
      <c r="D307" s="32"/>
      <c r="E307" s="32"/>
      <c r="F307" s="32"/>
    </row>
    <row r="308" spans="1:6" s="175" customFormat="1" ht="49.5">
      <c r="A308" s="609" t="s">
        <v>693</v>
      </c>
      <c r="B308" s="611" t="s">
        <v>700</v>
      </c>
      <c r="C308" s="612" t="s">
        <v>690</v>
      </c>
      <c r="D308" s="612" t="s">
        <v>609</v>
      </c>
      <c r="E308" s="612" t="s">
        <v>691</v>
      </c>
      <c r="F308" s="612" t="s">
        <v>692</v>
      </c>
    </row>
    <row r="309" spans="1:6" ht="16.5">
      <c r="A309" s="26">
        <v>90000231</v>
      </c>
      <c r="B309" s="9" t="s">
        <v>611</v>
      </c>
      <c r="C309" s="32">
        <v>1799940.46</v>
      </c>
      <c r="D309" s="32">
        <v>71277.642216000007</v>
      </c>
      <c r="E309" s="21">
        <v>0</v>
      </c>
      <c r="F309" s="606">
        <v>1871218.102216</v>
      </c>
    </row>
    <row r="310" spans="1:6" ht="16.5">
      <c r="A310" s="26">
        <v>90000281</v>
      </c>
      <c r="B310" s="9" t="s">
        <v>612</v>
      </c>
      <c r="C310" s="32">
        <v>2547026.0800000019</v>
      </c>
      <c r="D310" s="32">
        <v>100862.23276800009</v>
      </c>
      <c r="E310" s="21">
        <v>0</v>
      </c>
      <c r="F310" s="606">
        <v>2647888.312768002</v>
      </c>
    </row>
    <row r="311" spans="1:6" ht="16.5">
      <c r="A311" s="26">
        <v>90000381</v>
      </c>
      <c r="B311" s="9" t="s">
        <v>613</v>
      </c>
      <c r="C311" s="32">
        <v>1061287.1355000001</v>
      </c>
      <c r="D311" s="32">
        <v>42026.970565800009</v>
      </c>
      <c r="E311" s="21">
        <v>0</v>
      </c>
      <c r="F311" s="606">
        <v>1103314.1060658002</v>
      </c>
    </row>
    <row r="312" spans="1:6" ht="16.5">
      <c r="A312" s="26">
        <v>90000691</v>
      </c>
      <c r="B312" s="9" t="s">
        <v>614</v>
      </c>
      <c r="C312" s="32">
        <v>2712834.9559999998</v>
      </c>
      <c r="D312" s="32">
        <v>107428.26425759999</v>
      </c>
      <c r="E312" s="21">
        <v>0</v>
      </c>
      <c r="F312" s="606">
        <v>2820263.2202575998</v>
      </c>
    </row>
    <row r="313" spans="1:6" ht="16.5">
      <c r="A313" s="26">
        <v>90000851</v>
      </c>
      <c r="B313" s="9" t="s">
        <v>615</v>
      </c>
      <c r="C313" s="32">
        <v>5506459.9716049992</v>
      </c>
      <c r="D313" s="32">
        <v>218055.81487555799</v>
      </c>
      <c r="E313" s="21">
        <v>0</v>
      </c>
      <c r="F313" s="606">
        <v>5724515.7864805572</v>
      </c>
    </row>
    <row r="314" spans="1:6" ht="16.5">
      <c r="A314" s="26">
        <v>90000901</v>
      </c>
      <c r="B314" s="9" t="s">
        <v>616</v>
      </c>
      <c r="C314" s="32">
        <v>5190196.0900000008</v>
      </c>
      <c r="D314" s="32">
        <v>205531.76516400004</v>
      </c>
      <c r="E314" s="21">
        <v>0</v>
      </c>
      <c r="F314" s="606">
        <v>5395727.8551640008</v>
      </c>
    </row>
    <row r="315" spans="1:6" ht="16.5">
      <c r="A315" s="26">
        <v>90001171</v>
      </c>
      <c r="B315" s="9" t="s">
        <v>617</v>
      </c>
      <c r="C315" s="32">
        <v>1383448.1074999999</v>
      </c>
      <c r="D315" s="32">
        <v>54784.545057000003</v>
      </c>
      <c r="E315" s="21">
        <v>0</v>
      </c>
      <c r="F315" s="606">
        <v>1438232.6525569998</v>
      </c>
    </row>
    <row r="316" spans="1:6" ht="16.5">
      <c r="A316" s="26">
        <v>90001361</v>
      </c>
      <c r="B316" s="32" t="s">
        <v>618</v>
      </c>
      <c r="C316" s="32">
        <v>2811815.9200000004</v>
      </c>
      <c r="D316" s="32">
        <v>111347.91043200002</v>
      </c>
      <c r="E316" s="21">
        <v>0</v>
      </c>
      <c r="F316" s="606">
        <v>2923163.8304320006</v>
      </c>
    </row>
    <row r="317" spans="1:6" ht="16.5">
      <c r="A317" s="26">
        <v>90001481</v>
      </c>
      <c r="B317" s="32" t="s">
        <v>619</v>
      </c>
      <c r="C317" s="32">
        <v>7026387.5400000019</v>
      </c>
      <c r="D317" s="32">
        <v>278244.94658400008</v>
      </c>
      <c r="E317" s="21">
        <v>0</v>
      </c>
      <c r="F317" s="606">
        <v>7304632.4865840022</v>
      </c>
    </row>
    <row r="318" spans="1:6" ht="16.5">
      <c r="A318" s="26">
        <v>90001791</v>
      </c>
      <c r="B318" s="32" t="s">
        <v>620</v>
      </c>
      <c r="C318" s="32">
        <v>5800158.4000000004</v>
      </c>
      <c r="D318" s="32">
        <v>229686.27264000004</v>
      </c>
      <c r="E318" s="21">
        <v>0</v>
      </c>
      <c r="F318" s="606">
        <v>6029844.6726400005</v>
      </c>
    </row>
    <row r="319" spans="1:6" ht="16.5">
      <c r="A319" s="26">
        <v>90001801</v>
      </c>
      <c r="B319" s="32" t="s">
        <v>621</v>
      </c>
      <c r="C319" s="32">
        <v>4867089.4400000004</v>
      </c>
      <c r="D319" s="32">
        <v>192736.74182400003</v>
      </c>
      <c r="E319" s="21">
        <v>0</v>
      </c>
      <c r="F319" s="606">
        <v>5059826.1818240006</v>
      </c>
    </row>
    <row r="320" spans="1:6" ht="16.5">
      <c r="A320" s="26">
        <v>90002401</v>
      </c>
      <c r="B320" s="32" t="s">
        <v>622</v>
      </c>
      <c r="C320" s="32">
        <v>5680372.5200000005</v>
      </c>
      <c r="D320" s="32">
        <v>224942.75179200002</v>
      </c>
      <c r="E320" s="21">
        <v>0</v>
      </c>
      <c r="F320" s="606">
        <v>5905315.2717920002</v>
      </c>
    </row>
    <row r="321" spans="1:6" ht="16.5">
      <c r="A321" s="26">
        <v>90003031</v>
      </c>
      <c r="B321" s="32" t="s">
        <v>623</v>
      </c>
      <c r="C321" s="32">
        <v>6853013.2400000012</v>
      </c>
      <c r="D321" s="32">
        <v>271379.32430400007</v>
      </c>
      <c r="E321" s="21">
        <v>0</v>
      </c>
      <c r="F321" s="606">
        <v>7124392.5643040016</v>
      </c>
    </row>
    <row r="322" spans="1:6" ht="16.5">
      <c r="A322" s="26">
        <v>90003941</v>
      </c>
      <c r="B322" s="32" t="s">
        <v>624</v>
      </c>
      <c r="C322" s="32">
        <v>4165869.2030000007</v>
      </c>
      <c r="D322" s="32">
        <v>164968.42043880004</v>
      </c>
      <c r="E322" s="21">
        <v>0</v>
      </c>
      <c r="F322" s="606">
        <v>4330837.6234388007</v>
      </c>
    </row>
    <row r="323" spans="1:6" ht="16.5">
      <c r="A323" s="26">
        <v>90004041</v>
      </c>
      <c r="B323" s="32" t="s">
        <v>625</v>
      </c>
      <c r="C323" s="32">
        <v>8288867.6700000009</v>
      </c>
      <c r="D323" s="32">
        <v>328239.15973200009</v>
      </c>
      <c r="E323" s="21">
        <v>0</v>
      </c>
      <c r="F323" s="606">
        <v>8617106.8297320008</v>
      </c>
    </row>
    <row r="324" spans="1:6" ht="16.5">
      <c r="A324" s="26">
        <v>90004951</v>
      </c>
      <c r="B324" s="32" t="s">
        <v>626</v>
      </c>
      <c r="C324" s="32">
        <v>2053618.5835000002</v>
      </c>
      <c r="D324" s="32">
        <v>81323.295906600018</v>
      </c>
      <c r="E324" s="21">
        <v>0</v>
      </c>
      <c r="F324" s="606">
        <v>2134941.8794066003</v>
      </c>
    </row>
    <row r="325" spans="1:6" ht="16.5">
      <c r="A325" s="26">
        <v>90004961</v>
      </c>
      <c r="B325" s="32" t="s">
        <v>627</v>
      </c>
      <c r="C325" s="32">
        <v>4337273.3405000009</v>
      </c>
      <c r="D325" s="32">
        <v>171756.02428380004</v>
      </c>
      <c r="E325" s="21">
        <v>0</v>
      </c>
      <c r="F325" s="606">
        <v>4509029.3647838011</v>
      </c>
    </row>
    <row r="326" spans="1:6" ht="16.5">
      <c r="A326" s="26">
        <v>90006471</v>
      </c>
      <c r="B326" s="32" t="s">
        <v>628</v>
      </c>
      <c r="C326" s="32">
        <v>5770211.9300000006</v>
      </c>
      <c r="D326" s="32">
        <v>228500.39242800005</v>
      </c>
      <c r="E326" s="21">
        <v>0</v>
      </c>
      <c r="F326" s="606">
        <v>5998712.3224280011</v>
      </c>
    </row>
    <row r="327" spans="1:6" ht="16.5">
      <c r="A327" s="26">
        <v>90007291</v>
      </c>
      <c r="B327" s="32" t="s">
        <v>629</v>
      </c>
      <c r="C327" s="32">
        <v>4956850.0435000006</v>
      </c>
      <c r="D327" s="32">
        <v>196291.26172260003</v>
      </c>
      <c r="E327" s="21">
        <v>0</v>
      </c>
      <c r="F327" s="606">
        <v>5153141.3052226007</v>
      </c>
    </row>
    <row r="328" spans="1:6" ht="16.5">
      <c r="A328" s="26">
        <v>90008441</v>
      </c>
      <c r="B328" s="32" t="s">
        <v>630</v>
      </c>
      <c r="C328" s="32">
        <v>4131036.73</v>
      </c>
      <c r="D328" s="32">
        <v>163589.054508</v>
      </c>
      <c r="E328" s="21">
        <v>0</v>
      </c>
      <c r="F328" s="606">
        <v>4294625.7845080001</v>
      </c>
    </row>
    <row r="329" spans="1:6" ht="16.5">
      <c r="A329" s="26">
        <v>90031161</v>
      </c>
      <c r="B329" s="32" t="s">
        <v>631</v>
      </c>
      <c r="C329" s="32">
        <v>974678.79200000002</v>
      </c>
      <c r="D329" s="32">
        <v>38597.280163200005</v>
      </c>
      <c r="E329" s="21">
        <v>0</v>
      </c>
      <c r="F329" s="606">
        <v>1013276.0721632</v>
      </c>
    </row>
    <row r="330" spans="1:6" ht="16.5">
      <c r="A330" s="26">
        <v>90032731</v>
      </c>
      <c r="B330" s="32" t="s">
        <v>632</v>
      </c>
      <c r="C330" s="32">
        <v>529579.68000000005</v>
      </c>
      <c r="D330" s="32">
        <v>20971.355328000005</v>
      </c>
      <c r="E330" s="21">
        <v>0</v>
      </c>
      <c r="F330" s="606">
        <v>550551.03532800009</v>
      </c>
    </row>
    <row r="331" spans="1:6" ht="16.5">
      <c r="A331" s="26">
        <v>90033141</v>
      </c>
      <c r="B331" s="32" t="s">
        <v>633</v>
      </c>
      <c r="C331" s="32">
        <v>88263.28</v>
      </c>
      <c r="D331" s="32">
        <v>3495.2258880000004</v>
      </c>
      <c r="E331" s="21">
        <v>0</v>
      </c>
      <c r="F331" s="606">
        <v>91758.505888</v>
      </c>
    </row>
    <row r="332" spans="1:6" ht="16.5">
      <c r="A332" s="26">
        <v>90034021</v>
      </c>
      <c r="B332" s="32" t="s">
        <v>634</v>
      </c>
      <c r="C332" s="32">
        <v>6085437.9300000006</v>
      </c>
      <c r="D332" s="32">
        <v>240983.34202800004</v>
      </c>
      <c r="E332" s="21">
        <v>0</v>
      </c>
      <c r="F332" s="606">
        <v>6326421.272028001</v>
      </c>
    </row>
    <row r="333" spans="1:6" ht="16.5">
      <c r="A333" s="26">
        <v>90034091</v>
      </c>
      <c r="B333" s="32" t="s">
        <v>635</v>
      </c>
      <c r="C333" s="32">
        <v>433514.55650000001</v>
      </c>
      <c r="D333" s="32">
        <v>17167.176437400001</v>
      </c>
      <c r="E333" s="21">
        <v>0</v>
      </c>
      <c r="F333" s="606">
        <v>450681.7329374</v>
      </c>
    </row>
    <row r="334" spans="1:6" ht="16.5">
      <c r="A334" s="26">
        <v>90034101</v>
      </c>
      <c r="B334" s="32" t="s">
        <v>636</v>
      </c>
      <c r="C334" s="32">
        <v>665599.69900000002</v>
      </c>
      <c r="D334" s="32">
        <v>26357.748080400004</v>
      </c>
      <c r="E334" s="21">
        <v>0</v>
      </c>
      <c r="F334" s="606">
        <v>691957.44708040007</v>
      </c>
    </row>
    <row r="335" spans="1:6" ht="16.5">
      <c r="A335" s="26">
        <v>90035101</v>
      </c>
      <c r="B335" s="32" t="s">
        <v>637</v>
      </c>
      <c r="C335" s="32">
        <v>3231183.13362</v>
      </c>
      <c r="D335" s="32">
        <v>127954.852091352</v>
      </c>
      <c r="E335" s="21">
        <v>0</v>
      </c>
      <c r="F335" s="606">
        <v>3359137.985711352</v>
      </c>
    </row>
    <row r="336" spans="1:6" ht="16.5">
      <c r="A336" s="26">
        <v>90035401</v>
      </c>
      <c r="B336" s="32" t="s">
        <v>638</v>
      </c>
      <c r="C336" s="32">
        <v>1981195.41</v>
      </c>
      <c r="D336" s="32">
        <v>78455.338235999996</v>
      </c>
      <c r="E336" s="21">
        <v>0</v>
      </c>
      <c r="F336" s="606">
        <v>2059650.7482359998</v>
      </c>
    </row>
    <row r="337" spans="1:6" ht="16.5">
      <c r="A337" s="26">
        <v>90035411</v>
      </c>
      <c r="B337" s="32" t="s">
        <v>639</v>
      </c>
      <c r="C337" s="32">
        <v>1487630.3005000001</v>
      </c>
      <c r="D337" s="32">
        <v>58910.159899800012</v>
      </c>
      <c r="E337" s="21">
        <v>0</v>
      </c>
      <c r="F337" s="606">
        <v>1546540.4603998002</v>
      </c>
    </row>
    <row r="338" spans="1:6" ht="16.5">
      <c r="A338" s="26">
        <v>90035421</v>
      </c>
      <c r="B338" s="32" t="s">
        <v>640</v>
      </c>
      <c r="C338" s="32">
        <v>1047259.5784999999</v>
      </c>
      <c r="D338" s="32">
        <v>41471.479308599999</v>
      </c>
      <c r="E338" s="21">
        <v>0</v>
      </c>
      <c r="F338" s="606">
        <v>1088731.0578085999</v>
      </c>
    </row>
    <row r="339" spans="1:6" ht="16.5">
      <c r="A339" s="26">
        <v>90035431</v>
      </c>
      <c r="B339" s="32" t="s">
        <v>641</v>
      </c>
      <c r="C339" s="32">
        <v>1117949.0089999998</v>
      </c>
      <c r="D339" s="32">
        <v>44270.780756399996</v>
      </c>
      <c r="E339" s="21">
        <v>0</v>
      </c>
      <c r="F339" s="606">
        <v>1162219.7897563998</v>
      </c>
    </row>
    <row r="340" spans="1:6" ht="16.5">
      <c r="A340" s="26">
        <v>90035441</v>
      </c>
      <c r="B340" s="32" t="s">
        <v>642</v>
      </c>
      <c r="C340" s="32">
        <v>1665338.9579999999</v>
      </c>
      <c r="D340" s="32">
        <v>65947.422736799999</v>
      </c>
      <c r="E340" s="21">
        <v>0</v>
      </c>
      <c r="F340" s="606">
        <v>1731286.3807367999</v>
      </c>
    </row>
    <row r="341" spans="1:6" ht="16.5">
      <c r="A341" s="26">
        <v>90035451</v>
      </c>
      <c r="B341" s="32" t="s">
        <v>643</v>
      </c>
      <c r="C341" s="32">
        <v>858990.85000000009</v>
      </c>
      <c r="D341" s="32">
        <v>34016.037660000009</v>
      </c>
      <c r="E341" s="21">
        <v>0</v>
      </c>
      <c r="F341" s="606">
        <v>893006.88766000012</v>
      </c>
    </row>
    <row r="342" spans="1:6" ht="16.5">
      <c r="A342" s="26">
        <v>90035461</v>
      </c>
      <c r="B342" s="32" t="s">
        <v>644</v>
      </c>
      <c r="C342" s="32">
        <v>981377.34450000012</v>
      </c>
      <c r="D342" s="32">
        <v>38862.542842200011</v>
      </c>
      <c r="E342" s="21">
        <v>0</v>
      </c>
      <c r="F342" s="606">
        <v>1020239.8873422001</v>
      </c>
    </row>
    <row r="343" spans="1:6" ht="16.5">
      <c r="A343" s="26">
        <v>90035471</v>
      </c>
      <c r="B343" s="32" t="s">
        <v>645</v>
      </c>
      <c r="C343" s="32">
        <v>777032.09</v>
      </c>
      <c r="D343" s="32">
        <v>30770.470764000002</v>
      </c>
      <c r="E343" s="21">
        <v>0</v>
      </c>
      <c r="F343" s="606">
        <v>807802.56076399994</v>
      </c>
    </row>
    <row r="344" spans="1:6" ht="16.5">
      <c r="A344" s="26">
        <v>90035481</v>
      </c>
      <c r="B344" s="32" t="s">
        <v>646</v>
      </c>
      <c r="C344" s="32">
        <v>1746982.4920000001</v>
      </c>
      <c r="D344" s="32">
        <v>69180.506683200016</v>
      </c>
      <c r="E344" s="21">
        <v>0</v>
      </c>
      <c r="F344" s="606">
        <v>1816162.9986832002</v>
      </c>
    </row>
    <row r="345" spans="1:6" ht="16.5">
      <c r="A345" s="26">
        <v>90035491</v>
      </c>
      <c r="B345" s="32" t="s">
        <v>647</v>
      </c>
      <c r="C345" s="32">
        <v>1845175.3909999998</v>
      </c>
      <c r="D345" s="32">
        <v>73068.945483599993</v>
      </c>
      <c r="E345" s="21">
        <v>0</v>
      </c>
      <c r="F345" s="606">
        <v>1918244.3364835999</v>
      </c>
    </row>
    <row r="346" spans="1:6" ht="16.5">
      <c r="A346" s="26">
        <v>90035501</v>
      </c>
      <c r="B346" s="32" t="s">
        <v>648</v>
      </c>
      <c r="C346" s="32">
        <v>822739.85999999987</v>
      </c>
      <c r="D346" s="32">
        <v>32580.498455999998</v>
      </c>
      <c r="E346" s="21">
        <v>0</v>
      </c>
      <c r="F346" s="606">
        <v>855320.35845599987</v>
      </c>
    </row>
    <row r="347" spans="1:6" ht="16.5">
      <c r="A347" s="26">
        <v>90035521</v>
      </c>
      <c r="B347" s="32" t="s">
        <v>649</v>
      </c>
      <c r="C347" s="32">
        <v>4695606.4959999993</v>
      </c>
      <c r="D347" s="32">
        <v>185946.0172416</v>
      </c>
      <c r="E347" s="21">
        <v>0</v>
      </c>
      <c r="F347" s="606">
        <v>4881552.5132415993</v>
      </c>
    </row>
    <row r="348" spans="1:6" ht="16.5">
      <c r="A348" s="26">
        <v>90035531</v>
      </c>
      <c r="B348" s="32" t="s">
        <v>650</v>
      </c>
      <c r="C348" s="32">
        <v>956710.91</v>
      </c>
      <c r="D348" s="32">
        <v>37885.752036000005</v>
      </c>
      <c r="E348" s="21">
        <v>0</v>
      </c>
      <c r="F348" s="606">
        <v>994596.66203600005</v>
      </c>
    </row>
    <row r="349" spans="1:6" ht="16.5">
      <c r="A349" s="26">
        <v>90035541</v>
      </c>
      <c r="B349" s="32" t="s">
        <v>651</v>
      </c>
      <c r="C349" s="32">
        <v>1926109.6665000001</v>
      </c>
      <c r="D349" s="32">
        <v>76273.942793400012</v>
      </c>
      <c r="E349" s="21">
        <v>0</v>
      </c>
      <c r="F349" s="606">
        <v>2002383.6092934001</v>
      </c>
    </row>
    <row r="350" spans="1:6" ht="16.5">
      <c r="A350" s="26">
        <v>90035551</v>
      </c>
      <c r="B350" s="32" t="s">
        <v>652</v>
      </c>
      <c r="C350" s="32">
        <v>1209364.5489999999</v>
      </c>
      <c r="D350" s="32">
        <v>47890.836140400002</v>
      </c>
      <c r="E350" s="21">
        <v>0</v>
      </c>
      <c r="F350" s="606">
        <v>1257255.3851403999</v>
      </c>
    </row>
    <row r="351" spans="1:6" ht="16.5">
      <c r="A351" s="26">
        <v>90036381</v>
      </c>
      <c r="B351" s="32" t="s">
        <v>653</v>
      </c>
      <c r="C351" s="32">
        <v>2001685.1</v>
      </c>
      <c r="D351" s="32">
        <v>79266.729960000011</v>
      </c>
      <c r="E351" s="21">
        <v>0</v>
      </c>
      <c r="F351" s="606">
        <v>2080951.82996</v>
      </c>
    </row>
    <row r="352" spans="1:6" ht="16.5">
      <c r="A352" s="26">
        <v>90036811</v>
      </c>
      <c r="B352" s="32" t="s">
        <v>654</v>
      </c>
      <c r="C352" s="32">
        <v>4567273.2630099999</v>
      </c>
      <c r="D352" s="32">
        <v>180864.021215196</v>
      </c>
      <c r="E352" s="21">
        <v>0</v>
      </c>
      <c r="F352" s="606">
        <v>4748137.2842251956</v>
      </c>
    </row>
    <row r="353" spans="1:6" ht="16.5">
      <c r="A353" s="26">
        <v>90037151</v>
      </c>
      <c r="B353" s="32" t="s">
        <v>655</v>
      </c>
      <c r="C353" s="32">
        <v>1236552.7914999998</v>
      </c>
      <c r="D353" s="32">
        <v>48967.490543399996</v>
      </c>
      <c r="E353" s="21">
        <v>0</v>
      </c>
      <c r="F353" s="606">
        <v>1285520.2820433998</v>
      </c>
    </row>
    <row r="354" spans="1:6" ht="16.5">
      <c r="A354" s="26">
        <v>90037171</v>
      </c>
      <c r="B354" s="32" t="s">
        <v>656</v>
      </c>
      <c r="C354" s="32">
        <v>894611.38800000004</v>
      </c>
      <c r="D354" s="32">
        <v>35426.610964800006</v>
      </c>
      <c r="E354" s="21">
        <v>0</v>
      </c>
      <c r="F354" s="606">
        <v>930037.99896480003</v>
      </c>
    </row>
    <row r="355" spans="1:6" ht="16.5">
      <c r="A355" s="26">
        <v>90037181</v>
      </c>
      <c r="B355" s="32" t="s">
        <v>657</v>
      </c>
      <c r="C355" s="32">
        <v>2719848.7344999998</v>
      </c>
      <c r="D355" s="32">
        <v>107706.0098862</v>
      </c>
      <c r="E355" s="21">
        <v>0</v>
      </c>
      <c r="F355" s="606">
        <v>2827554.7443861999</v>
      </c>
    </row>
    <row r="356" spans="1:6" ht="16.5">
      <c r="A356" s="26">
        <v>90037191</v>
      </c>
      <c r="B356" s="32" t="s">
        <v>658</v>
      </c>
      <c r="C356" s="32">
        <v>1493856.014</v>
      </c>
      <c r="D356" s="32">
        <v>59156.698154400001</v>
      </c>
      <c r="E356" s="21">
        <v>0</v>
      </c>
      <c r="F356" s="606">
        <v>1553012.7121544001</v>
      </c>
    </row>
    <row r="357" spans="1:6" ht="16.5">
      <c r="A357" s="26">
        <v>90037251</v>
      </c>
      <c r="B357" s="32" t="s">
        <v>659</v>
      </c>
      <c r="C357" s="32">
        <v>4724843.7075000005</v>
      </c>
      <c r="D357" s="32">
        <v>187103.81081700005</v>
      </c>
      <c r="E357" s="21">
        <v>0</v>
      </c>
      <c r="F357" s="606">
        <v>4911947.5183170009</v>
      </c>
    </row>
    <row r="358" spans="1:6" ht="16.5">
      <c r="A358" s="26">
        <v>90037591</v>
      </c>
      <c r="B358" s="32" t="s">
        <v>660</v>
      </c>
      <c r="C358" s="32">
        <v>2900079.2</v>
      </c>
      <c r="D358" s="32">
        <v>114843.13632000002</v>
      </c>
      <c r="E358" s="21">
        <v>0</v>
      </c>
      <c r="F358" s="606">
        <v>3014922.3363200002</v>
      </c>
    </row>
    <row r="359" spans="1:6" ht="16.5">
      <c r="A359" s="26">
        <v>90037841</v>
      </c>
      <c r="B359" s="32" t="s">
        <v>661</v>
      </c>
      <c r="C359" s="32">
        <v>777268.50949999993</v>
      </c>
      <c r="D359" s="32">
        <v>30779.832976199999</v>
      </c>
      <c r="E359" s="21">
        <v>0</v>
      </c>
      <c r="F359" s="606">
        <v>808048.34247619996</v>
      </c>
    </row>
    <row r="360" spans="1:6" ht="16.5">
      <c r="A360" s="26">
        <v>90037851</v>
      </c>
      <c r="B360" s="32" t="s">
        <v>662</v>
      </c>
      <c r="C360" s="32">
        <v>502785.47000000003</v>
      </c>
      <c r="D360" s="32">
        <v>19910.304612000004</v>
      </c>
      <c r="E360" s="21">
        <v>0</v>
      </c>
      <c r="F360" s="606">
        <v>522695.77461200004</v>
      </c>
    </row>
    <row r="361" spans="1:6" ht="16.5">
      <c r="A361" s="26">
        <v>90037861</v>
      </c>
      <c r="B361" s="32" t="s">
        <v>663</v>
      </c>
      <c r="C361" s="32">
        <v>1472893.4850000001</v>
      </c>
      <c r="D361" s="32">
        <v>58326.582006000011</v>
      </c>
      <c r="E361" s="21">
        <v>0</v>
      </c>
      <c r="F361" s="606">
        <v>1531220.0670060001</v>
      </c>
    </row>
    <row r="362" spans="1:6" ht="16.5">
      <c r="A362" s="26">
        <v>90037981</v>
      </c>
      <c r="B362" s="32" t="s">
        <v>664</v>
      </c>
      <c r="C362" s="32">
        <v>2257018.1599999997</v>
      </c>
      <c r="D362" s="32">
        <v>89377.919135999997</v>
      </c>
      <c r="E362" s="21">
        <v>0</v>
      </c>
      <c r="F362" s="606">
        <v>2346396.0791359995</v>
      </c>
    </row>
    <row r="363" spans="1:6" ht="16.5">
      <c r="A363" s="26">
        <v>90037991</v>
      </c>
      <c r="B363" s="32" t="s">
        <v>665</v>
      </c>
      <c r="C363" s="32">
        <v>1114796.7490000001</v>
      </c>
      <c r="D363" s="32">
        <v>44145.951260400005</v>
      </c>
      <c r="E363" s="21">
        <v>0</v>
      </c>
      <c r="F363" s="606">
        <v>1158942.7002604001</v>
      </c>
    </row>
    <row r="364" spans="1:6" ht="16.5">
      <c r="A364" s="26">
        <v>90038081</v>
      </c>
      <c r="B364" s="32" t="s">
        <v>666</v>
      </c>
      <c r="C364" s="32">
        <v>1191554.28</v>
      </c>
      <c r="D364" s="32">
        <v>47185.549488000004</v>
      </c>
      <c r="E364" s="21">
        <v>0</v>
      </c>
      <c r="F364" s="606">
        <v>1238739.8294880001</v>
      </c>
    </row>
    <row r="365" spans="1:6" ht="16.5">
      <c r="A365" s="26">
        <v>90038581</v>
      </c>
      <c r="B365" s="32" t="s">
        <v>667</v>
      </c>
      <c r="C365" s="32">
        <v>312073.74</v>
      </c>
      <c r="D365" s="32">
        <v>12358.120104000001</v>
      </c>
      <c r="E365" s="21">
        <v>0</v>
      </c>
      <c r="F365" s="606">
        <v>324431.86010399996</v>
      </c>
    </row>
    <row r="366" spans="1:6" ht="16.5">
      <c r="A366" s="26">
        <v>90038611</v>
      </c>
      <c r="B366" s="32" t="s">
        <v>668</v>
      </c>
      <c r="C366" s="32">
        <v>764423.04999999993</v>
      </c>
      <c r="D366" s="32">
        <v>30271.15278</v>
      </c>
      <c r="E366" s="21">
        <v>0</v>
      </c>
      <c r="F366" s="606">
        <v>794694.20277999993</v>
      </c>
    </row>
    <row r="367" spans="1:6" ht="16.5">
      <c r="A367" s="26">
        <v>90038691</v>
      </c>
      <c r="B367" s="32" t="s">
        <v>669</v>
      </c>
      <c r="C367" s="32">
        <v>401913.14999999997</v>
      </c>
      <c r="D367" s="32">
        <v>15915.76074</v>
      </c>
      <c r="E367" s="21">
        <v>0</v>
      </c>
      <c r="F367" s="606">
        <v>417828.91073999996</v>
      </c>
    </row>
    <row r="368" spans="1:6" ht="16.5">
      <c r="A368" s="26">
        <v>90053421</v>
      </c>
      <c r="B368" s="32" t="s">
        <v>670</v>
      </c>
      <c r="C368" s="32">
        <v>6443219.4400000004</v>
      </c>
      <c r="D368" s="32">
        <v>255151.48982400005</v>
      </c>
      <c r="E368" s="21">
        <v>0</v>
      </c>
      <c r="F368" s="606">
        <v>6698370.9298240002</v>
      </c>
    </row>
    <row r="369" spans="1:6" ht="16.5">
      <c r="A369" s="26">
        <v>90053431</v>
      </c>
      <c r="B369" s="32" t="s">
        <v>671</v>
      </c>
      <c r="C369" s="32">
        <v>6846708.7200000007</v>
      </c>
      <c r="D369" s="32">
        <v>271129.66531200003</v>
      </c>
      <c r="E369" s="21">
        <v>0</v>
      </c>
      <c r="F369" s="606">
        <v>7117838.3853120003</v>
      </c>
    </row>
    <row r="370" spans="1:6" ht="16.5">
      <c r="A370" s="26">
        <v>90000842</v>
      </c>
      <c r="B370" s="32" t="s">
        <v>672</v>
      </c>
      <c r="C370" s="32">
        <v>5570525.7157800011</v>
      </c>
      <c r="D370" s="32">
        <v>0</v>
      </c>
      <c r="E370" s="21">
        <v>0</v>
      </c>
      <c r="F370" s="606">
        <v>5570525.7157800011</v>
      </c>
    </row>
    <row r="371" spans="1:6" ht="16.5">
      <c r="A371" s="26">
        <v>90000872</v>
      </c>
      <c r="B371" s="32" t="s">
        <v>673</v>
      </c>
      <c r="C371" s="32">
        <v>4767830.1314420002</v>
      </c>
      <c r="D371" s="32">
        <v>0</v>
      </c>
      <c r="E371" s="21">
        <v>0</v>
      </c>
      <c r="F371" s="606">
        <v>4767830.1314420002</v>
      </c>
    </row>
    <row r="372" spans="1:6" ht="16.5">
      <c r="A372" s="26">
        <v>90053342</v>
      </c>
      <c r="B372" s="32" t="s">
        <v>674</v>
      </c>
      <c r="C372" s="32">
        <v>801525.15020000003</v>
      </c>
      <c r="D372" s="32">
        <v>0</v>
      </c>
      <c r="E372" s="21">
        <v>0</v>
      </c>
      <c r="F372" s="606">
        <v>801525.15020000003</v>
      </c>
    </row>
    <row r="373" spans="1:6" ht="16.5">
      <c r="A373" s="26">
        <v>90037822</v>
      </c>
      <c r="B373" s="32" t="s">
        <v>675</v>
      </c>
      <c r="C373" s="32">
        <v>1930179.2341599995</v>
      </c>
      <c r="D373" s="32">
        <v>0</v>
      </c>
      <c r="E373" s="21">
        <v>0</v>
      </c>
      <c r="F373" s="606">
        <v>1930179.2341599995</v>
      </c>
    </row>
    <row r="374" spans="1:6" ht="16.5">
      <c r="A374" s="26">
        <v>90038382</v>
      </c>
      <c r="B374" s="32" t="s">
        <v>676</v>
      </c>
      <c r="C374" s="32">
        <v>2897935.6631999998</v>
      </c>
      <c r="D374" s="32">
        <v>0</v>
      </c>
      <c r="E374" s="21">
        <v>0</v>
      </c>
      <c r="F374" s="606">
        <v>2897935.6631999998</v>
      </c>
    </row>
    <row r="375" spans="1:6" ht="16.5">
      <c r="A375" s="26">
        <v>90053456</v>
      </c>
      <c r="B375" s="32" t="s">
        <v>677</v>
      </c>
      <c r="C375" s="32">
        <v>728928.60240000009</v>
      </c>
      <c r="D375" s="32">
        <v>0</v>
      </c>
      <c r="E375" s="21">
        <v>0</v>
      </c>
      <c r="F375" s="606">
        <v>728928.60240000009</v>
      </c>
    </row>
    <row r="376" spans="1:6" ht="16.5">
      <c r="A376" s="26">
        <v>90000837</v>
      </c>
      <c r="B376" s="32" t="s">
        <v>678</v>
      </c>
      <c r="C376" s="32">
        <v>11953317.907710001</v>
      </c>
      <c r="D376" s="32">
        <v>473351.38914531609</v>
      </c>
      <c r="E376" s="21">
        <v>0</v>
      </c>
      <c r="F376" s="606">
        <v>12426669.296855317</v>
      </c>
    </row>
    <row r="377" spans="1:6" ht="16.5">
      <c r="A377" s="26">
        <v>90002047</v>
      </c>
      <c r="B377" s="32" t="s">
        <v>679</v>
      </c>
      <c r="C377" s="32">
        <v>6751478.9454000015</v>
      </c>
      <c r="D377" s="32">
        <v>267358.5662378401</v>
      </c>
      <c r="E377" s="21">
        <v>0</v>
      </c>
      <c r="F377" s="606">
        <v>7018837.5116378414</v>
      </c>
    </row>
    <row r="378" spans="1:6" ht="16.5">
      <c r="A378" s="26">
        <v>90005997</v>
      </c>
      <c r="B378" s="32" t="s">
        <v>680</v>
      </c>
      <c r="C378" s="32">
        <v>7341140.7010000004</v>
      </c>
      <c r="D378" s="32">
        <v>290709.17175960005</v>
      </c>
      <c r="E378" s="21">
        <v>0</v>
      </c>
      <c r="F378" s="606">
        <v>7631849.8727596002</v>
      </c>
    </row>
    <row r="379" spans="1:6" ht="16.5">
      <c r="A379" s="26">
        <v>90008177</v>
      </c>
      <c r="B379" s="32" t="s">
        <v>681</v>
      </c>
      <c r="C379" s="32">
        <v>6025513.4674000004</v>
      </c>
      <c r="D379" s="32">
        <v>238610.33330904003</v>
      </c>
      <c r="E379" s="21">
        <v>0</v>
      </c>
      <c r="F379" s="606">
        <v>6264123.8007090408</v>
      </c>
    </row>
    <row r="380" spans="1:6" ht="16.5">
      <c r="A380" s="26">
        <v>90008367</v>
      </c>
      <c r="B380" s="32" t="s">
        <v>682</v>
      </c>
      <c r="C380" s="32">
        <v>8406383.9228000008</v>
      </c>
      <c r="D380" s="32">
        <v>332892.80334288004</v>
      </c>
      <c r="E380" s="21">
        <v>0</v>
      </c>
      <c r="F380" s="606">
        <v>8739276.7261428814</v>
      </c>
    </row>
    <row r="381" spans="1:6" ht="16.5">
      <c r="A381" s="26">
        <v>90008987</v>
      </c>
      <c r="B381" s="32" t="s">
        <v>683</v>
      </c>
      <c r="C381" s="32">
        <v>4724701.8558</v>
      </c>
      <c r="D381" s="32">
        <v>187098.19348968001</v>
      </c>
      <c r="E381" s="21">
        <v>0</v>
      </c>
      <c r="F381" s="606">
        <v>4911800.0492896801</v>
      </c>
    </row>
    <row r="382" spans="1:6" ht="16.5">
      <c r="A382" s="26">
        <v>90038737</v>
      </c>
      <c r="B382" s="32" t="s">
        <v>684</v>
      </c>
      <c r="C382" s="32">
        <v>8766403.5373999998</v>
      </c>
      <c r="D382" s="32">
        <v>347149.58008104004</v>
      </c>
      <c r="E382" s="21">
        <v>0</v>
      </c>
      <c r="F382" s="606">
        <v>9113553.1174810398</v>
      </c>
    </row>
    <row r="383" spans="1:6" ht="16.5">
      <c r="A383" s="26">
        <v>90042287</v>
      </c>
      <c r="B383" s="32" t="s">
        <v>685</v>
      </c>
      <c r="C383" s="32">
        <v>4700996.8605999984</v>
      </c>
      <c r="D383" s="32">
        <v>186159.47567975995</v>
      </c>
      <c r="E383" s="21">
        <v>0</v>
      </c>
      <c r="F383" s="606">
        <v>4887156.3362797583</v>
      </c>
    </row>
    <row r="384" spans="1:6" s="602" customFormat="1" ht="16.5">
      <c r="A384" s="18"/>
      <c r="B384" s="611" t="s">
        <v>694</v>
      </c>
      <c r="C384" s="24">
        <f>SUM(C309:C383)</f>
        <v>240061743.98452711</v>
      </c>
      <c r="D384" s="24">
        <f t="shared" ref="D384:F384" si="0">SUM(D309:D383)</f>
        <v>8845246.8516988624</v>
      </c>
      <c r="E384" s="24">
        <f t="shared" si="0"/>
        <v>0</v>
      </c>
      <c r="F384" s="24">
        <f t="shared" si="0"/>
        <v>248906990.83622593</v>
      </c>
    </row>
  </sheetData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15</vt:i4>
      </vt:variant>
    </vt:vector>
  </HeadingPairs>
  <TitlesOfParts>
    <vt:vector size="15" baseType="lpstr">
      <vt:lpstr>Tietoa aineistosta</vt:lpstr>
      <vt:lpstr>1. Vos-laskelma</vt:lpstr>
      <vt:lpstr>2. Vos-laskelma_€as</vt:lpstr>
      <vt:lpstr>3a. Vos-muutos_tiivis_2024-25</vt:lpstr>
      <vt:lpstr>3b. Vos-muutos_laaja2024-25</vt:lpstr>
      <vt:lpstr>4a. TE-tiivis</vt:lpstr>
      <vt:lpstr>4b. TE-laaja</vt:lpstr>
      <vt:lpstr>5. Sote-erät</vt:lpstr>
      <vt:lpstr>6. Kotikuntakorvaukset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2024-09-03T13:15:21Z</dcterms:modified>
  <cp:category/>
  <cp:contentStatus/>
</cp:coreProperties>
</file>