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"/>
    </mc:Choice>
  </mc:AlternateContent>
  <xr:revisionPtr revIDLastSave="5" documentId="8_{A66A4279-A27E-44E3-A02B-483F11A25270}" xr6:coauthVersionLast="45" xr6:coauthVersionMax="45" xr10:uidLastSave="{307EAB2E-40CE-4B02-AFC2-CE0C9AD1C4F7}"/>
  <bookViews>
    <workbookView xWindow="-108" yWindow="-108" windowWidth="23256" windowHeight="12576" xr2:uid="{00000000-000D-0000-FFFF-FFFF00000000}"/>
  </bookViews>
  <sheets>
    <sheet name="Kunnittain 2020" sheetId="3" r:id="rId1"/>
    <sheet name="Kuntaryhmittäin 2020" sheetId="4" r:id="rId2"/>
    <sheet name="Kunnittain 2021" sheetId="5" r:id="rId3"/>
    <sheet name="Kuntaryhmät 2021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" i="3" l="1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12" i="3"/>
  <c r="S11" i="3"/>
  <c r="S10" i="3"/>
  <c r="S9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10" i="3"/>
  <c r="Q9" i="3"/>
  <c r="L9" i="5" l="1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8" i="5"/>
  <c r="C52" i="6"/>
  <c r="C51" i="6"/>
  <c r="C50" i="6"/>
  <c r="C49" i="6"/>
  <c r="C48" i="6"/>
  <c r="C47" i="6"/>
  <c r="C46" i="6"/>
  <c r="C45" i="6"/>
  <c r="C44" i="6"/>
  <c r="C43" i="6"/>
  <c r="C42" i="6"/>
  <c r="I41" i="6"/>
  <c r="C41" i="6"/>
  <c r="I40" i="6"/>
  <c r="C40" i="6"/>
  <c r="I39" i="6"/>
  <c r="C39" i="6"/>
  <c r="I38" i="6"/>
  <c r="C38" i="6"/>
  <c r="I37" i="6"/>
  <c r="C37" i="6"/>
  <c r="I36" i="6"/>
  <c r="C36" i="6"/>
  <c r="I35" i="6"/>
  <c r="C35" i="6"/>
  <c r="C52" i="4"/>
  <c r="C51" i="4"/>
  <c r="C50" i="4"/>
  <c r="C49" i="4"/>
  <c r="C48" i="4"/>
  <c r="C47" i="4"/>
  <c r="C46" i="4"/>
  <c r="C45" i="4"/>
  <c r="C44" i="4"/>
  <c r="C43" i="4"/>
  <c r="C42" i="4"/>
  <c r="I41" i="4"/>
  <c r="C41" i="4"/>
  <c r="I40" i="4"/>
  <c r="C40" i="4"/>
  <c r="I39" i="4"/>
  <c r="C39" i="4"/>
  <c r="I38" i="4"/>
  <c r="C38" i="4"/>
  <c r="I37" i="4"/>
  <c r="C37" i="4"/>
  <c r="I36" i="4"/>
  <c r="C36" i="4"/>
  <c r="I35" i="4"/>
  <c r="C35" i="4"/>
  <c r="C34" i="6" l="1"/>
  <c r="I34" i="6"/>
  <c r="C34" i="4"/>
  <c r="I34" i="4"/>
  <c r="P300" i="5"/>
  <c r="P299" i="5"/>
  <c r="P298" i="5"/>
  <c r="P296" i="5"/>
  <c r="P294" i="5"/>
  <c r="P289" i="5"/>
  <c r="P288" i="5"/>
  <c r="P286" i="5"/>
  <c r="P283" i="5"/>
  <c r="P278" i="5"/>
  <c r="P277" i="5"/>
  <c r="P276" i="5"/>
  <c r="P275" i="5"/>
  <c r="P274" i="5"/>
  <c r="P272" i="5"/>
  <c r="P271" i="5"/>
  <c r="P270" i="5"/>
  <c r="P264" i="5"/>
  <c r="P262" i="5"/>
  <c r="P254" i="5"/>
  <c r="P253" i="5"/>
  <c r="P252" i="5"/>
  <c r="P250" i="5"/>
  <c r="P248" i="5"/>
  <c r="P247" i="5"/>
  <c r="P246" i="5"/>
  <c r="P242" i="5"/>
  <c r="P241" i="5"/>
  <c r="P240" i="5"/>
  <c r="P238" i="5"/>
  <c r="P230" i="5"/>
  <c r="P229" i="5"/>
  <c r="P228" i="5"/>
  <c r="P227" i="5"/>
  <c r="P226" i="5"/>
  <c r="P222" i="5"/>
  <c r="P217" i="5"/>
  <c r="P216" i="5"/>
  <c r="P214" i="5"/>
  <c r="P206" i="5"/>
  <c r="P205" i="5"/>
  <c r="P204" i="5"/>
  <c r="P203" i="5"/>
  <c r="P202" i="5"/>
  <c r="P200" i="5"/>
  <c r="P198" i="5"/>
  <c r="P193" i="5"/>
  <c r="P192" i="5"/>
  <c r="P190" i="5"/>
  <c r="P187" i="5"/>
  <c r="P182" i="5"/>
  <c r="P181" i="5"/>
  <c r="P180" i="5"/>
  <c r="P179" i="5"/>
  <c r="P178" i="5"/>
  <c r="P176" i="5"/>
  <c r="P175" i="5"/>
  <c r="P174" i="5"/>
  <c r="P168" i="5"/>
  <c r="P166" i="5"/>
  <c r="P158" i="5"/>
  <c r="P157" i="5"/>
  <c r="P156" i="5"/>
  <c r="P154" i="5"/>
  <c r="P152" i="5"/>
  <c r="P151" i="5"/>
  <c r="P150" i="5"/>
  <c r="P146" i="5"/>
  <c r="P145" i="5"/>
  <c r="P144" i="5"/>
  <c r="P142" i="5"/>
  <c r="P134" i="5"/>
  <c r="P133" i="5"/>
  <c r="P132" i="5"/>
  <c r="P131" i="5"/>
  <c r="P130" i="5"/>
  <c r="P126" i="5"/>
  <c r="P121" i="5"/>
  <c r="P120" i="5"/>
  <c r="P118" i="5"/>
  <c r="P110" i="5"/>
  <c r="P109" i="5"/>
  <c r="P108" i="5"/>
  <c r="P107" i="5"/>
  <c r="P106" i="5"/>
  <c r="P104" i="5"/>
  <c r="P103" i="5"/>
  <c r="P102" i="5"/>
  <c r="P97" i="5"/>
  <c r="P96" i="5"/>
  <c r="P94" i="5"/>
  <c r="P92" i="5"/>
  <c r="P91" i="5"/>
  <c r="P86" i="5"/>
  <c r="P85" i="5"/>
  <c r="P84" i="5"/>
  <c r="P83" i="5"/>
  <c r="P82" i="5"/>
  <c r="P80" i="5"/>
  <c r="P79" i="5"/>
  <c r="P78" i="5"/>
  <c r="P72" i="5"/>
  <c r="P70" i="5"/>
  <c r="P62" i="5"/>
  <c r="P61" i="5"/>
  <c r="P60" i="5"/>
  <c r="P58" i="5"/>
  <c r="P56" i="5"/>
  <c r="P49" i="5"/>
  <c r="P48" i="5"/>
  <c r="P38" i="5"/>
  <c r="P37" i="5"/>
  <c r="P36" i="5"/>
  <c r="P35" i="5"/>
  <c r="P34" i="5"/>
  <c r="P30" i="5"/>
  <c r="D49" i="6"/>
  <c r="E49" i="6" s="1"/>
  <c r="P24" i="5"/>
  <c r="P22" i="5"/>
  <c r="D36" i="6"/>
  <c r="E36" i="6" s="1"/>
  <c r="D35" i="6"/>
  <c r="P11" i="5"/>
  <c r="J38" i="6"/>
  <c r="K38" i="6" s="1"/>
  <c r="P8" i="5"/>
  <c r="P297" i="5"/>
  <c r="P295" i="5"/>
  <c r="P293" i="5"/>
  <c r="P292" i="5"/>
  <c r="P291" i="5"/>
  <c r="P290" i="5"/>
  <c r="P287" i="5"/>
  <c r="P285" i="5"/>
  <c r="P284" i="5"/>
  <c r="P282" i="5"/>
  <c r="P281" i="5"/>
  <c r="P280" i="5"/>
  <c r="P279" i="5"/>
  <c r="P273" i="5"/>
  <c r="P269" i="5"/>
  <c r="P268" i="5"/>
  <c r="P267" i="5"/>
  <c r="P266" i="5"/>
  <c r="P265" i="5"/>
  <c r="P263" i="5"/>
  <c r="P261" i="5"/>
  <c r="P260" i="5"/>
  <c r="P259" i="5"/>
  <c r="P258" i="5"/>
  <c r="P257" i="5"/>
  <c r="P256" i="5"/>
  <c r="P255" i="5"/>
  <c r="P251" i="5"/>
  <c r="P249" i="5"/>
  <c r="P245" i="5"/>
  <c r="P244" i="5"/>
  <c r="P243" i="5"/>
  <c r="P239" i="5"/>
  <c r="P237" i="5"/>
  <c r="P236" i="5"/>
  <c r="P235" i="5"/>
  <c r="P234" i="5"/>
  <c r="P233" i="5"/>
  <c r="P232" i="5"/>
  <c r="P231" i="5"/>
  <c r="P225" i="5"/>
  <c r="P224" i="5"/>
  <c r="P223" i="5"/>
  <c r="P221" i="5"/>
  <c r="P220" i="5"/>
  <c r="P219" i="5"/>
  <c r="P218" i="5"/>
  <c r="P215" i="5"/>
  <c r="P213" i="5"/>
  <c r="P212" i="5"/>
  <c r="P211" i="5"/>
  <c r="P210" i="5"/>
  <c r="P209" i="5"/>
  <c r="P208" i="5"/>
  <c r="P207" i="5"/>
  <c r="P201" i="5"/>
  <c r="P199" i="5"/>
  <c r="P197" i="5"/>
  <c r="P196" i="5"/>
  <c r="P195" i="5"/>
  <c r="P194" i="5"/>
  <c r="P191" i="5"/>
  <c r="P189" i="5"/>
  <c r="P188" i="5"/>
  <c r="P186" i="5"/>
  <c r="P185" i="5"/>
  <c r="P184" i="5"/>
  <c r="P183" i="5"/>
  <c r="P177" i="5"/>
  <c r="P173" i="5"/>
  <c r="P172" i="5"/>
  <c r="P171" i="5"/>
  <c r="P170" i="5"/>
  <c r="P169" i="5"/>
  <c r="P167" i="5"/>
  <c r="P165" i="5"/>
  <c r="P164" i="5"/>
  <c r="P163" i="5"/>
  <c r="P162" i="5"/>
  <c r="P161" i="5"/>
  <c r="P160" i="5"/>
  <c r="P159" i="5"/>
  <c r="P155" i="5"/>
  <c r="P153" i="5"/>
  <c r="P149" i="5"/>
  <c r="P148" i="5"/>
  <c r="P147" i="5"/>
  <c r="P143" i="5"/>
  <c r="P141" i="5"/>
  <c r="P140" i="5"/>
  <c r="P139" i="5"/>
  <c r="P138" i="5"/>
  <c r="P137" i="5"/>
  <c r="P136" i="5"/>
  <c r="P135" i="5"/>
  <c r="P129" i="5"/>
  <c r="P128" i="5"/>
  <c r="P127" i="5"/>
  <c r="P125" i="5"/>
  <c r="P124" i="5"/>
  <c r="P123" i="5"/>
  <c r="P122" i="5"/>
  <c r="P119" i="5"/>
  <c r="P117" i="5"/>
  <c r="P116" i="5"/>
  <c r="P115" i="5"/>
  <c r="P114" i="5"/>
  <c r="P113" i="5"/>
  <c r="P112" i="5"/>
  <c r="P111" i="5"/>
  <c r="P105" i="5"/>
  <c r="P101" i="5"/>
  <c r="P100" i="5"/>
  <c r="P99" i="5"/>
  <c r="P98" i="5"/>
  <c r="P95" i="5"/>
  <c r="P93" i="5"/>
  <c r="P90" i="5"/>
  <c r="P89" i="5"/>
  <c r="P88" i="5"/>
  <c r="P87" i="5"/>
  <c r="P81" i="5"/>
  <c r="P77" i="5"/>
  <c r="P76" i="5"/>
  <c r="P75" i="5"/>
  <c r="P74" i="5"/>
  <c r="P73" i="5"/>
  <c r="P71" i="5"/>
  <c r="P69" i="5"/>
  <c r="P68" i="5"/>
  <c r="P67" i="5"/>
  <c r="P66" i="5"/>
  <c r="P65" i="5"/>
  <c r="P64" i="5"/>
  <c r="P63" i="5"/>
  <c r="P59" i="5"/>
  <c r="P57" i="5"/>
  <c r="P53" i="5"/>
  <c r="P52" i="5"/>
  <c r="P51" i="5"/>
  <c r="P47" i="5"/>
  <c r="P45" i="5"/>
  <c r="P44" i="5"/>
  <c r="P43" i="5"/>
  <c r="P42" i="5"/>
  <c r="P41" i="5"/>
  <c r="P40" i="5"/>
  <c r="P39" i="5"/>
  <c r="P33" i="5"/>
  <c r="P32" i="5"/>
  <c r="P31" i="5"/>
  <c r="P29" i="5"/>
  <c r="P28" i="5"/>
  <c r="P27" i="5"/>
  <c r="P26" i="5"/>
  <c r="P23" i="5"/>
  <c r="P21" i="5"/>
  <c r="P20" i="5"/>
  <c r="P19" i="5"/>
  <c r="P18" i="5"/>
  <c r="P17" i="5"/>
  <c r="P16" i="5"/>
  <c r="P15" i="5"/>
  <c r="P9" i="5"/>
  <c r="O7" i="5" l="1"/>
  <c r="D39" i="6"/>
  <c r="E39" i="6" s="1"/>
  <c r="J41" i="6"/>
  <c r="K41" i="6" s="1"/>
  <c r="D43" i="6"/>
  <c r="E43" i="6" s="1"/>
  <c r="D46" i="6"/>
  <c r="E46" i="6" s="1"/>
  <c r="D52" i="6"/>
  <c r="E52" i="6" s="1"/>
  <c r="D51" i="6"/>
  <c r="E51" i="6" s="1"/>
  <c r="D45" i="6"/>
  <c r="E45" i="6" s="1"/>
  <c r="J35" i="6"/>
  <c r="J36" i="6"/>
  <c r="K36" i="6" s="1"/>
  <c r="E35" i="6"/>
  <c r="J37" i="6"/>
  <c r="K37" i="6" s="1"/>
  <c r="D41" i="6"/>
  <c r="E41" i="6" s="1"/>
  <c r="P50" i="5"/>
  <c r="P10" i="5"/>
  <c r="P25" i="5"/>
  <c r="D37" i="6"/>
  <c r="E37" i="6" s="1"/>
  <c r="P54" i="5"/>
  <c r="D48" i="6"/>
  <c r="E48" i="6" s="1"/>
  <c r="D42" i="6"/>
  <c r="E42" i="6" s="1"/>
  <c r="P13" i="5"/>
  <c r="P12" i="5"/>
  <c r="P55" i="5"/>
  <c r="J39" i="6"/>
  <c r="K39" i="6" s="1"/>
  <c r="D47" i="6"/>
  <c r="E47" i="6" s="1"/>
  <c r="J40" i="6"/>
  <c r="K40" i="6" s="1"/>
  <c r="D50" i="6"/>
  <c r="E50" i="6" s="1"/>
  <c r="D38" i="6"/>
  <c r="E38" i="6" s="1"/>
  <c r="P46" i="5"/>
  <c r="D44" i="6"/>
  <c r="E44" i="6" s="1"/>
  <c r="D40" i="6"/>
  <c r="E40" i="6" s="1"/>
  <c r="P14" i="5"/>
  <c r="M8" i="3"/>
  <c r="L8" i="3"/>
  <c r="K8" i="3"/>
  <c r="J8" i="3"/>
  <c r="A1" i="5"/>
  <c r="P2" i="5" l="1"/>
  <c r="P4" i="5"/>
  <c r="E55" i="6"/>
  <c r="D34" i="6"/>
  <c r="E34" i="6" s="1"/>
  <c r="E54" i="6"/>
  <c r="P3" i="5"/>
  <c r="J34" i="6"/>
  <c r="K34" i="6" s="1"/>
  <c r="K35" i="6"/>
  <c r="R9" i="3"/>
  <c r="R302" i="3"/>
  <c r="R301" i="3"/>
  <c r="R300" i="3"/>
  <c r="R299" i="3"/>
  <c r="R298" i="3"/>
  <c r="R297" i="3"/>
  <c r="R296" i="3"/>
  <c r="R295" i="3"/>
  <c r="R294" i="3"/>
  <c r="R293" i="3"/>
  <c r="R292" i="3"/>
  <c r="R291" i="3"/>
  <c r="R290" i="3"/>
  <c r="R289" i="3"/>
  <c r="R288" i="3"/>
  <c r="R287" i="3"/>
  <c r="R286" i="3"/>
  <c r="R285" i="3"/>
  <c r="R284" i="3"/>
  <c r="R283" i="3"/>
  <c r="R282" i="3"/>
  <c r="R281" i="3"/>
  <c r="R280" i="3"/>
  <c r="R279" i="3"/>
  <c r="R278" i="3"/>
  <c r="R277" i="3"/>
  <c r="R276" i="3"/>
  <c r="R275" i="3"/>
  <c r="R274" i="3"/>
  <c r="R273" i="3"/>
  <c r="R272" i="3"/>
  <c r="R271" i="3"/>
  <c r="R270" i="3"/>
  <c r="R269" i="3"/>
  <c r="R268" i="3"/>
  <c r="R267" i="3"/>
  <c r="R266" i="3"/>
  <c r="R265" i="3"/>
  <c r="R264" i="3"/>
  <c r="R263" i="3"/>
  <c r="R262" i="3"/>
  <c r="R261" i="3"/>
  <c r="R260" i="3"/>
  <c r="R259" i="3"/>
  <c r="R258" i="3"/>
  <c r="R257" i="3"/>
  <c r="R256" i="3"/>
  <c r="R255" i="3"/>
  <c r="R254" i="3"/>
  <c r="R253" i="3"/>
  <c r="R252" i="3"/>
  <c r="R251" i="3"/>
  <c r="R250" i="3"/>
  <c r="R249" i="3"/>
  <c r="R248" i="3"/>
  <c r="R247" i="3"/>
  <c r="R246" i="3"/>
  <c r="R245" i="3"/>
  <c r="R244" i="3"/>
  <c r="R243" i="3"/>
  <c r="R242" i="3"/>
  <c r="R241" i="3"/>
  <c r="R240" i="3"/>
  <c r="R239" i="3"/>
  <c r="R238" i="3"/>
  <c r="R237" i="3"/>
  <c r="R236" i="3"/>
  <c r="R235" i="3"/>
  <c r="R234" i="3"/>
  <c r="R233" i="3"/>
  <c r="R232" i="3"/>
  <c r="R231" i="3"/>
  <c r="R230" i="3"/>
  <c r="R229" i="3"/>
  <c r="R228" i="3"/>
  <c r="R227" i="3"/>
  <c r="R226" i="3"/>
  <c r="R225" i="3"/>
  <c r="R224" i="3"/>
  <c r="R223" i="3"/>
  <c r="R222" i="3"/>
  <c r="R221" i="3"/>
  <c r="R220" i="3"/>
  <c r="R219" i="3"/>
  <c r="R218" i="3"/>
  <c r="R217" i="3"/>
  <c r="R216" i="3"/>
  <c r="R215" i="3"/>
  <c r="R214" i="3"/>
  <c r="R213" i="3"/>
  <c r="R212" i="3"/>
  <c r="R211" i="3"/>
  <c r="R210" i="3"/>
  <c r="R209" i="3"/>
  <c r="R208" i="3"/>
  <c r="R207" i="3"/>
  <c r="R206" i="3"/>
  <c r="R205" i="3"/>
  <c r="R204" i="3"/>
  <c r="R203" i="3"/>
  <c r="R202" i="3"/>
  <c r="R201" i="3"/>
  <c r="R200" i="3"/>
  <c r="R199" i="3"/>
  <c r="R198" i="3"/>
  <c r="R197" i="3"/>
  <c r="R196" i="3"/>
  <c r="R195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82" i="3"/>
  <c r="R181" i="3"/>
  <c r="R180" i="3"/>
  <c r="R179" i="3"/>
  <c r="R178" i="3"/>
  <c r="R177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63" i="3"/>
  <c r="R162" i="3"/>
  <c r="R161" i="3"/>
  <c r="R160" i="3"/>
  <c r="R159" i="3"/>
  <c r="R158" i="3"/>
  <c r="R157" i="3"/>
  <c r="R156" i="3"/>
  <c r="R155" i="3"/>
  <c r="R154" i="3"/>
  <c r="R153" i="3"/>
  <c r="R152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5" i="3"/>
  <c r="R54" i="3"/>
  <c r="R53" i="3"/>
  <c r="R51" i="3"/>
  <c r="R50" i="3"/>
  <c r="R49" i="3"/>
  <c r="R47" i="3"/>
  <c r="R46" i="3"/>
  <c r="R45" i="3"/>
  <c r="R44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5" i="3"/>
  <c r="R24" i="3"/>
  <c r="R23" i="3"/>
  <c r="R21" i="3"/>
  <c r="R20" i="3"/>
  <c r="K43" i="6" l="1"/>
  <c r="K44" i="6"/>
  <c r="R19" i="3"/>
  <c r="D37" i="4"/>
  <c r="E37" i="4" s="1"/>
  <c r="R12" i="3"/>
  <c r="D40" i="4"/>
  <c r="E40" i="4" s="1"/>
  <c r="R28" i="3"/>
  <c r="D46" i="4"/>
  <c r="E46" i="4" s="1"/>
  <c r="R52" i="3"/>
  <c r="D45" i="4"/>
  <c r="E45" i="4" s="1"/>
  <c r="R26" i="3"/>
  <c r="D49" i="4"/>
  <c r="E49" i="4" s="1"/>
  <c r="R11" i="3"/>
  <c r="J38" i="4"/>
  <c r="K38" i="4" s="1"/>
  <c r="R27" i="3"/>
  <c r="J37" i="4"/>
  <c r="K37" i="4" s="1"/>
  <c r="D41" i="4"/>
  <c r="E41" i="4" s="1"/>
  <c r="R43" i="3"/>
  <c r="J36" i="4"/>
  <c r="K36" i="4" s="1"/>
  <c r="R42" i="3"/>
  <c r="D51" i="4"/>
  <c r="E51" i="4" s="1"/>
  <c r="R13" i="3"/>
  <c r="D35" i="4"/>
  <c r="R14" i="3"/>
  <c r="D36" i="4"/>
  <c r="E36" i="4" s="1"/>
  <c r="R22" i="3"/>
  <c r="D38" i="4"/>
  <c r="E38" i="4" s="1"/>
  <c r="R10" i="3"/>
  <c r="J40" i="4"/>
  <c r="K40" i="4" s="1"/>
  <c r="D50" i="4"/>
  <c r="E50" i="4" s="1"/>
  <c r="R17" i="3"/>
  <c r="D52" i="4"/>
  <c r="E52" i="4" s="1"/>
  <c r="R57" i="3"/>
  <c r="D42" i="4"/>
  <c r="E42" i="4" s="1"/>
  <c r="R18" i="3"/>
  <c r="J35" i="4"/>
  <c r="R15" i="3"/>
  <c r="D39" i="4"/>
  <c r="E39" i="4" s="1"/>
  <c r="J39" i="4"/>
  <c r="K39" i="4" s="1"/>
  <c r="R16" i="3"/>
  <c r="D43" i="4"/>
  <c r="E43" i="4" s="1"/>
  <c r="J41" i="4"/>
  <c r="K41" i="4" s="1"/>
  <c r="R48" i="3"/>
  <c r="D44" i="4"/>
  <c r="E44" i="4" s="1"/>
  <c r="R56" i="3"/>
  <c r="D48" i="4"/>
  <c r="E48" i="4" s="1"/>
  <c r="D47" i="4"/>
  <c r="E47" i="4" s="1"/>
  <c r="Q8" i="3"/>
  <c r="J7" i="5"/>
  <c r="R4" i="3" l="1"/>
  <c r="R5" i="3"/>
  <c r="J4" i="4"/>
  <c r="R3" i="3"/>
  <c r="J5" i="4"/>
  <c r="D34" i="4"/>
  <c r="E34" i="4" s="1"/>
  <c r="E35" i="4"/>
  <c r="J34" i="4"/>
  <c r="K34" i="4" s="1"/>
  <c r="K35" i="4"/>
  <c r="D21" i="4"/>
  <c r="D11" i="4"/>
  <c r="D15" i="4"/>
  <c r="S8" i="3"/>
  <c r="D20" i="4"/>
  <c r="J7" i="4"/>
  <c r="D9" i="4"/>
  <c r="D18" i="4"/>
  <c r="J9" i="4"/>
  <c r="D4" i="4"/>
  <c r="D7" i="4"/>
  <c r="D6" i="4"/>
  <c r="J6" i="4"/>
  <c r="D10" i="4"/>
  <c r="D14" i="4"/>
  <c r="D5" i="4"/>
  <c r="D8" i="4"/>
  <c r="D16" i="4"/>
  <c r="J8" i="4"/>
  <c r="D13" i="4"/>
  <c r="D17" i="4"/>
  <c r="D19" i="4"/>
  <c r="D12" i="4"/>
  <c r="J10" i="4"/>
  <c r="L7" i="5"/>
  <c r="K44" i="4" l="1"/>
  <c r="K43" i="4"/>
  <c r="E55" i="4"/>
  <c r="E54" i="4"/>
  <c r="J3" i="4"/>
  <c r="E7" i="5"/>
  <c r="P7" i="5" s="1"/>
  <c r="I10" i="6" l="1"/>
  <c r="I9" i="6"/>
  <c r="I8" i="6"/>
  <c r="I7" i="6"/>
  <c r="I6" i="6"/>
  <c r="I5" i="6"/>
  <c r="I4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4" i="5"/>
  <c r="M13" i="5"/>
  <c r="M12" i="5"/>
  <c r="M11" i="5"/>
  <c r="M10" i="5"/>
  <c r="M9" i="5"/>
  <c r="I7" i="5"/>
  <c r="H7" i="5"/>
  <c r="G7" i="5"/>
  <c r="D11" i="6" l="1"/>
  <c r="J10" i="6"/>
  <c r="J8" i="6"/>
  <c r="K8" i="6" s="1"/>
  <c r="M8" i="5"/>
  <c r="D20" i="6"/>
  <c r="E20" i="6" s="1"/>
  <c r="D15" i="6"/>
  <c r="E15" i="6" s="1"/>
  <c r="D5" i="6"/>
  <c r="E5" i="6" s="1"/>
  <c r="D13" i="6"/>
  <c r="E13" i="6" s="1"/>
  <c r="D21" i="6"/>
  <c r="E21" i="6" s="1"/>
  <c r="J4" i="6"/>
  <c r="K4" i="6" s="1"/>
  <c r="D6" i="6"/>
  <c r="E6" i="6" s="1"/>
  <c r="D14" i="6"/>
  <c r="E14" i="6" s="1"/>
  <c r="J5" i="6"/>
  <c r="K5" i="6" s="1"/>
  <c r="D4" i="6"/>
  <c r="E4" i="6" s="1"/>
  <c r="J6" i="6"/>
  <c r="K6" i="6" s="1"/>
  <c r="D7" i="6"/>
  <c r="E7" i="6" s="1"/>
  <c r="D8" i="6"/>
  <c r="E8" i="6" s="1"/>
  <c r="D16" i="6"/>
  <c r="E16" i="6" s="1"/>
  <c r="J7" i="6"/>
  <c r="K7" i="6" s="1"/>
  <c r="D12" i="6"/>
  <c r="E12" i="6" s="1"/>
  <c r="M15" i="5"/>
  <c r="M55" i="5"/>
  <c r="D9" i="6"/>
  <c r="E9" i="6" s="1"/>
  <c r="D17" i="6"/>
  <c r="E17" i="6" s="1"/>
  <c r="D10" i="6"/>
  <c r="E10" i="6" s="1"/>
  <c r="D18" i="6"/>
  <c r="E18" i="6" s="1"/>
  <c r="J9" i="6"/>
  <c r="K9" i="6" s="1"/>
  <c r="D19" i="6"/>
  <c r="E19" i="6" s="1"/>
  <c r="I3" i="6"/>
  <c r="K10" i="6"/>
  <c r="E11" i="6"/>
  <c r="C3" i="6"/>
  <c r="M7" i="5"/>
  <c r="I10" i="4"/>
  <c r="I9" i="4"/>
  <c r="I8" i="4"/>
  <c r="I7" i="4"/>
  <c r="I6" i="4"/>
  <c r="I5" i="4"/>
  <c r="I4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I3" i="4" l="1"/>
  <c r="M4" i="5"/>
  <c r="M3" i="5"/>
  <c r="M2" i="5"/>
  <c r="E23" i="6"/>
  <c r="E24" i="6"/>
  <c r="K12" i="6"/>
  <c r="K13" i="6"/>
  <c r="D3" i="6"/>
  <c r="E3" i="6" s="1"/>
  <c r="J3" i="6"/>
  <c r="K3" i="6" s="1"/>
  <c r="E8" i="3"/>
  <c r="R8" i="3" s="1"/>
  <c r="T296" i="3" l="1"/>
  <c r="T295" i="3"/>
  <c r="T288" i="3"/>
  <c r="T287" i="3"/>
  <c r="T280" i="3"/>
  <c r="T279" i="3"/>
  <c r="T272" i="3"/>
  <c r="T271" i="3"/>
  <c r="T264" i="3"/>
  <c r="T263" i="3"/>
  <c r="T256" i="3"/>
  <c r="T255" i="3"/>
  <c r="T248" i="3"/>
  <c r="T247" i="3"/>
  <c r="T240" i="3"/>
  <c r="T239" i="3"/>
  <c r="T232" i="3"/>
  <c r="T231" i="3"/>
  <c r="T224" i="3"/>
  <c r="T223" i="3"/>
  <c r="T216" i="3"/>
  <c r="T215" i="3"/>
  <c r="T208" i="3"/>
  <c r="T207" i="3"/>
  <c r="T200" i="3"/>
  <c r="T199" i="3"/>
  <c r="T192" i="3"/>
  <c r="T191" i="3"/>
  <c r="T184" i="3"/>
  <c r="T183" i="3"/>
  <c r="T176" i="3"/>
  <c r="T175" i="3"/>
  <c r="T168" i="3"/>
  <c r="T167" i="3"/>
  <c r="T160" i="3"/>
  <c r="T159" i="3"/>
  <c r="T152" i="3"/>
  <c r="T151" i="3"/>
  <c r="T144" i="3"/>
  <c r="T143" i="3"/>
  <c r="T136" i="3"/>
  <c r="T135" i="3"/>
  <c r="T128" i="3"/>
  <c r="T127" i="3"/>
  <c r="T120" i="3"/>
  <c r="T119" i="3"/>
  <c r="T112" i="3"/>
  <c r="T111" i="3"/>
  <c r="T104" i="3"/>
  <c r="T103" i="3"/>
  <c r="T96" i="3"/>
  <c r="T95" i="3"/>
  <c r="T88" i="3"/>
  <c r="T87" i="3"/>
  <c r="T80" i="3"/>
  <c r="T79" i="3"/>
  <c r="T72" i="3"/>
  <c r="T71" i="3"/>
  <c r="T64" i="3"/>
  <c r="T63" i="3"/>
  <c r="T56" i="3"/>
  <c r="T55" i="3"/>
  <c r="T48" i="3"/>
  <c r="T47" i="3"/>
  <c r="T40" i="3"/>
  <c r="T39" i="3"/>
  <c r="T32" i="3"/>
  <c r="T31" i="3"/>
  <c r="T24" i="3"/>
  <c r="T23" i="3"/>
  <c r="T16" i="3"/>
  <c r="T15" i="3"/>
  <c r="T302" i="3"/>
  <c r="T301" i="3"/>
  <c r="T300" i="3"/>
  <c r="T299" i="3"/>
  <c r="T298" i="3"/>
  <c r="T297" i="3"/>
  <c r="T294" i="3"/>
  <c r="T293" i="3"/>
  <c r="T292" i="3"/>
  <c r="T291" i="3"/>
  <c r="T290" i="3"/>
  <c r="T289" i="3"/>
  <c r="T286" i="3"/>
  <c r="T285" i="3"/>
  <c r="T284" i="3"/>
  <c r="T283" i="3"/>
  <c r="T282" i="3"/>
  <c r="T281" i="3"/>
  <c r="T278" i="3"/>
  <c r="T277" i="3"/>
  <c r="T276" i="3"/>
  <c r="T275" i="3"/>
  <c r="T274" i="3"/>
  <c r="T273" i="3"/>
  <c r="T270" i="3"/>
  <c r="T269" i="3"/>
  <c r="T268" i="3"/>
  <c r="T267" i="3"/>
  <c r="T266" i="3"/>
  <c r="T265" i="3"/>
  <c r="T262" i="3"/>
  <c r="T261" i="3"/>
  <c r="T260" i="3"/>
  <c r="T259" i="3"/>
  <c r="T258" i="3"/>
  <c r="T257" i="3"/>
  <c r="T254" i="3"/>
  <c r="T253" i="3"/>
  <c r="T252" i="3"/>
  <c r="T251" i="3"/>
  <c r="T250" i="3"/>
  <c r="T249" i="3"/>
  <c r="T246" i="3"/>
  <c r="T245" i="3"/>
  <c r="T244" i="3"/>
  <c r="T243" i="3"/>
  <c r="T242" i="3"/>
  <c r="T241" i="3"/>
  <c r="T238" i="3"/>
  <c r="T237" i="3"/>
  <c r="T236" i="3"/>
  <c r="T235" i="3"/>
  <c r="T234" i="3"/>
  <c r="T233" i="3"/>
  <c r="T230" i="3"/>
  <c r="T229" i="3"/>
  <c r="T228" i="3"/>
  <c r="T227" i="3"/>
  <c r="T226" i="3"/>
  <c r="T225" i="3"/>
  <c r="T222" i="3"/>
  <c r="T221" i="3"/>
  <c r="T220" i="3"/>
  <c r="T219" i="3"/>
  <c r="T218" i="3"/>
  <c r="T217" i="3"/>
  <c r="T214" i="3"/>
  <c r="T213" i="3"/>
  <c r="T212" i="3"/>
  <c r="T211" i="3"/>
  <c r="T210" i="3"/>
  <c r="T209" i="3"/>
  <c r="T206" i="3"/>
  <c r="T205" i="3"/>
  <c r="T204" i="3"/>
  <c r="T203" i="3"/>
  <c r="T202" i="3"/>
  <c r="T201" i="3"/>
  <c r="T198" i="3"/>
  <c r="T197" i="3"/>
  <c r="T196" i="3"/>
  <c r="T195" i="3"/>
  <c r="T194" i="3"/>
  <c r="T193" i="3"/>
  <c r="T190" i="3"/>
  <c r="T189" i="3"/>
  <c r="T188" i="3"/>
  <c r="T187" i="3"/>
  <c r="T186" i="3"/>
  <c r="T185" i="3"/>
  <c r="T182" i="3"/>
  <c r="T181" i="3"/>
  <c r="T180" i="3"/>
  <c r="T179" i="3"/>
  <c r="T178" i="3"/>
  <c r="T177" i="3"/>
  <c r="T174" i="3"/>
  <c r="T173" i="3"/>
  <c r="T172" i="3"/>
  <c r="T171" i="3"/>
  <c r="T170" i="3"/>
  <c r="T169" i="3"/>
  <c r="T166" i="3"/>
  <c r="T165" i="3"/>
  <c r="T164" i="3"/>
  <c r="T163" i="3"/>
  <c r="T162" i="3"/>
  <c r="T161" i="3"/>
  <c r="T158" i="3"/>
  <c r="T157" i="3"/>
  <c r="T156" i="3"/>
  <c r="T155" i="3"/>
  <c r="T154" i="3"/>
  <c r="T153" i="3"/>
  <c r="T150" i="3"/>
  <c r="T149" i="3"/>
  <c r="T148" i="3"/>
  <c r="T147" i="3"/>
  <c r="T146" i="3"/>
  <c r="T145" i="3"/>
  <c r="T142" i="3"/>
  <c r="T141" i="3"/>
  <c r="T140" i="3"/>
  <c r="T139" i="3"/>
  <c r="T138" i="3"/>
  <c r="T137" i="3"/>
  <c r="T134" i="3"/>
  <c r="T133" i="3"/>
  <c r="T132" i="3"/>
  <c r="T131" i="3"/>
  <c r="T130" i="3"/>
  <c r="T129" i="3"/>
  <c r="T126" i="3"/>
  <c r="T125" i="3"/>
  <c r="T124" i="3"/>
  <c r="T123" i="3"/>
  <c r="T122" i="3"/>
  <c r="T121" i="3"/>
  <c r="T118" i="3"/>
  <c r="T117" i="3"/>
  <c r="T116" i="3"/>
  <c r="T115" i="3"/>
  <c r="T114" i="3"/>
  <c r="T113" i="3"/>
  <c r="T110" i="3"/>
  <c r="T109" i="3"/>
  <c r="T108" i="3"/>
  <c r="T107" i="3"/>
  <c r="T106" i="3"/>
  <c r="T105" i="3"/>
  <c r="T102" i="3"/>
  <c r="T101" i="3"/>
  <c r="T100" i="3"/>
  <c r="T99" i="3"/>
  <c r="T98" i="3"/>
  <c r="T97" i="3"/>
  <c r="T94" i="3"/>
  <c r="T93" i="3"/>
  <c r="T92" i="3"/>
  <c r="T91" i="3"/>
  <c r="T90" i="3"/>
  <c r="T89" i="3"/>
  <c r="T86" i="3"/>
  <c r="T85" i="3"/>
  <c r="T84" i="3"/>
  <c r="T83" i="3"/>
  <c r="T82" i="3"/>
  <c r="T81" i="3"/>
  <c r="T78" i="3"/>
  <c r="T77" i="3"/>
  <c r="T76" i="3"/>
  <c r="T75" i="3"/>
  <c r="T74" i="3"/>
  <c r="T73" i="3"/>
  <c r="T70" i="3"/>
  <c r="T69" i="3"/>
  <c r="T68" i="3"/>
  <c r="T67" i="3"/>
  <c r="T66" i="3"/>
  <c r="T65" i="3"/>
  <c r="T62" i="3"/>
  <c r="T61" i="3"/>
  <c r="T60" i="3"/>
  <c r="T59" i="3"/>
  <c r="T58" i="3"/>
  <c r="T57" i="3"/>
  <c r="T54" i="3"/>
  <c r="T53" i="3"/>
  <c r="T52" i="3"/>
  <c r="T51" i="3"/>
  <c r="T50" i="3"/>
  <c r="T49" i="3"/>
  <c r="T46" i="3"/>
  <c r="T45" i="3"/>
  <c r="T44" i="3"/>
  <c r="T43" i="3"/>
  <c r="T42" i="3"/>
  <c r="T41" i="3"/>
  <c r="T38" i="3"/>
  <c r="T37" i="3"/>
  <c r="T36" i="3"/>
  <c r="T35" i="3"/>
  <c r="T34" i="3"/>
  <c r="T33" i="3"/>
  <c r="T30" i="3"/>
  <c r="T29" i="3"/>
  <c r="T28" i="3"/>
  <c r="T27" i="3"/>
  <c r="T26" i="3"/>
  <c r="T25" i="3"/>
  <c r="T22" i="3"/>
  <c r="T21" i="3"/>
  <c r="T20" i="3"/>
  <c r="T19" i="3"/>
  <c r="T18" i="3"/>
  <c r="T17" i="3"/>
  <c r="T14" i="3"/>
  <c r="T13" i="3"/>
  <c r="T12" i="3"/>
  <c r="T11" i="3"/>
  <c r="T10" i="3"/>
  <c r="I8" i="3"/>
  <c r="H8" i="3"/>
  <c r="G8" i="3"/>
  <c r="F8" i="3"/>
  <c r="T9" i="3" l="1"/>
  <c r="T5" i="3" s="1"/>
  <c r="T3" i="3" l="1"/>
  <c r="T4" i="3"/>
  <c r="K3" i="4"/>
  <c r="D3" i="4"/>
  <c r="K10" i="4" l="1"/>
  <c r="K9" i="4"/>
  <c r="K5" i="4"/>
  <c r="K6" i="4"/>
  <c r="K7" i="4"/>
  <c r="K8" i="4"/>
  <c r="E11" i="4" l="1"/>
  <c r="E12" i="4"/>
  <c r="E20" i="4"/>
  <c r="E19" i="4"/>
  <c r="E13" i="4"/>
  <c r="E21" i="4"/>
  <c r="E5" i="4"/>
  <c r="E14" i="4"/>
  <c r="K4" i="4"/>
  <c r="E4" i="4"/>
  <c r="E7" i="4"/>
  <c r="E15" i="4"/>
  <c r="E6" i="4"/>
  <c r="E8" i="4"/>
  <c r="E16" i="4"/>
  <c r="E9" i="4"/>
  <c r="E17" i="4"/>
  <c r="E10" i="4"/>
  <c r="E18" i="4"/>
  <c r="C3" i="4"/>
  <c r="E3" i="4" s="1"/>
  <c r="E24" i="4" l="1"/>
  <c r="E23" i="4"/>
  <c r="K13" i="4"/>
  <c r="K12" i="4"/>
  <c r="T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tc={61FADB5B-76D0-4ED3-BD4F-093B6C95251C}</author>
    <author>tc={F722CE67-CA97-4188-8902-517A34077508}</author>
  </authors>
  <commentList>
    <comment ref="N7" authorId="0" shapeId="0" xr:uid="{61FADB5B-76D0-4ED3-BD4F-093B6C95251C}">
      <text>
        <t>[Kommenttiketju]
Excel-versiosi avulla voit lukea tämän kommenttiketjun, mutta siihen tehdyt muutokset poistetaan, jos tiedosto avataan uudemmassa Excel-versiossa. Lisätietoja: https://go.microsoft.com/fwlink/?linkid=870924
Kommentti:
    Perustuu tarkentuneisiin testausmääriin ennen 1.11.2020.</t>
      </text>
    </comment>
    <comment ref="O7" authorId="1" shapeId="0" xr:uid="{F722CE67-CA97-4188-8902-517A34077508}">
      <text>
        <t>[Kommenttiketju]
Excel-versiosi avulla voit lukea tämän kommenttiketjun, mutta siihen tehdyt muutokset poistetaan, jos tiedosto avataan uudemmassa Excel-versiossa. Lisätietoja: https://go.microsoft.com/fwlink/?linkid=870924
Kommentti:
    Muutos näkyy kuntien huhti-joulukuun 2021 valtionosuusmaksatuksissa. Ks. excel-tiedosto Laskelma kuntien valtionosuudesta 2021.</t>
      </text>
    </comment>
  </commentList>
</comments>
</file>

<file path=xl/sharedStrings.xml><?xml version="1.0" encoding="utf-8"?>
<sst xmlns="http://schemas.openxmlformats.org/spreadsheetml/2006/main" count="818" uniqueCount="364">
  <si>
    <t>Uusimaa</t>
  </si>
  <si>
    <t>nro</t>
  </si>
  <si>
    <t>Alue</t>
  </si>
  <si>
    <t>Koko maa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</si>
  <si>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</si>
  <si>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</si>
  <si>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</si>
  <si>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</si>
  <si>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</si>
  <si>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</si>
  <si>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</si>
  <si>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</si>
  <si>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</si>
  <si>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</si>
  <si>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</si>
  <si>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</si>
  <si>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</si>
  <si>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</si>
  <si>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</si>
  <si>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</si>
  <si>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</si>
  <si>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</si>
  <si>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</si>
  <si>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</si>
  <si>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</si>
  <si>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</si>
  <si>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</si>
  <si>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</si>
  <si>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</si>
  <si>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</si>
  <si>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</si>
  <si>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</si>
  <si>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</si>
  <si>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</si>
  <si>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</si>
  <si>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</si>
  <si>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</si>
  <si>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</si>
  <si>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</si>
  <si>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</si>
  <si>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</si>
  <si>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</si>
  <si>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</si>
  <si>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</si>
  <si>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</si>
  <si>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</si>
  <si>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</si>
  <si>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</si>
  <si>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</si>
  <si>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</si>
  <si>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</si>
  <si>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</si>
  <si>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</si>
  <si>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</si>
  <si>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</si>
  <si>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</si>
  <si>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</si>
  <si>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</si>
  <si>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</si>
  <si>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</si>
  <si>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</si>
  <si>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</si>
  <si>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</si>
  <si>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</si>
  <si>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</si>
  <si>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</si>
  <si>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</si>
  <si>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</si>
  <si>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</si>
  <si>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</si>
  <si>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</si>
  <si>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</si>
  <si>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</si>
  <si>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</si>
  <si>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</si>
  <si>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</si>
  <si>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</si>
  <si>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</si>
  <si>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</si>
  <si>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</si>
  <si>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</si>
  <si>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</si>
  <si>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</si>
  <si>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</si>
  <si>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</si>
  <si>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</si>
  <si>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</si>
  <si>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</si>
  <si>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</si>
  <si>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</si>
  <si>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</si>
  <si>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</si>
  <si>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</si>
  <si>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</si>
  <si>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</si>
  <si>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</si>
  <si>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</si>
  <si>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</si>
  <si>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</si>
  <si>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</si>
  <si>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</si>
  <si>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Kotka</t>
  </si>
  <si>
    <t>Kouvola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</si>
  <si>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</si>
  <si>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</si>
  <si>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</si>
  <si>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</si>
  <si>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</si>
  <si>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</si>
  <si>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</si>
  <si>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</si>
  <si>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</si>
  <si>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</si>
  <si>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</si>
  <si>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</si>
  <si>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</si>
  <si>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</si>
  <si>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</si>
  <si>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</si>
  <si>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</si>
  <si>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</si>
  <si>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</si>
  <si>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</si>
  <si>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</si>
  <si>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</si>
  <si>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</si>
  <si>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</si>
  <si>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</si>
  <si>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</si>
  <si>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</si>
  <si>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</si>
  <si>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</si>
  <si>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</si>
  <si>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</si>
  <si>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</si>
  <si>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</si>
  <si>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</si>
  <si>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</si>
  <si>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</si>
  <si>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</si>
  <si>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</si>
  <si>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</si>
  <si>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</si>
  <si>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</si>
  <si>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</si>
  <si>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</si>
  <si>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</si>
  <si>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</si>
  <si>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</si>
  <si>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</si>
  <si>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</si>
  <si>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</si>
  <si>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</si>
  <si>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</si>
  <si>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</si>
  <si>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</si>
  <si>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</si>
  <si>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</si>
  <si>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</si>
  <si>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</si>
  <si>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</si>
  <si>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</si>
  <si>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</si>
  <si>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</si>
  <si>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</si>
  <si>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</si>
  <si>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</si>
  <si>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</si>
  <si>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</si>
  <si>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</si>
  <si>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</si>
  <si>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</si>
  <si>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</si>
  <si>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</si>
  <si>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</si>
  <si>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</si>
  <si>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</si>
  <si>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</si>
  <si>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</si>
  <si>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</si>
  <si>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</si>
  <si>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</si>
  <si>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</si>
  <si>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</si>
  <si>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</si>
  <si>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</si>
  <si>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</si>
  <si>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</si>
  <si>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</si>
  <si>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</si>
  <si>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</si>
  <si>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</si>
  <si>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</si>
  <si>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</si>
  <si>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</si>
  <si>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</si>
  <si>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</si>
  <si>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</si>
  <si>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</si>
  <si>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</si>
  <si>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</si>
  <si>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</si>
  <si>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</si>
  <si>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</si>
  <si>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</si>
  <si>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</si>
  <si>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</si>
  <si>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</si>
  <si>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</si>
  <si>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</si>
  <si>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</si>
  <si>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</si>
  <si>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</si>
  <si>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</si>
  <si>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</si>
  <si>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</si>
  <si>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</si>
  <si>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</si>
  <si>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</si>
  <si>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</si>
  <si>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</si>
  <si>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</si>
  <si>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</si>
  <si>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</si>
  <si>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</si>
  <si>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</si>
  <si>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</si>
  <si>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</si>
  <si>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</si>
  <si>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</si>
  <si>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</si>
  <si>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</si>
  <si>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</si>
  <si>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</si>
  <si>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</si>
  <si>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</si>
  <si>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</si>
  <si>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</si>
  <si>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</si>
  <si>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</si>
  <si>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</si>
  <si>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</si>
  <si>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</si>
  <si>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</si>
  <si>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</si>
  <si>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</si>
  <si>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</si>
  <si>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</si>
  <si>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</si>
  <si>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</si>
  <si>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</si>
  <si>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</si>
  <si>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</si>
  <si>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</si>
  <si>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</si>
  <si>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</si>
  <si>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</si>
  <si>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</si>
  <si>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</si>
  <si>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</si>
  <si>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</si>
  <si>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</si>
  <si>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</si>
  <si>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</si>
  <si>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</si>
  <si>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</si>
  <si>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</si>
  <si>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</si>
  <si>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</si>
  <si>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</si>
  <si>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</si>
  <si>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</si>
  <si>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</si>
  <si>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</si>
  <si>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</si>
  <si>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</si>
  <si>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</si>
  <si>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</si>
  <si>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</si>
  <si>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</si>
  <si>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</si>
  <si>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</si>
  <si>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</si>
  <si>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</si>
  <si>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</si>
  <si>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</si>
  <si>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</si>
  <si>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</si>
  <si>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</si>
  <si>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</si>
  <si>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</si>
  <si>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</si>
  <si>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</si>
  <si>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</si>
  <si>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</si>
  <si>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</si>
  <si>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</si>
  <si>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</si>
  <si>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</si>
  <si>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</si>
  <si>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</si>
  <si>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</si>
  <si>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</si>
  <si>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</si>
  <si>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</si>
  <si>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</si>
  <si>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</si>
  <si>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</si>
  <si>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</si>
  <si>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</si>
  <si>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</si>
  <si>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Yli 100 000 as.</t>
  </si>
  <si>
    <t>40 001-100 000 as.</t>
  </si>
  <si>
    <t>20 001-40 000 as.</t>
  </si>
  <si>
    <t>10 001-20 000 as.</t>
  </si>
  <si>
    <t>5 001-10 000 as.</t>
  </si>
  <si>
    <t>2 000-5 000 as.</t>
  </si>
  <si>
    <t>Alle 2 000 as.</t>
  </si>
  <si>
    <t>Yhteensä</t>
  </si>
  <si>
    <t>€/as</t>
  </si>
  <si>
    <t>Maakuntakoodi</t>
  </si>
  <si>
    <t>Kuntakoko</t>
  </si>
  <si>
    <t>Maakunta</t>
  </si>
  <si>
    <t>Koronatuki alle 18-vuotiaiden mukaan</t>
  </si>
  <si>
    <t>Koronatuki 65 vuotta täyttäneiden mukaan</t>
  </si>
  <si>
    <t>Honkajoki</t>
  </si>
  <si>
    <t>Koski Tl</t>
  </si>
  <si>
    <t>Kristiinankaupunki</t>
  </si>
  <si>
    <t>Pedersöre</t>
  </si>
  <si>
    <t>Asukasluku 2018</t>
  </si>
  <si>
    <t>Yhteensä €/as</t>
  </si>
  <si>
    <t>Kuntakokonumero</t>
  </si>
  <si>
    <t>Kevät 2020</t>
  </si>
  <si>
    <t>Koski tl</t>
  </si>
  <si>
    <t>Kristiinankaup.</t>
  </si>
  <si>
    <t>Pedersören k.</t>
  </si>
  <si>
    <t>Asukasluku 2019</t>
  </si>
  <si>
    <t>Kiky-vähennyksen poistaminen</t>
  </si>
  <si>
    <t>Kuntien tukeminen 2020: peruspalveluiden valtionosuus vuonna 2020 ja yhteisövero-osuuden korotus</t>
  </si>
  <si>
    <t>Kuntien tukeminen 2021: peruspalveluiden valtionosuus vuonna 2021 ja yhteisövero-osuuden korotus</t>
  </si>
  <si>
    <t>min</t>
  </si>
  <si>
    <t>maks</t>
  </si>
  <si>
    <t>med</t>
  </si>
  <si>
    <t>Kuntien tukeminen 2021: peruspalveluiden valtionosuus  ja yhteisövero-osuuden korottaminen vuonna 2021 maakunnittain ja kuntakokoryhmittäin</t>
  </si>
  <si>
    <t>Kuntien tukeminen 2020: peruspalveluiden valtionosuus ja yhteisövero-osuuden korottaminen  vuonna 2020 maakunnittain ja kuntakokoryhmittäin</t>
  </si>
  <si>
    <t>*570 milj. euroon sisältyy 60 milj. euroa vuoden 2020 korotuksen vaikutuksia</t>
  </si>
  <si>
    <t>LTA7</t>
  </si>
  <si>
    <t>Pl. Yhteisöveron korotus (peruspalveluiden valtionosuuksien kautta tullut tuki)</t>
  </si>
  <si>
    <t>Koronatuki (jaettu €/as)</t>
  </si>
  <si>
    <t>VOS-koronatuet + yhteisöveron korotus Yhteensä</t>
  </si>
  <si>
    <t>VOS-koronatuet yhteensä (ilman yhteisöveron korotusta)</t>
  </si>
  <si>
    <t>Koronatuki (jaettu kunnallisveron suhteessa)</t>
  </si>
  <si>
    <t>Koronatuki (13-15-vuotiaiden määrän mukaan)</t>
  </si>
  <si>
    <t xml:space="preserve">Koronatuki testaukseen, taustalla testausmäärät ennen 1.11.2020 </t>
  </si>
  <si>
    <t>Yhteisövero-osuuden korotus</t>
  </si>
  <si>
    <t>Yhteisövero-osuuden korotus*</t>
  </si>
  <si>
    <t>Lähde: VM/KAO (26.11.2020)</t>
  </si>
  <si>
    <t>Yhteisöveron korotuksen lähde: Veronsaajien palvelu, Verohallinto</t>
  </si>
  <si>
    <t>Lähde: Verohallinto, Veronsaajien palvelut</t>
  </si>
  <si>
    <t>VM 31.3.2021</t>
  </si>
  <si>
    <t>Koronatuki testaukseen, muutos</t>
  </si>
  <si>
    <t>Valtionosuuksien koronatuet</t>
  </si>
  <si>
    <t>Koronatuki testaukseen, VM:n oikaisupäätös 31.3.2020</t>
  </si>
  <si>
    <t>Päivitykset: 25.3.2021 yhteisövero-osuuden korotukset (summa pienentynyt, kuntaosuudet muuttuneet). 13.4.2021 VM:n oikaisupäätöksen 31.3.2021 vaikutukset (koronatuki testaukseen)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</si>
</sst>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0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64" fontId="1" fillId="3" borderId="0" xfId="0" applyNumberFormat="1" applyFont="1" applyFill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/>
    <xf numFmtId="164" fontId="1" fillId="0" borderId="0" xfId="0" applyNumberFormat="1" applyFont="1" applyBorder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0" xfId="0" applyFont="1" applyFill="1"/>
    <xf numFmtId="164" fontId="1" fillId="0" borderId="0" xfId="0" applyNumberFormat="1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" fontId="1" fillId="2" borderId="2" xfId="0" applyNumberFormat="1" applyFont="1" applyFill="1" applyBorder="1"/>
    <xf numFmtId="164" fontId="2" fillId="0" borderId="0" xfId="0" applyNumberFormat="1" applyFont="1" applyFill="1"/>
    <xf numFmtId="164" fontId="2" fillId="0" borderId="1" xfId="0" applyNumberFormat="1" applyFont="1" applyFill="1" applyBorder="1"/>
    <xf numFmtId="1" fontId="1" fillId="0" borderId="0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1" fontId="2" fillId="2" borderId="2" xfId="0" applyNumberFormat="1" applyFont="1" applyFill="1" applyBorder="1"/>
    <xf numFmtId="1" fontId="2" fillId="0" borderId="0" xfId="0" applyNumberFormat="1" applyFont="1" applyFill="1" applyBorder="1"/>
    <xf numFmtId="1" fontId="1" fillId="0" borderId="0" xfId="0" applyNumberFormat="1" applyFont="1"/>
    <xf numFmtId="0" fontId="2" fillId="0" borderId="0" xfId="0" applyFont="1"/>
    <xf numFmtId="164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right"/>
    </xf>
    <xf numFmtId="1" fontId="2" fillId="0" borderId="0" xfId="0" applyNumberFormat="1" applyFont="1"/>
    <xf numFmtId="164" fontId="5" fillId="0" borderId="0" xfId="0" applyNumberFormat="1" applyFont="1" applyBorder="1"/>
    <xf numFmtId="164" fontId="2" fillId="4" borderId="0" xfId="0" applyNumberFormat="1" applyFont="1" applyFill="1" applyBorder="1"/>
    <xf numFmtId="164" fontId="1" fillId="4" borderId="0" xfId="0" applyNumberFormat="1" applyFont="1" applyFill="1" applyBorder="1"/>
    <xf numFmtId="0" fontId="2" fillId="4" borderId="0" xfId="0" applyFont="1" applyFill="1"/>
    <xf numFmtId="164" fontId="2" fillId="4" borderId="0" xfId="0" applyNumberFormat="1" applyFont="1" applyFill="1" applyBorder="1" applyAlignment="1">
      <alignment horizontal="center" wrapText="1"/>
    </xf>
    <xf numFmtId="164" fontId="2" fillId="5" borderId="0" xfId="0" applyNumberFormat="1" applyFont="1" applyFill="1" applyBorder="1" applyAlignment="1">
      <alignment horizontal="center"/>
    </xf>
    <xf numFmtId="164" fontId="2" fillId="6" borderId="0" xfId="0" applyNumberFormat="1" applyFont="1" applyFill="1" applyBorder="1"/>
    <xf numFmtId="164" fontId="2" fillId="6" borderId="0" xfId="0" applyNumberFormat="1" applyFont="1" applyFill="1" applyBorder="1" applyAlignment="1">
      <alignment horizontal="center" wrapText="1"/>
    </xf>
    <xf numFmtId="164" fontId="1" fillId="6" borderId="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center" wrapText="1"/>
    </xf>
    <xf numFmtId="164" fontId="2" fillId="5" borderId="0" xfId="0" applyNumberFormat="1" applyFont="1" applyFill="1" applyBorder="1" applyAlignment="1">
      <alignment horizontal="center" wrapText="1"/>
    </xf>
    <xf numFmtId="164" fontId="1" fillId="5" borderId="0" xfId="0" applyNumberFormat="1" applyFont="1" applyFill="1" applyBorder="1" applyAlignment="1">
      <alignment horizontal="center"/>
    </xf>
    <xf numFmtId="164" fontId="2" fillId="7" borderId="0" xfId="0" applyNumberFormat="1" applyFont="1" applyFill="1" applyBorder="1" applyAlignment="1">
      <alignment horizontal="center" wrapText="1"/>
    </xf>
    <xf numFmtId="164" fontId="2" fillId="7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64" fontId="1" fillId="7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left"/>
    </xf>
    <xf numFmtId="164" fontId="2" fillId="8" borderId="0" xfId="0" applyNumberFormat="1" applyFont="1" applyFill="1" applyBorder="1" applyAlignment="1">
      <alignment horizontal="center"/>
    </xf>
    <xf numFmtId="164" fontId="2" fillId="8" borderId="0" xfId="0" applyNumberFormat="1" applyFont="1" applyFill="1" applyBorder="1" applyAlignment="1">
      <alignment horizontal="center" wrapText="1"/>
    </xf>
    <xf numFmtId="164" fontId="1" fillId="8" borderId="0" xfId="0" applyNumberFormat="1" applyFont="1" applyFill="1" applyBorder="1"/>
    <xf numFmtId="164" fontId="2" fillId="8" borderId="0" xfId="0" applyNumberFormat="1" applyFont="1" applyFill="1" applyBorder="1"/>
    <xf numFmtId="164" fontId="2" fillId="4" borderId="0" xfId="0" applyNumberFormat="1" applyFont="1" applyFill="1" applyBorder="1" applyAlignment="1">
      <alignment horizont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ikonen Olli" id="{DCC0D4A4-BEB9-4B92-B262-4BDC80E80CBA}" userId="S::Olli.Riikonen@kuntaliitto.fi::cdc422a3-70a4-48f5-9102-df52d22bc0a2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7" dT="2021-04-13T10:41:21.37" personId="{DCC0D4A4-BEB9-4B92-B262-4BDC80E80CBA}" id="{61FADB5B-76D0-4ED3-BD4F-093B6C95251C}">
    <text>Perustuu tarkentuneisiin testausmääriin ennen 1.11.2020.</text>
  </threadedComment>
  <threadedComment ref="O7" dT="2021-04-13T10:42:32.21" personId="{DCC0D4A4-BEB9-4B92-B262-4BDC80E80CBA}" id="{F722CE67-CA97-4188-8902-517A34077508}">
    <text>Muutos näkyy kuntien huhti-joulukuun 2021 valtionosuusmaksatuksissa. Ks. excel-tiedosto Laskelma kuntien valtionosuudesta 2021.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2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" sqref="A4"/>
    </sheetView>
  </sheetViews>
  <sheetFormatPr defaultColWidth="8.6640625" defaultRowHeight="15" x14ac:dyDescent="0.25"/>
  <cols>
    <col min="1" max="1" width="5.88671875" style="2" bestFit="1" customWidth="1"/>
    <col min="2" max="2" width="16.88671875" style="2" bestFit="1" customWidth="1"/>
    <col min="3" max="4" width="12.88671875" style="2" customWidth="1"/>
    <col min="5" max="5" width="12.88671875" style="7" customWidth="1"/>
    <col min="6" max="6" width="25" style="37" bestFit="1" customWidth="1"/>
    <col min="7" max="7" width="14.5546875" style="37" bestFit="1" customWidth="1"/>
    <col min="8" max="8" width="39.77734375" style="37" bestFit="1" customWidth="1"/>
    <col min="9" max="9" width="44.5546875" style="37" bestFit="1" customWidth="1"/>
    <col min="10" max="10" width="14.5546875" style="37" bestFit="1" customWidth="1"/>
    <col min="11" max="11" width="16" style="37" bestFit="1" customWidth="1"/>
    <col min="12" max="12" width="14.5546875" style="37" bestFit="1" customWidth="1"/>
    <col min="13" max="13" width="29.77734375" style="37" customWidth="1"/>
    <col min="14" max="14" width="30.21875" style="52" customWidth="1"/>
    <col min="15" max="15" width="19.33203125" style="55" customWidth="1"/>
    <col min="16" max="16" width="27.88671875" style="38" customWidth="1"/>
    <col min="17" max="17" width="28" style="2" customWidth="1"/>
    <col min="18" max="18" width="8.6640625" style="2"/>
    <col min="19" max="19" width="18.21875" style="10" customWidth="1"/>
    <col min="20" max="20" width="5.88671875" style="10" bestFit="1" customWidth="1"/>
    <col min="21" max="16384" width="8.6640625" style="2"/>
  </cols>
  <sheetData>
    <row r="1" spans="1:20" x14ac:dyDescent="0.25">
      <c r="A1" s="2" t="s">
        <v>356</v>
      </c>
      <c r="Q1" s="33"/>
      <c r="R1" s="33"/>
    </row>
    <row r="2" spans="1:20" x14ac:dyDescent="0.25">
      <c r="A2" s="2" t="s">
        <v>357</v>
      </c>
      <c r="Q2" s="33"/>
      <c r="R2" s="33"/>
    </row>
    <row r="3" spans="1:20" ht="17.399999999999999" x14ac:dyDescent="0.3">
      <c r="A3" s="32" t="s">
        <v>338</v>
      </c>
      <c r="Q3" s="33" t="s">
        <v>340</v>
      </c>
      <c r="R3" s="33">
        <f>MIN(R9:R302)</f>
        <v>209.30290299242856</v>
      </c>
      <c r="S3" s="10" t="s">
        <v>340</v>
      </c>
      <c r="T3" s="10">
        <f>MIN(T9:T302)</f>
        <v>244.02058172446971</v>
      </c>
    </row>
    <row r="4" spans="1:20" x14ac:dyDescent="0.25">
      <c r="A4" s="2" t="s">
        <v>363</v>
      </c>
      <c r="Q4" s="33" t="s">
        <v>341</v>
      </c>
      <c r="R4" s="33">
        <f>MAX(R9:R302)</f>
        <v>389.69316974482712</v>
      </c>
      <c r="S4" s="10" t="s">
        <v>341</v>
      </c>
      <c r="T4" s="10">
        <f>MAX(T9:T302)</f>
        <v>480.96071090613083</v>
      </c>
    </row>
    <row r="5" spans="1:20" x14ac:dyDescent="0.25">
      <c r="Q5" s="33" t="s">
        <v>342</v>
      </c>
      <c r="R5" s="33">
        <f>MEDIAN(R9:R302)</f>
        <v>246.50685155366773</v>
      </c>
      <c r="S5" s="10" t="s">
        <v>342</v>
      </c>
      <c r="T5" s="10">
        <f>MEDIAN(T9:T302)</f>
        <v>303.21953369084486</v>
      </c>
    </row>
    <row r="6" spans="1:20" ht="30" x14ac:dyDescent="0.25">
      <c r="D6" s="3"/>
      <c r="E6" s="4"/>
      <c r="F6" s="37" t="s">
        <v>332</v>
      </c>
      <c r="G6" s="37" t="s">
        <v>332</v>
      </c>
      <c r="H6" s="37" t="s">
        <v>332</v>
      </c>
      <c r="I6" s="37" t="s">
        <v>332</v>
      </c>
      <c r="J6" s="37" t="s">
        <v>346</v>
      </c>
      <c r="K6" s="37" t="s">
        <v>346</v>
      </c>
      <c r="L6" s="37" t="s">
        <v>346</v>
      </c>
      <c r="M6" s="37" t="s">
        <v>346</v>
      </c>
      <c r="N6" s="52" t="s">
        <v>359</v>
      </c>
      <c r="P6" s="39" t="s">
        <v>358</v>
      </c>
      <c r="Q6" s="33"/>
      <c r="R6" s="33"/>
    </row>
    <row r="7" spans="1:20" ht="60" x14ac:dyDescent="0.25">
      <c r="A7" s="2" t="s">
        <v>1</v>
      </c>
      <c r="B7" s="2" t="s">
        <v>2</v>
      </c>
      <c r="C7" s="2" t="s">
        <v>322</v>
      </c>
      <c r="D7" s="2" t="s">
        <v>321</v>
      </c>
      <c r="E7" s="7" t="s">
        <v>329</v>
      </c>
      <c r="F7" s="37" t="s">
        <v>348</v>
      </c>
      <c r="G7" s="42" t="s">
        <v>351</v>
      </c>
      <c r="H7" s="37" t="s">
        <v>323</v>
      </c>
      <c r="I7" s="37" t="s">
        <v>324</v>
      </c>
      <c r="J7" s="42" t="s">
        <v>348</v>
      </c>
      <c r="K7" s="42" t="s">
        <v>352</v>
      </c>
      <c r="L7" s="42" t="s">
        <v>351</v>
      </c>
      <c r="M7" s="42" t="s">
        <v>353</v>
      </c>
      <c r="N7" s="53" t="s">
        <v>362</v>
      </c>
      <c r="O7" s="53" t="s">
        <v>360</v>
      </c>
      <c r="P7" s="39" t="s">
        <v>354</v>
      </c>
      <c r="Q7" s="36" t="s">
        <v>361</v>
      </c>
      <c r="R7" s="46" t="s">
        <v>319</v>
      </c>
      <c r="S7" s="41" t="s">
        <v>349</v>
      </c>
      <c r="T7" s="12" t="s">
        <v>319</v>
      </c>
    </row>
    <row r="8" spans="1:20" s="1" customFormat="1" ht="15.6" x14ac:dyDescent="0.3">
      <c r="A8" s="2"/>
      <c r="B8" s="1" t="s">
        <v>3</v>
      </c>
      <c r="E8" s="11">
        <f t="shared" ref="E8:M8" si="0">SUM(E9:E302)</f>
        <v>5488130</v>
      </c>
      <c r="F8" s="43">
        <f t="shared" si="0"/>
        <v>180010664.00000006</v>
      </c>
      <c r="G8" s="43">
        <f t="shared" si="0"/>
        <v>370000000.00000054</v>
      </c>
      <c r="H8" s="43">
        <f t="shared" si="0"/>
        <v>112300131.97000006</v>
      </c>
      <c r="I8" s="43">
        <f t="shared" si="0"/>
        <v>59994725.189999968</v>
      </c>
      <c r="J8" s="43">
        <f t="shared" si="0"/>
        <v>128696648.50000004</v>
      </c>
      <c r="K8" s="43">
        <f t="shared" si="0"/>
        <v>4300803.5299999993</v>
      </c>
      <c r="L8" s="43">
        <f t="shared" si="0"/>
        <v>266999999.95980418</v>
      </c>
      <c r="M8" s="43">
        <f t="shared" si="0"/>
        <v>350000000.00000048</v>
      </c>
      <c r="N8" s="54">
        <v>350000000</v>
      </c>
      <c r="O8" s="54">
        <v>0</v>
      </c>
      <c r="P8" s="40">
        <v>395972271.00000006</v>
      </c>
      <c r="Q8" s="34">
        <f>SUM(Q9:Q302)</f>
        <v>1472302977.1498036</v>
      </c>
      <c r="R8" s="34">
        <f>Q8/E8</f>
        <v>268.2704267482373</v>
      </c>
      <c r="S8" s="6">
        <f>SUM(S9:S302)</f>
        <v>1868275251.1498051</v>
      </c>
      <c r="T8" s="6">
        <f>S8/E8</f>
        <v>340.42109992835537</v>
      </c>
    </row>
    <row r="9" spans="1:20" x14ac:dyDescent="0.25">
      <c r="A9" s="2">
        <v>5</v>
      </c>
      <c r="B9" s="2" t="s">
        <v>4</v>
      </c>
      <c r="C9" s="2">
        <v>14</v>
      </c>
      <c r="D9" s="2">
        <v>24</v>
      </c>
      <c r="E9" s="7">
        <v>9700</v>
      </c>
      <c r="F9" s="37">
        <v>318160</v>
      </c>
      <c r="G9" s="37">
        <v>479563.45533539931</v>
      </c>
      <c r="H9" s="37">
        <v>221037.83000000002</v>
      </c>
      <c r="I9" s="37">
        <v>132084.66</v>
      </c>
      <c r="J9" s="37">
        <v>227465</v>
      </c>
      <c r="K9" s="37">
        <v>8833.69</v>
      </c>
      <c r="L9" s="37">
        <v>335983.20092287415</v>
      </c>
      <c r="M9" s="37">
        <v>463069.76626526588</v>
      </c>
      <c r="N9" s="55">
        <v>454782</v>
      </c>
      <c r="O9" s="55">
        <v>-8288</v>
      </c>
      <c r="P9" s="38">
        <v>433024.22793923906</v>
      </c>
      <c r="Q9" s="33">
        <f>SUM(F9:M9)+O9</f>
        <v>2177909.6025235392</v>
      </c>
      <c r="R9" s="33">
        <f>Q9/E9</f>
        <v>224.52676314675662</v>
      </c>
      <c r="S9" s="10">
        <f>SUM(F9:L9)+N9+P9</f>
        <v>2610934.0641975128</v>
      </c>
      <c r="T9" s="10">
        <f>S9/E9</f>
        <v>269.16846022654772</v>
      </c>
    </row>
    <row r="10" spans="1:20" x14ac:dyDescent="0.25">
      <c r="A10" s="2">
        <v>9</v>
      </c>
      <c r="B10" s="2" t="s">
        <v>5</v>
      </c>
      <c r="C10" s="2">
        <v>17</v>
      </c>
      <c r="D10" s="2">
        <v>25</v>
      </c>
      <c r="E10" s="7">
        <v>2573</v>
      </c>
      <c r="F10" s="37">
        <v>84394.4</v>
      </c>
      <c r="G10" s="37">
        <v>130583.75883146317</v>
      </c>
      <c r="H10" s="37">
        <v>65105.3</v>
      </c>
      <c r="I10" s="37">
        <v>30492.63</v>
      </c>
      <c r="J10" s="37">
        <v>60336.85</v>
      </c>
      <c r="K10" s="37">
        <v>2623.63</v>
      </c>
      <c r="L10" s="37">
        <v>90621.177646139506</v>
      </c>
      <c r="M10" s="37">
        <v>174655.23041875722</v>
      </c>
      <c r="N10" s="55">
        <v>175017</v>
      </c>
      <c r="O10" s="55">
        <v>362</v>
      </c>
      <c r="P10" s="38">
        <v>61935.4088100585</v>
      </c>
      <c r="Q10" s="33">
        <f>SUM(F10:M10)+O10</f>
        <v>639174.97689635993</v>
      </c>
      <c r="R10" s="33">
        <f>Q10/E10</f>
        <v>248.4162366484104</v>
      </c>
      <c r="S10" s="10">
        <f>SUM(F10:L10)+N10+P10</f>
        <v>701110.15528766124</v>
      </c>
      <c r="T10" s="10">
        <f>S10/E10</f>
        <v>272.48742918292317</v>
      </c>
    </row>
    <row r="11" spans="1:20" x14ac:dyDescent="0.25">
      <c r="A11" s="2">
        <v>10</v>
      </c>
      <c r="B11" s="2" t="s">
        <v>6</v>
      </c>
      <c r="C11" s="2">
        <v>14</v>
      </c>
      <c r="D11" s="2">
        <v>23</v>
      </c>
      <c r="E11" s="7">
        <v>11544</v>
      </c>
      <c r="F11" s="37">
        <v>378643.19999999995</v>
      </c>
      <c r="G11" s="37">
        <v>564427.02143029426</v>
      </c>
      <c r="H11" s="37">
        <v>252309.72</v>
      </c>
      <c r="I11" s="37">
        <v>155767.76999999999</v>
      </c>
      <c r="J11" s="37">
        <v>270706.8</v>
      </c>
      <c r="K11" s="37">
        <v>10374.17</v>
      </c>
      <c r="L11" s="37">
        <v>397209.5478253591</v>
      </c>
      <c r="M11" s="37">
        <v>551100.7610068277</v>
      </c>
      <c r="N11" s="55">
        <v>541238</v>
      </c>
      <c r="O11" s="55">
        <v>-9863</v>
      </c>
      <c r="P11" s="38">
        <v>571209.12637818931</v>
      </c>
      <c r="Q11" s="33">
        <f>SUM(F11:M11)+O11</f>
        <v>2570675.9902624809</v>
      </c>
      <c r="R11" s="33">
        <f>Q11/E11</f>
        <v>222.68503034151775</v>
      </c>
      <c r="S11" s="10">
        <f>SUM(F11:L11)+N11+P11</f>
        <v>3141885.3556338423</v>
      </c>
      <c r="T11" s="10">
        <f>S11/E11</f>
        <v>272.16609109787271</v>
      </c>
    </row>
    <row r="12" spans="1:20" x14ac:dyDescent="0.25">
      <c r="A12" s="2">
        <v>16</v>
      </c>
      <c r="B12" s="2" t="s">
        <v>7</v>
      </c>
      <c r="C12" s="2">
        <v>7</v>
      </c>
      <c r="D12" s="2">
        <v>24</v>
      </c>
      <c r="E12" s="7">
        <v>8149</v>
      </c>
      <c r="F12" s="37">
        <v>267287.19999999995</v>
      </c>
      <c r="G12" s="37">
        <v>485259.78102097957</v>
      </c>
      <c r="H12" s="37">
        <v>148674.89000000001</v>
      </c>
      <c r="I12" s="37">
        <v>131533.89000000001</v>
      </c>
      <c r="J12" s="37">
        <v>191094.05</v>
      </c>
      <c r="K12" s="37">
        <v>6306.34</v>
      </c>
      <c r="L12" s="37">
        <v>348187.73070041183</v>
      </c>
      <c r="M12" s="37">
        <v>414159.23938158661</v>
      </c>
      <c r="N12" s="55">
        <v>417986</v>
      </c>
      <c r="O12" s="55">
        <v>3827</v>
      </c>
      <c r="P12" s="38">
        <v>351902.41830737371</v>
      </c>
      <c r="Q12" s="33">
        <f>SUM(F12:M12)+O12</f>
        <v>1996330.1211029782</v>
      </c>
      <c r="R12" s="33">
        <f>Q12/E12</f>
        <v>244.97853983347383</v>
      </c>
      <c r="S12" s="10">
        <f>SUM(F12:L12)+N12+P12</f>
        <v>2348232.3000287651</v>
      </c>
      <c r="T12" s="10">
        <f>S12/E12</f>
        <v>288.16201988326975</v>
      </c>
    </row>
    <row r="13" spans="1:20" x14ac:dyDescent="0.25">
      <c r="A13" s="2">
        <v>18</v>
      </c>
      <c r="B13" s="2" t="s">
        <v>8</v>
      </c>
      <c r="C13" s="2">
        <v>1</v>
      </c>
      <c r="D13" s="2">
        <v>25</v>
      </c>
      <c r="E13" s="7">
        <v>4958</v>
      </c>
      <c r="F13" s="37">
        <v>162622.39999999999</v>
      </c>
      <c r="G13" s="37">
        <v>337298.50496997766</v>
      </c>
      <c r="H13" s="37">
        <v>129143.3</v>
      </c>
      <c r="I13" s="37">
        <v>47316.15</v>
      </c>
      <c r="J13" s="37">
        <v>116265.09999999999</v>
      </c>
      <c r="K13" s="37">
        <v>5271.33</v>
      </c>
      <c r="L13" s="37">
        <v>242401.73628816972</v>
      </c>
      <c r="M13" s="37">
        <v>403569.438995376</v>
      </c>
      <c r="N13" s="55">
        <v>401156</v>
      </c>
      <c r="O13" s="55">
        <v>-2413</v>
      </c>
      <c r="P13" s="38">
        <v>203495.8124703753</v>
      </c>
      <c r="Q13" s="33">
        <f>SUM(F13:M13)+O13</f>
        <v>1441474.9602535234</v>
      </c>
      <c r="R13" s="33">
        <f>Q13/E13</f>
        <v>290.73718439966183</v>
      </c>
      <c r="S13" s="10">
        <f>SUM(F13:L13)+N13+P13</f>
        <v>1644970.3337285228</v>
      </c>
      <c r="T13" s="10">
        <f>S13/E13</f>
        <v>331.78102737566007</v>
      </c>
    </row>
    <row r="14" spans="1:20" x14ac:dyDescent="0.25">
      <c r="A14" s="2">
        <v>19</v>
      </c>
      <c r="B14" s="2" t="s">
        <v>9</v>
      </c>
      <c r="C14" s="2">
        <v>2</v>
      </c>
      <c r="D14" s="2">
        <v>25</v>
      </c>
      <c r="E14" s="7">
        <v>3984</v>
      </c>
      <c r="F14" s="37">
        <v>130675.19999999998</v>
      </c>
      <c r="G14" s="37">
        <v>251612.45067906668</v>
      </c>
      <c r="H14" s="37">
        <v>100432.93000000001</v>
      </c>
      <c r="I14" s="37">
        <v>37101.870000000003</v>
      </c>
      <c r="J14" s="37">
        <v>93424.8</v>
      </c>
      <c r="K14" s="37">
        <v>4019.69</v>
      </c>
      <c r="L14" s="37">
        <v>181401.154797072</v>
      </c>
      <c r="M14" s="37">
        <v>228110.95217980974</v>
      </c>
      <c r="N14" s="55">
        <v>229746</v>
      </c>
      <c r="O14" s="55">
        <v>1635</v>
      </c>
      <c r="P14" s="38">
        <v>107900.7411667347</v>
      </c>
      <c r="Q14" s="33">
        <f>SUM(F14:M14)+O14</f>
        <v>1028414.0476559484</v>
      </c>
      <c r="R14" s="33">
        <f>Q14/E14</f>
        <v>258.13605613854128</v>
      </c>
      <c r="S14" s="10">
        <f>SUM(F14:L14)+N14+P14</f>
        <v>1136314.8366428732</v>
      </c>
      <c r="T14" s="10">
        <f>S14/E14</f>
        <v>285.21958751076136</v>
      </c>
    </row>
    <row r="15" spans="1:20" x14ac:dyDescent="0.25">
      <c r="A15" s="2">
        <v>20</v>
      </c>
      <c r="B15" s="2" t="s">
        <v>10</v>
      </c>
      <c r="C15" s="2">
        <v>6</v>
      </c>
      <c r="D15" s="2">
        <v>23</v>
      </c>
      <c r="E15" s="7">
        <v>16611</v>
      </c>
      <c r="F15" s="37">
        <v>544840.79999999993</v>
      </c>
      <c r="G15" s="37">
        <v>1102083.1303875824</v>
      </c>
      <c r="H15" s="37">
        <v>379425.15</v>
      </c>
      <c r="I15" s="37">
        <v>190065.72</v>
      </c>
      <c r="J15" s="37">
        <v>389527.95</v>
      </c>
      <c r="K15" s="37">
        <v>16343.53</v>
      </c>
      <c r="L15" s="37">
        <v>781119.38255203003</v>
      </c>
      <c r="M15" s="37">
        <v>1045295.2290571837</v>
      </c>
      <c r="N15" s="55">
        <v>1053518</v>
      </c>
      <c r="O15" s="55">
        <v>8223</v>
      </c>
      <c r="P15" s="38">
        <v>359500.45303500298</v>
      </c>
      <c r="Q15" s="33">
        <f>SUM(F15:M15)+O15</f>
        <v>4456923.8919967962</v>
      </c>
      <c r="R15" s="33">
        <f>Q15/E15</f>
        <v>268.31159424458468</v>
      </c>
      <c r="S15" s="10">
        <f>SUM(F15:L15)+N15+P15</f>
        <v>4816424.1159746144</v>
      </c>
      <c r="T15" s="10">
        <f>S15/E15</f>
        <v>289.95389296096647</v>
      </c>
    </row>
    <row r="16" spans="1:20" x14ac:dyDescent="0.25">
      <c r="A16" s="2">
        <v>46</v>
      </c>
      <c r="B16" s="2" t="s">
        <v>11</v>
      </c>
      <c r="C16" s="2">
        <v>10</v>
      </c>
      <c r="D16" s="2">
        <v>26</v>
      </c>
      <c r="E16" s="7">
        <v>1405</v>
      </c>
      <c r="F16" s="37">
        <v>46083.999999999993</v>
      </c>
      <c r="G16" s="37">
        <v>66516.018493002543</v>
      </c>
      <c r="H16" s="37">
        <v>21452.73</v>
      </c>
      <c r="I16" s="37">
        <v>26637.24</v>
      </c>
      <c r="J16" s="37">
        <v>32947.25</v>
      </c>
      <c r="K16" s="37">
        <v>962.8</v>
      </c>
      <c r="L16" s="37">
        <v>49418.400532167012</v>
      </c>
      <c r="M16" s="37">
        <v>71330.061987030494</v>
      </c>
      <c r="N16" s="55">
        <v>64629</v>
      </c>
      <c r="O16" s="55">
        <v>-6701</v>
      </c>
      <c r="P16" s="38">
        <v>138333.5464294836</v>
      </c>
      <c r="Q16" s="33">
        <f>SUM(F16:M16)+O16</f>
        <v>308647.50101220002</v>
      </c>
      <c r="R16" s="33">
        <f>Q16/E16</f>
        <v>219.67793666348757</v>
      </c>
      <c r="S16" s="10">
        <f>SUM(F16:L16)+N16+P16</f>
        <v>446980.98545465316</v>
      </c>
      <c r="T16" s="10">
        <f>S16/E16</f>
        <v>318.1359327079382</v>
      </c>
    </row>
    <row r="17" spans="1:20" x14ac:dyDescent="0.25">
      <c r="A17" s="2">
        <v>47</v>
      </c>
      <c r="B17" s="2" t="s">
        <v>12</v>
      </c>
      <c r="C17" s="2">
        <v>19</v>
      </c>
      <c r="D17" s="2">
        <v>26</v>
      </c>
      <c r="E17" s="7">
        <v>1852</v>
      </c>
      <c r="F17" s="37">
        <v>60745.599999999991</v>
      </c>
      <c r="G17" s="37">
        <v>98685.792566230972</v>
      </c>
      <c r="H17" s="37">
        <v>29670.940000000002</v>
      </c>
      <c r="I17" s="37">
        <v>25485.63</v>
      </c>
      <c r="J17" s="37">
        <v>43429.4</v>
      </c>
      <c r="K17" s="37">
        <v>1010.94</v>
      </c>
      <c r="L17" s="37">
        <v>70160.29288657241</v>
      </c>
      <c r="M17" s="37">
        <v>153354.62728529822</v>
      </c>
      <c r="N17" s="55">
        <v>155746</v>
      </c>
      <c r="O17" s="55">
        <v>2392</v>
      </c>
      <c r="P17" s="38">
        <v>93532.214160639007</v>
      </c>
      <c r="Q17" s="33">
        <f>SUM(F17:M17)+O17</f>
        <v>484935.22273810161</v>
      </c>
      <c r="R17" s="33">
        <f>Q17/E17</f>
        <v>261.84407275275464</v>
      </c>
      <c r="S17" s="10">
        <f>SUM(F17:L17)+N17+P17</f>
        <v>578466.8096134424</v>
      </c>
      <c r="T17" s="10">
        <f>S17/E17</f>
        <v>312.34708942410498</v>
      </c>
    </row>
    <row r="18" spans="1:20" x14ac:dyDescent="0.25">
      <c r="A18" s="2">
        <v>49</v>
      </c>
      <c r="B18" s="2" t="s">
        <v>13</v>
      </c>
      <c r="C18" s="2">
        <v>1</v>
      </c>
      <c r="D18" s="2">
        <v>20</v>
      </c>
      <c r="E18" s="7">
        <v>283632</v>
      </c>
      <c r="F18" s="37">
        <v>9303129.5999999996</v>
      </c>
      <c r="G18" s="37">
        <v>24846140.246796247</v>
      </c>
      <c r="H18" s="37">
        <v>6884405.1900000004</v>
      </c>
      <c r="I18" s="37">
        <v>2084464.17</v>
      </c>
      <c r="J18" s="37">
        <v>6651170.3999999994</v>
      </c>
      <c r="K18" s="37">
        <v>249196.71</v>
      </c>
      <c r="L18" s="37">
        <v>18068129.515058599</v>
      </c>
      <c r="M18" s="37">
        <v>23086971.988934346</v>
      </c>
      <c r="N18" s="55">
        <v>22948931</v>
      </c>
      <c r="O18" s="55">
        <v>-138041</v>
      </c>
      <c r="P18" s="38">
        <v>27480441.316201329</v>
      </c>
      <c r="Q18" s="33">
        <f>SUM(F18:M18)+O18</f>
        <v>91035566.820789188</v>
      </c>
      <c r="R18" s="33">
        <f>Q18/E18</f>
        <v>320.96366707842975</v>
      </c>
      <c r="S18" s="10">
        <f>SUM(F18:L18)+N18+P18</f>
        <v>118516008.14805618</v>
      </c>
      <c r="T18" s="10">
        <f>S18/E18</f>
        <v>417.85132900397764</v>
      </c>
    </row>
    <row r="19" spans="1:20" x14ac:dyDescent="0.25">
      <c r="A19" s="2">
        <v>50</v>
      </c>
      <c r="B19" s="2" t="s">
        <v>14</v>
      </c>
      <c r="C19" s="2">
        <v>4</v>
      </c>
      <c r="D19" s="2">
        <v>23</v>
      </c>
      <c r="E19" s="7">
        <v>11748</v>
      </c>
      <c r="F19" s="37">
        <v>385334.39999999997</v>
      </c>
      <c r="G19" s="37">
        <v>755649.91236936708</v>
      </c>
      <c r="H19" s="37">
        <v>242917.48</v>
      </c>
      <c r="I19" s="37">
        <v>161726.1</v>
      </c>
      <c r="J19" s="37">
        <v>275490.59999999998</v>
      </c>
      <c r="K19" s="37">
        <v>10518.59</v>
      </c>
      <c r="L19" s="37">
        <v>541346.77491961524</v>
      </c>
      <c r="M19" s="37">
        <v>602408.45630506263</v>
      </c>
      <c r="N19" s="55">
        <v>608244</v>
      </c>
      <c r="O19" s="55">
        <v>5836</v>
      </c>
      <c r="P19" s="38">
        <v>505990.07791363623</v>
      </c>
      <c r="Q19" s="33">
        <f>SUM(F19:M19)+O19</f>
        <v>2981228.3135940451</v>
      </c>
      <c r="R19" s="33">
        <f>Q19/E19</f>
        <v>253.76475260419178</v>
      </c>
      <c r="S19" s="10">
        <f>SUM(F19:L19)+N19+P19</f>
        <v>3487217.9352026191</v>
      </c>
      <c r="T19" s="10">
        <f>S19/E19</f>
        <v>296.83503023515652</v>
      </c>
    </row>
    <row r="20" spans="1:20" x14ac:dyDescent="0.25">
      <c r="A20" s="2">
        <v>51</v>
      </c>
      <c r="B20" s="2" t="s">
        <v>15</v>
      </c>
      <c r="C20" s="2">
        <v>4</v>
      </c>
      <c r="D20" s="2">
        <v>24</v>
      </c>
      <c r="E20" s="7">
        <v>9454</v>
      </c>
      <c r="F20" s="37">
        <v>310091.19999999995</v>
      </c>
      <c r="G20" s="37">
        <v>562690.98384513217</v>
      </c>
      <c r="H20" s="37">
        <v>211432.13</v>
      </c>
      <c r="I20" s="37">
        <v>119266.74</v>
      </c>
      <c r="J20" s="37">
        <v>221696.3</v>
      </c>
      <c r="K20" s="37">
        <v>8063.45</v>
      </c>
      <c r="L20" s="37">
        <v>406540.86773056962</v>
      </c>
      <c r="M20" s="37">
        <v>484777.79587232403</v>
      </c>
      <c r="N20" s="55">
        <v>489474</v>
      </c>
      <c r="O20" s="55">
        <v>4696</v>
      </c>
      <c r="P20" s="38">
        <v>539975.70478070551</v>
      </c>
      <c r="Q20" s="33">
        <f>SUM(F20:M20)+O20</f>
        <v>2329255.4674480255</v>
      </c>
      <c r="R20" s="33">
        <f>Q20/E20</f>
        <v>246.37777315930035</v>
      </c>
      <c r="S20" s="10">
        <f>SUM(F20:L20)+N20+P20</f>
        <v>2869231.3763564071</v>
      </c>
      <c r="T20" s="10">
        <f>S20/E20</f>
        <v>303.49390483989919</v>
      </c>
    </row>
    <row r="21" spans="1:20" x14ac:dyDescent="0.25">
      <c r="A21" s="2">
        <v>52</v>
      </c>
      <c r="B21" s="2" t="s">
        <v>16</v>
      </c>
      <c r="C21" s="2">
        <v>14</v>
      </c>
      <c r="D21" s="2">
        <v>25</v>
      </c>
      <c r="E21" s="7">
        <v>2473</v>
      </c>
      <c r="F21" s="37">
        <v>81114.399999999994</v>
      </c>
      <c r="G21" s="37">
        <v>127016.01177468576</v>
      </c>
      <c r="H21" s="37">
        <v>52297.700000000004</v>
      </c>
      <c r="I21" s="37">
        <v>34047.599999999999</v>
      </c>
      <c r="J21" s="37">
        <v>57991.85</v>
      </c>
      <c r="K21" s="37">
        <v>1733.04</v>
      </c>
      <c r="L21" s="37">
        <v>90103.632213162826</v>
      </c>
      <c r="M21" s="37">
        <v>118058.92082206211</v>
      </c>
      <c r="N21" s="55">
        <v>115946</v>
      </c>
      <c r="O21" s="55">
        <v>-2113</v>
      </c>
      <c r="P21" s="38">
        <v>134167.4825690655</v>
      </c>
      <c r="Q21" s="33">
        <f>SUM(F21:M21)+O21</f>
        <v>560250.15480991069</v>
      </c>
      <c r="R21" s="33">
        <f>Q21/E21</f>
        <v>226.54676700764685</v>
      </c>
      <c r="S21" s="10">
        <f>SUM(F21:L21)+N21+P21</f>
        <v>694417.71655691403</v>
      </c>
      <c r="T21" s="10">
        <f>S21/E21</f>
        <v>280.79972363805661</v>
      </c>
    </row>
    <row r="22" spans="1:20" x14ac:dyDescent="0.25">
      <c r="A22" s="2">
        <v>61</v>
      </c>
      <c r="B22" s="2" t="s">
        <v>17</v>
      </c>
      <c r="C22" s="2">
        <v>5</v>
      </c>
      <c r="D22" s="2">
        <v>23</v>
      </c>
      <c r="E22" s="7">
        <v>17028</v>
      </c>
      <c r="F22" s="37">
        <v>558518.39999999991</v>
      </c>
      <c r="G22" s="37">
        <v>997631.14525872236</v>
      </c>
      <c r="H22" s="37">
        <v>280806.63</v>
      </c>
      <c r="I22" s="37">
        <v>255757.56</v>
      </c>
      <c r="J22" s="37">
        <v>399306.6</v>
      </c>
      <c r="K22" s="37">
        <v>11722.09</v>
      </c>
      <c r="L22" s="37">
        <v>720047.52082422131</v>
      </c>
      <c r="M22" s="37">
        <v>760382.84973652603</v>
      </c>
      <c r="N22" s="55">
        <v>767976</v>
      </c>
      <c r="O22" s="55">
        <v>7593</v>
      </c>
      <c r="P22" s="38">
        <v>802691.15024048591</v>
      </c>
      <c r="Q22" s="33">
        <f>SUM(F22:M22)+O22</f>
        <v>3991765.7958194697</v>
      </c>
      <c r="R22" s="33">
        <f>Q22/E22</f>
        <v>234.42364316534355</v>
      </c>
      <c r="S22" s="10">
        <f>SUM(F22:L22)+N22+P22</f>
        <v>4794457.0963234296</v>
      </c>
      <c r="T22" s="10">
        <f>S22/E22</f>
        <v>281.56313696989838</v>
      </c>
    </row>
    <row r="23" spans="1:20" x14ac:dyDescent="0.25">
      <c r="A23" s="2">
        <v>69</v>
      </c>
      <c r="B23" s="2" t="s">
        <v>18</v>
      </c>
      <c r="C23" s="2">
        <v>17</v>
      </c>
      <c r="D23" s="2">
        <v>24</v>
      </c>
      <c r="E23" s="7">
        <v>7147</v>
      </c>
      <c r="F23" s="37">
        <v>234421.59999999998</v>
      </c>
      <c r="G23" s="37">
        <v>381630.43282017834</v>
      </c>
      <c r="H23" s="37">
        <v>177385.26</v>
      </c>
      <c r="I23" s="37">
        <v>84067.53</v>
      </c>
      <c r="J23" s="37">
        <v>167597.15</v>
      </c>
      <c r="K23" s="37">
        <v>7509.84</v>
      </c>
      <c r="L23" s="37">
        <v>271768.73826271726</v>
      </c>
      <c r="M23" s="37">
        <v>485138.33338626416</v>
      </c>
      <c r="N23" s="55">
        <v>486144</v>
      </c>
      <c r="O23" s="55">
        <v>1006</v>
      </c>
      <c r="P23" s="38">
        <v>282047.52448008809</v>
      </c>
      <c r="Q23" s="33">
        <f>SUM(F23:M23)+O23</f>
        <v>1810524.8844691599</v>
      </c>
      <c r="R23" s="33">
        <f>Q23/E23</f>
        <v>253.32655442411641</v>
      </c>
      <c r="S23" s="10">
        <f>SUM(F23:L23)+N23+P23</f>
        <v>2092572.0755629838</v>
      </c>
      <c r="T23" s="10">
        <f>S23/E23</f>
        <v>292.79027222092958</v>
      </c>
    </row>
    <row r="24" spans="1:20" x14ac:dyDescent="0.25">
      <c r="A24" s="2">
        <v>71</v>
      </c>
      <c r="B24" s="2" t="s">
        <v>19</v>
      </c>
      <c r="C24" s="2">
        <v>17</v>
      </c>
      <c r="D24" s="2">
        <v>24</v>
      </c>
      <c r="E24" s="7">
        <v>6854</v>
      </c>
      <c r="F24" s="37">
        <v>224811.19999999998</v>
      </c>
      <c r="G24" s="37">
        <v>345647.98719889048</v>
      </c>
      <c r="H24" s="37">
        <v>183362.14</v>
      </c>
      <c r="I24" s="37">
        <v>76557.03</v>
      </c>
      <c r="J24" s="37">
        <v>160726.29999999999</v>
      </c>
      <c r="K24" s="37">
        <v>7269.14</v>
      </c>
      <c r="L24" s="37">
        <v>242226.21540453922</v>
      </c>
      <c r="M24" s="37">
        <v>465249.49447732681</v>
      </c>
      <c r="N24" s="55">
        <v>466214</v>
      </c>
      <c r="O24" s="55">
        <v>965</v>
      </c>
      <c r="P24" s="38">
        <v>244794.84919667908</v>
      </c>
      <c r="Q24" s="33">
        <f>SUM(F24:M24)+O24</f>
        <v>1706814.5070807566</v>
      </c>
      <c r="R24" s="33">
        <f>Q24/E24</f>
        <v>249.02458521750168</v>
      </c>
      <c r="S24" s="10">
        <f>SUM(F24:L24)+N24+P24</f>
        <v>1951608.861800109</v>
      </c>
      <c r="T24" s="10">
        <f>S24/E24</f>
        <v>284.74013157282013</v>
      </c>
    </row>
    <row r="25" spans="1:20" x14ac:dyDescent="0.25">
      <c r="A25" s="2">
        <v>72</v>
      </c>
      <c r="B25" s="2" t="s">
        <v>20</v>
      </c>
      <c r="C25" s="2">
        <v>17</v>
      </c>
      <c r="D25" s="2">
        <v>26</v>
      </c>
      <c r="E25" s="7">
        <v>974</v>
      </c>
      <c r="F25" s="37">
        <v>31947.199999999997</v>
      </c>
      <c r="G25" s="37">
        <v>59127.679906893136</v>
      </c>
      <c r="H25" s="37">
        <v>16329.69</v>
      </c>
      <c r="I25" s="37">
        <v>18325.62</v>
      </c>
      <c r="J25" s="37">
        <v>22840.3</v>
      </c>
      <c r="K25" s="37">
        <v>481.4</v>
      </c>
      <c r="L25" s="37">
        <v>45504.686783429512</v>
      </c>
      <c r="M25" s="37">
        <v>66115.11637305461</v>
      </c>
      <c r="N25" s="55">
        <v>66252</v>
      </c>
      <c r="O25" s="55">
        <v>137</v>
      </c>
      <c r="P25" s="38">
        <v>24942.926905923599</v>
      </c>
      <c r="Q25" s="33">
        <f>SUM(F25:M25)+O25</f>
        <v>260808.69306337723</v>
      </c>
      <c r="R25" s="33">
        <f>Q25/E25</f>
        <v>267.77073209792326</v>
      </c>
      <c r="S25" s="10">
        <f>SUM(F25:L25)+N25+P25</f>
        <v>285751.50359624618</v>
      </c>
      <c r="T25" s="10">
        <f>S25/E25</f>
        <v>293.37936714193654</v>
      </c>
    </row>
    <row r="26" spans="1:20" x14ac:dyDescent="0.25">
      <c r="A26" s="2">
        <v>74</v>
      </c>
      <c r="B26" s="2" t="s">
        <v>21</v>
      </c>
      <c r="C26" s="2">
        <v>16</v>
      </c>
      <c r="D26" s="2">
        <v>26</v>
      </c>
      <c r="E26" s="7">
        <v>1165</v>
      </c>
      <c r="F26" s="37">
        <v>38212</v>
      </c>
      <c r="G26" s="37">
        <v>57540.114083335589</v>
      </c>
      <c r="H26" s="37">
        <v>20171.97</v>
      </c>
      <c r="I26" s="37">
        <v>19627.439999999999</v>
      </c>
      <c r="J26" s="37">
        <v>27319.25</v>
      </c>
      <c r="K26" s="37">
        <v>842.45</v>
      </c>
      <c r="L26" s="37">
        <v>41530.532217435742</v>
      </c>
      <c r="M26" s="37">
        <v>68441.968181006116</v>
      </c>
      <c r="N26" s="55">
        <v>67671</v>
      </c>
      <c r="O26" s="55">
        <v>-771</v>
      </c>
      <c r="P26" s="38">
        <v>88997.539713146994</v>
      </c>
      <c r="Q26" s="33">
        <f>SUM(F26:M26)+O26</f>
        <v>272914.72448177746</v>
      </c>
      <c r="R26" s="33">
        <f>Q26/E26</f>
        <v>234.26156607877894</v>
      </c>
      <c r="S26" s="10">
        <f>SUM(F26:L26)+N26+P26</f>
        <v>361912.29601391836</v>
      </c>
      <c r="T26" s="10">
        <f>S26/E26</f>
        <v>310.6543313424192</v>
      </c>
    </row>
    <row r="27" spans="1:20" x14ac:dyDescent="0.25">
      <c r="A27" s="2">
        <v>75</v>
      </c>
      <c r="B27" s="2" t="s">
        <v>22</v>
      </c>
      <c r="C27" s="2">
        <v>8</v>
      </c>
      <c r="D27" s="2">
        <v>22</v>
      </c>
      <c r="E27" s="7">
        <v>20286</v>
      </c>
      <c r="F27" s="37">
        <v>665380.79999999993</v>
      </c>
      <c r="G27" s="37">
        <v>1359999.1424994778</v>
      </c>
      <c r="H27" s="37">
        <v>355410.9</v>
      </c>
      <c r="I27" s="37">
        <v>293610.48</v>
      </c>
      <c r="J27" s="37">
        <v>475706.7</v>
      </c>
      <c r="K27" s="37">
        <v>14995.61</v>
      </c>
      <c r="L27" s="37">
        <v>966930.43925688427</v>
      </c>
      <c r="M27" s="37">
        <v>913287.0375113677</v>
      </c>
      <c r="N27" s="55">
        <v>909168</v>
      </c>
      <c r="O27" s="55">
        <v>-4119</v>
      </c>
      <c r="P27" s="38">
        <v>1748683.3190501502</v>
      </c>
      <c r="Q27" s="33">
        <f>SUM(F27:M27)+O27</f>
        <v>5041202.1092677293</v>
      </c>
      <c r="R27" s="33">
        <f>Q27/E27</f>
        <v>248.50646304188749</v>
      </c>
      <c r="S27" s="10">
        <f>SUM(F27:L27)+N27+P27</f>
        <v>6789885.390806512</v>
      </c>
      <c r="T27" s="10">
        <f>S27/E27</f>
        <v>334.70794591375886</v>
      </c>
    </row>
    <row r="28" spans="1:20" x14ac:dyDescent="0.25">
      <c r="A28" s="2">
        <v>77</v>
      </c>
      <c r="B28" s="2" t="s">
        <v>23</v>
      </c>
      <c r="C28" s="2">
        <v>13</v>
      </c>
      <c r="D28" s="2">
        <v>25</v>
      </c>
      <c r="E28" s="7">
        <v>4939</v>
      </c>
      <c r="F28" s="37">
        <v>161999.19999999998</v>
      </c>
      <c r="G28" s="37">
        <v>248190.98158626418</v>
      </c>
      <c r="H28" s="37">
        <v>94562.78</v>
      </c>
      <c r="I28" s="37">
        <v>74303.88</v>
      </c>
      <c r="J28" s="37">
        <v>115819.55</v>
      </c>
      <c r="K28" s="37">
        <v>3803.06</v>
      </c>
      <c r="L28" s="37">
        <v>176219.83190646337</v>
      </c>
      <c r="M28" s="37">
        <v>296545.17513045896</v>
      </c>
      <c r="N28" s="55">
        <v>298471</v>
      </c>
      <c r="O28" s="55">
        <v>1926</v>
      </c>
      <c r="P28" s="38">
        <v>215581.55933415602</v>
      </c>
      <c r="Q28" s="33">
        <f>SUM(F28:M28)+O28</f>
        <v>1173370.4586231867</v>
      </c>
      <c r="R28" s="33">
        <f>Q28/E28</f>
        <v>237.57247593099549</v>
      </c>
      <c r="S28" s="10">
        <f>SUM(F28:L28)+N28+P28</f>
        <v>1388951.8428268838</v>
      </c>
      <c r="T28" s="10">
        <f>S28/E28</f>
        <v>281.22126803540874</v>
      </c>
    </row>
    <row r="29" spans="1:20" x14ac:dyDescent="0.25">
      <c r="A29" s="2">
        <v>78</v>
      </c>
      <c r="B29" s="2" t="s">
        <v>24</v>
      </c>
      <c r="C29" s="2">
        <v>1</v>
      </c>
      <c r="D29" s="2">
        <v>24</v>
      </c>
      <c r="E29" s="7">
        <v>8379</v>
      </c>
      <c r="F29" s="37">
        <v>274831.19999999995</v>
      </c>
      <c r="G29" s="37">
        <v>633779.47152622079</v>
      </c>
      <c r="H29" s="37">
        <v>140990.33000000002</v>
      </c>
      <c r="I29" s="37">
        <v>131433.75</v>
      </c>
      <c r="J29" s="37">
        <v>196487.55</v>
      </c>
      <c r="K29" s="37">
        <v>6137.85</v>
      </c>
      <c r="L29" s="37">
        <v>452066.71080981998</v>
      </c>
      <c r="M29" s="37">
        <v>682030.72394962795</v>
      </c>
      <c r="N29" s="55">
        <v>677953</v>
      </c>
      <c r="O29" s="55">
        <v>-4078</v>
      </c>
      <c r="P29" s="38">
        <v>635761.19914946996</v>
      </c>
      <c r="Q29" s="33">
        <f>SUM(F29:M29)+O29</f>
        <v>2513679.5862856689</v>
      </c>
      <c r="R29" s="33">
        <f>Q29/E29</f>
        <v>299.99756370517588</v>
      </c>
      <c r="S29" s="10">
        <f>SUM(F29:L29)+N29+P29</f>
        <v>3149441.0614855108</v>
      </c>
      <c r="T29" s="10">
        <f>S29/E29</f>
        <v>375.87314255704865</v>
      </c>
    </row>
    <row r="30" spans="1:20" x14ac:dyDescent="0.25">
      <c r="A30" s="2">
        <v>79</v>
      </c>
      <c r="B30" s="2" t="s">
        <v>25</v>
      </c>
      <c r="C30" s="2">
        <v>4</v>
      </c>
      <c r="D30" s="2">
        <v>24</v>
      </c>
      <c r="E30" s="7">
        <v>7018</v>
      </c>
      <c r="F30" s="37">
        <v>230190.4</v>
      </c>
      <c r="G30" s="37">
        <v>479524.41317419597</v>
      </c>
      <c r="H30" s="37">
        <v>129356.76000000001</v>
      </c>
      <c r="I30" s="37">
        <v>108451.62</v>
      </c>
      <c r="J30" s="37">
        <v>164572.1</v>
      </c>
      <c r="K30" s="37">
        <v>5343.54</v>
      </c>
      <c r="L30" s="37">
        <v>347292.34641870391</v>
      </c>
      <c r="M30" s="37">
        <v>359865.72577025281</v>
      </c>
      <c r="N30" s="55">
        <v>363352</v>
      </c>
      <c r="O30" s="55">
        <v>3486</v>
      </c>
      <c r="P30" s="38">
        <v>1481330.0483662824</v>
      </c>
      <c r="Q30" s="33">
        <f>SUM(F30:M30)+O30</f>
        <v>1828082.9053631527</v>
      </c>
      <c r="R30" s="33">
        <f>Q30/E30</f>
        <v>260.48488249688694</v>
      </c>
      <c r="S30" s="10">
        <f>SUM(F30:L30)+N30+P30</f>
        <v>3309413.2279591821</v>
      </c>
      <c r="T30" s="10">
        <f>S30/E30</f>
        <v>471.56073353650356</v>
      </c>
    </row>
    <row r="31" spans="1:20" x14ac:dyDescent="0.25">
      <c r="A31" s="2">
        <v>81</v>
      </c>
      <c r="B31" s="2" t="s">
        <v>26</v>
      </c>
      <c r="C31" s="2">
        <v>7</v>
      </c>
      <c r="D31" s="2">
        <v>25</v>
      </c>
      <c r="E31" s="7">
        <v>2780</v>
      </c>
      <c r="F31" s="37">
        <v>91183.999999999985</v>
      </c>
      <c r="G31" s="37">
        <v>133000.69170801045</v>
      </c>
      <c r="H31" s="37">
        <v>35541.090000000004</v>
      </c>
      <c r="I31" s="37">
        <v>52172.94</v>
      </c>
      <c r="J31" s="37">
        <v>65191</v>
      </c>
      <c r="K31" s="37">
        <v>1660.83</v>
      </c>
      <c r="L31" s="37">
        <v>95518.478270244406</v>
      </c>
      <c r="M31" s="37">
        <v>141288.83120392819</v>
      </c>
      <c r="N31" s="55">
        <v>142594</v>
      </c>
      <c r="O31" s="55">
        <v>1305</v>
      </c>
      <c r="P31" s="38">
        <v>298533.2756219937</v>
      </c>
      <c r="Q31" s="33">
        <f>SUM(F31:M31)+O31</f>
        <v>616862.86118218303</v>
      </c>
      <c r="R31" s="33">
        <f>Q31/E31</f>
        <v>221.89311553315937</v>
      </c>
      <c r="S31" s="10">
        <f>SUM(F31:L31)+N31+P31</f>
        <v>915396.30560024851</v>
      </c>
      <c r="T31" s="10">
        <f>S31/E31</f>
        <v>329.27924661879445</v>
      </c>
    </row>
    <row r="32" spans="1:20" x14ac:dyDescent="0.25">
      <c r="A32" s="2">
        <v>82</v>
      </c>
      <c r="B32" s="2" t="s">
        <v>27</v>
      </c>
      <c r="C32" s="2">
        <v>5</v>
      </c>
      <c r="D32" s="2">
        <v>24</v>
      </c>
      <c r="E32" s="7">
        <v>9475</v>
      </c>
      <c r="F32" s="37">
        <v>310780</v>
      </c>
      <c r="G32" s="37">
        <v>661063.95574259816</v>
      </c>
      <c r="H32" s="37">
        <v>216448.44</v>
      </c>
      <c r="I32" s="37">
        <v>105197.07</v>
      </c>
      <c r="J32" s="37">
        <v>222188.75</v>
      </c>
      <c r="K32" s="37">
        <v>8737.41</v>
      </c>
      <c r="L32" s="37">
        <v>474205.02587672416</v>
      </c>
      <c r="M32" s="37">
        <v>423104.73932661407</v>
      </c>
      <c r="N32" s="55">
        <v>427330</v>
      </c>
      <c r="O32" s="55">
        <v>4225</v>
      </c>
      <c r="P32" s="38">
        <v>254828.94493272749</v>
      </c>
      <c r="Q32" s="33">
        <f>SUM(F32:M32)+O32</f>
        <v>2425950.3909459366</v>
      </c>
      <c r="R32" s="33">
        <f>Q32/E32</f>
        <v>256.03698057476902</v>
      </c>
      <c r="S32" s="10">
        <f>SUM(F32:L32)+N32+P32</f>
        <v>2680779.5965520502</v>
      </c>
      <c r="T32" s="10">
        <f>S32/E32</f>
        <v>282.93188354111345</v>
      </c>
    </row>
    <row r="33" spans="1:20" x14ac:dyDescent="0.25">
      <c r="A33" s="2">
        <v>86</v>
      </c>
      <c r="B33" s="2" t="s">
        <v>28</v>
      </c>
      <c r="C33" s="2">
        <v>5</v>
      </c>
      <c r="D33" s="2">
        <v>24</v>
      </c>
      <c r="E33" s="7">
        <v>8417</v>
      </c>
      <c r="F33" s="37">
        <v>276077.59999999998</v>
      </c>
      <c r="G33" s="37">
        <v>562729.35671214352</v>
      </c>
      <c r="H33" s="37">
        <v>200012.02000000002</v>
      </c>
      <c r="I33" s="37">
        <v>87021.66</v>
      </c>
      <c r="J33" s="37">
        <v>197378.65</v>
      </c>
      <c r="K33" s="37">
        <v>8111.59</v>
      </c>
      <c r="L33" s="37">
        <v>398505.87004002562</v>
      </c>
      <c r="M33" s="37">
        <v>375859.90405404865</v>
      </c>
      <c r="N33" s="55">
        <v>379613</v>
      </c>
      <c r="O33" s="55">
        <v>3753</v>
      </c>
      <c r="P33" s="38">
        <v>235752.782791167</v>
      </c>
      <c r="Q33" s="33">
        <f>SUM(F33:M33)+O33</f>
        <v>2109449.6508062175</v>
      </c>
      <c r="R33" s="33">
        <f>Q33/E33</f>
        <v>250.61775582823066</v>
      </c>
      <c r="S33" s="10">
        <f>SUM(F33:L33)+N33+P33</f>
        <v>2345202.529543336</v>
      </c>
      <c r="T33" s="10">
        <f>S33/E33</f>
        <v>278.6268895738786</v>
      </c>
    </row>
    <row r="34" spans="1:20" x14ac:dyDescent="0.25">
      <c r="A34" s="2">
        <v>90</v>
      </c>
      <c r="B34" s="2" t="s">
        <v>29</v>
      </c>
      <c r="C34" s="2">
        <v>10</v>
      </c>
      <c r="D34" s="2">
        <v>25</v>
      </c>
      <c r="E34" s="7">
        <v>3329</v>
      </c>
      <c r="F34" s="37">
        <v>109191.2</v>
      </c>
      <c r="G34" s="37">
        <v>160562.00343882461</v>
      </c>
      <c r="H34" s="37">
        <v>47921.770000000004</v>
      </c>
      <c r="I34" s="37">
        <v>62887.92</v>
      </c>
      <c r="J34" s="37">
        <v>78065.05</v>
      </c>
      <c r="K34" s="37">
        <v>2479.21</v>
      </c>
      <c r="L34" s="37">
        <v>113008.61178093242</v>
      </c>
      <c r="M34" s="37">
        <v>170270.61494942734</v>
      </c>
      <c r="N34" s="55">
        <v>171698</v>
      </c>
      <c r="O34" s="55">
        <v>1427</v>
      </c>
      <c r="P34" s="38">
        <v>516341.78300825373</v>
      </c>
      <c r="Q34" s="33">
        <f>SUM(F34:M34)+O34</f>
        <v>745813.38016918441</v>
      </c>
      <c r="R34" s="33">
        <f>Q34/E34</f>
        <v>224.03525988861051</v>
      </c>
      <c r="S34" s="10">
        <f>SUM(F34:L34)+N34+P34</f>
        <v>1262155.5482280108</v>
      </c>
      <c r="T34" s="10">
        <f>S34/E34</f>
        <v>379.13954587804471</v>
      </c>
    </row>
    <row r="35" spans="1:20" x14ac:dyDescent="0.25">
      <c r="A35" s="2">
        <v>91</v>
      </c>
      <c r="B35" s="2" t="s">
        <v>30</v>
      </c>
      <c r="C35" s="2">
        <v>1</v>
      </c>
      <c r="D35" s="2">
        <v>20</v>
      </c>
      <c r="E35" s="7">
        <v>648042</v>
      </c>
      <c r="F35" s="37">
        <v>21255777.599999998</v>
      </c>
      <c r="G35" s="37">
        <v>50735199.876552828</v>
      </c>
      <c r="H35" s="37">
        <v>11582979.98</v>
      </c>
      <c r="I35" s="37">
        <v>5522871.21</v>
      </c>
      <c r="J35" s="37">
        <v>15196584.9</v>
      </c>
      <c r="K35" s="37">
        <v>388489.8</v>
      </c>
      <c r="L35" s="37">
        <v>36691732.918221518</v>
      </c>
      <c r="M35" s="37">
        <v>52749081.562210865</v>
      </c>
      <c r="N35" s="55">
        <v>52433685</v>
      </c>
      <c r="O35" s="55">
        <v>-315396</v>
      </c>
      <c r="P35" s="38">
        <v>104133039.70554158</v>
      </c>
      <c r="Q35" s="33">
        <f>SUM(F35:M35)+O35</f>
        <v>193807321.84698522</v>
      </c>
      <c r="R35" s="33">
        <f>Q35/E35</f>
        <v>299.06598931394143</v>
      </c>
      <c r="S35" s="10">
        <f>SUM(F35:L35)+N35+P35</f>
        <v>297940360.99031591</v>
      </c>
      <c r="T35" s="10">
        <f>S35/E35</f>
        <v>459.75470878479467</v>
      </c>
    </row>
    <row r="36" spans="1:20" x14ac:dyDescent="0.25">
      <c r="A36" s="2">
        <v>92</v>
      </c>
      <c r="B36" s="2" t="s">
        <v>31</v>
      </c>
      <c r="C36" s="2">
        <v>1</v>
      </c>
      <c r="D36" s="2">
        <v>20</v>
      </c>
      <c r="E36" s="7">
        <v>228166</v>
      </c>
      <c r="F36" s="37">
        <v>7483844.7999999998</v>
      </c>
      <c r="G36" s="37">
        <v>16628948.21662345</v>
      </c>
      <c r="H36" s="37">
        <v>5056547.21</v>
      </c>
      <c r="I36" s="37">
        <v>1749646.08</v>
      </c>
      <c r="J36" s="37">
        <v>5350492.7</v>
      </c>
      <c r="K36" s="37">
        <v>181608.15</v>
      </c>
      <c r="L36" s="37">
        <v>12046315.186040485</v>
      </c>
      <c r="M36" s="37">
        <v>18572171.161318872</v>
      </c>
      <c r="N36" s="55">
        <v>18461125</v>
      </c>
      <c r="O36" s="55">
        <v>-111046</v>
      </c>
      <c r="P36" s="38">
        <v>16966299.724226896</v>
      </c>
      <c r="Q36" s="33">
        <f>SUM(F36:M36)+O36</f>
        <v>66958527.503982812</v>
      </c>
      <c r="R36" s="33">
        <f>Q36/E36</f>
        <v>293.46408975913505</v>
      </c>
      <c r="S36" s="10">
        <f>SUM(F36:L36)+N36+P36</f>
        <v>83924827.066890836</v>
      </c>
      <c r="T36" s="10">
        <f>S36/E36</f>
        <v>367.82354543135625</v>
      </c>
    </row>
    <row r="37" spans="1:20" x14ac:dyDescent="0.25">
      <c r="A37" s="2">
        <v>97</v>
      </c>
      <c r="B37" s="2" t="s">
        <v>32</v>
      </c>
      <c r="C37" s="2">
        <v>10</v>
      </c>
      <c r="D37" s="2">
        <v>25</v>
      </c>
      <c r="E37" s="7">
        <v>2152</v>
      </c>
      <c r="F37" s="37">
        <v>70585.599999999991</v>
      </c>
      <c r="G37" s="37">
        <v>107965.03597694208</v>
      </c>
      <c r="H37" s="37">
        <v>29777.670000000002</v>
      </c>
      <c r="I37" s="37">
        <v>38203.410000000003</v>
      </c>
      <c r="J37" s="37">
        <v>50464.4</v>
      </c>
      <c r="K37" s="37">
        <v>1059.08</v>
      </c>
      <c r="L37" s="37">
        <v>74902.599191453104</v>
      </c>
      <c r="M37" s="37">
        <v>88443.115240571511</v>
      </c>
      <c r="N37" s="55">
        <v>88485</v>
      </c>
      <c r="O37" s="55">
        <v>42</v>
      </c>
      <c r="P37" s="38">
        <v>217706.38613756909</v>
      </c>
      <c r="Q37" s="33">
        <f>SUM(F37:M37)+O37</f>
        <v>461442.91040896677</v>
      </c>
      <c r="R37" s="33">
        <f>Q37/E37</f>
        <v>214.42514424208494</v>
      </c>
      <c r="S37" s="10">
        <f>SUM(F37:L37)+N37+P37</f>
        <v>679149.18130596436</v>
      </c>
      <c r="T37" s="10">
        <f>S37/E37</f>
        <v>315.58976826485332</v>
      </c>
    </row>
    <row r="38" spans="1:20" x14ac:dyDescent="0.25">
      <c r="A38" s="2">
        <v>98</v>
      </c>
      <c r="B38" s="2" t="s">
        <v>33</v>
      </c>
      <c r="C38" s="2">
        <v>7</v>
      </c>
      <c r="D38" s="2">
        <v>22</v>
      </c>
      <c r="E38" s="7">
        <v>23602</v>
      </c>
      <c r="F38" s="37">
        <v>774145.6</v>
      </c>
      <c r="G38" s="37">
        <v>1602946.8733851733</v>
      </c>
      <c r="H38" s="37">
        <v>553501.78</v>
      </c>
      <c r="I38" s="37">
        <v>281092.98</v>
      </c>
      <c r="J38" s="37">
        <v>553466.9</v>
      </c>
      <c r="K38" s="37">
        <v>24888.38</v>
      </c>
      <c r="L38" s="37">
        <v>1140057.9147587565</v>
      </c>
      <c r="M38" s="37">
        <v>1199532.0122572349</v>
      </c>
      <c r="N38" s="55">
        <v>1210615</v>
      </c>
      <c r="O38" s="55">
        <v>11083</v>
      </c>
      <c r="P38" s="38">
        <v>690636.8183398695</v>
      </c>
      <c r="Q38" s="33">
        <f>SUM(F38:M38)+O38</f>
        <v>6140715.4404011648</v>
      </c>
      <c r="R38" s="33">
        <f>Q38/E38</f>
        <v>260.17775783413123</v>
      </c>
      <c r="S38" s="10">
        <f>SUM(F38:L38)+N38+P38</f>
        <v>6831352.2464837991</v>
      </c>
      <c r="T38" s="10">
        <f>S38/E38</f>
        <v>289.43954946546052</v>
      </c>
    </row>
    <row r="39" spans="1:20" x14ac:dyDescent="0.25">
      <c r="A39" s="2">
        <v>99</v>
      </c>
      <c r="B39" s="2" t="s">
        <v>325</v>
      </c>
      <c r="C39" s="2">
        <v>4</v>
      </c>
      <c r="D39" s="2">
        <v>26</v>
      </c>
      <c r="E39" s="7">
        <v>1666</v>
      </c>
      <c r="F39" s="37">
        <v>54644.799999999996</v>
      </c>
      <c r="G39" s="37">
        <v>85108.564952198343</v>
      </c>
      <c r="H39" s="37">
        <v>29350.75</v>
      </c>
      <c r="I39" s="37">
        <v>23582.97</v>
      </c>
      <c r="J39" s="37">
        <v>39067.699999999997</v>
      </c>
      <c r="K39" s="37">
        <v>986.87</v>
      </c>
      <c r="L39" s="37">
        <v>59723.740754660044</v>
      </c>
      <c r="M39" s="37">
        <v>85428.369782451002</v>
      </c>
      <c r="N39" s="55">
        <v>86256</v>
      </c>
      <c r="O39" s="55">
        <v>828</v>
      </c>
      <c r="P39" s="38">
        <v>138044.40747719939</v>
      </c>
      <c r="Q39" s="33">
        <f>SUM(F39:M39)+O39</f>
        <v>378721.76548930939</v>
      </c>
      <c r="R39" s="33">
        <f>Q39/E39</f>
        <v>227.32398888914128</v>
      </c>
      <c r="S39" s="10">
        <f>SUM(F39:L39)+N39+P39</f>
        <v>516765.80318405776</v>
      </c>
      <c r="T39" s="10">
        <f>S39/E39</f>
        <v>310.18355533256766</v>
      </c>
    </row>
    <row r="40" spans="1:20" x14ac:dyDescent="0.25">
      <c r="A40" s="2">
        <v>102</v>
      </c>
      <c r="B40" s="2" t="s">
        <v>34</v>
      </c>
      <c r="C40" s="2">
        <v>4</v>
      </c>
      <c r="D40" s="2">
        <v>23</v>
      </c>
      <c r="E40" s="7">
        <v>10091</v>
      </c>
      <c r="F40" s="37">
        <v>330984.8</v>
      </c>
      <c r="G40" s="37">
        <v>563092.96937348344</v>
      </c>
      <c r="H40" s="37">
        <v>189765.94</v>
      </c>
      <c r="I40" s="37">
        <v>143801.04</v>
      </c>
      <c r="J40" s="37">
        <v>236633.94999999998</v>
      </c>
      <c r="K40" s="37">
        <v>7509.84</v>
      </c>
      <c r="L40" s="37">
        <v>405459.28392826533</v>
      </c>
      <c r="M40" s="37">
        <v>517441.58431855531</v>
      </c>
      <c r="N40" s="55">
        <v>522454</v>
      </c>
      <c r="O40" s="55">
        <v>5013</v>
      </c>
      <c r="P40" s="38">
        <v>447654.69060260127</v>
      </c>
      <c r="Q40" s="33">
        <f>SUM(F40:M40)+O40</f>
        <v>2399702.4076203043</v>
      </c>
      <c r="R40" s="33">
        <f>Q40/E40</f>
        <v>237.80620430287428</v>
      </c>
      <c r="S40" s="10">
        <f>SUM(F40:L40)+N40+P40</f>
        <v>2847356.5139043499</v>
      </c>
      <c r="T40" s="10">
        <f>S40/E40</f>
        <v>282.16792328850954</v>
      </c>
    </row>
    <row r="41" spans="1:20" x14ac:dyDescent="0.25">
      <c r="A41" s="2">
        <v>103</v>
      </c>
      <c r="B41" s="2" t="s">
        <v>35</v>
      </c>
      <c r="C41" s="2">
        <v>5</v>
      </c>
      <c r="D41" s="2">
        <v>25</v>
      </c>
      <c r="E41" s="7">
        <v>2235</v>
      </c>
      <c r="F41" s="37">
        <v>73308</v>
      </c>
      <c r="G41" s="37">
        <v>125859.35986178048</v>
      </c>
      <c r="H41" s="37">
        <v>43332.380000000005</v>
      </c>
      <c r="I41" s="37">
        <v>31143.54</v>
      </c>
      <c r="J41" s="37">
        <v>52410.75</v>
      </c>
      <c r="K41" s="37">
        <v>1949.67</v>
      </c>
      <c r="L41" s="37">
        <v>86338.602070963301</v>
      </c>
      <c r="M41" s="37">
        <v>99803.598141950657</v>
      </c>
      <c r="N41" s="55">
        <v>100800</v>
      </c>
      <c r="O41" s="55">
        <v>997</v>
      </c>
      <c r="P41" s="38">
        <v>93105.356052500996</v>
      </c>
      <c r="Q41" s="33">
        <f>SUM(F41:M41)+O41</f>
        <v>515142.90007469442</v>
      </c>
      <c r="R41" s="33">
        <f>Q41/E41</f>
        <v>230.48899332201094</v>
      </c>
      <c r="S41" s="10">
        <f>SUM(F41:L41)+N41+P41</f>
        <v>608247.65798524476</v>
      </c>
      <c r="T41" s="10">
        <f>S41/E41</f>
        <v>272.14660312538916</v>
      </c>
    </row>
    <row r="42" spans="1:20" x14ac:dyDescent="0.25">
      <c r="A42" s="2">
        <v>105</v>
      </c>
      <c r="B42" s="2" t="s">
        <v>36</v>
      </c>
      <c r="C42" s="2">
        <v>18</v>
      </c>
      <c r="D42" s="2">
        <v>25</v>
      </c>
      <c r="E42" s="7">
        <v>2287</v>
      </c>
      <c r="F42" s="37">
        <v>75013.599999999991</v>
      </c>
      <c r="G42" s="37">
        <v>117482.99431615327</v>
      </c>
      <c r="H42" s="37">
        <v>28817.100000000002</v>
      </c>
      <c r="I42" s="37">
        <v>44261.88</v>
      </c>
      <c r="J42" s="37">
        <v>53630.15</v>
      </c>
      <c r="K42" s="37">
        <v>1155.3600000000001</v>
      </c>
      <c r="L42" s="37">
        <v>82077.115798904226</v>
      </c>
      <c r="M42" s="37">
        <v>157113.21859556623</v>
      </c>
      <c r="N42" s="55">
        <v>156407</v>
      </c>
      <c r="O42" s="55">
        <v>-706</v>
      </c>
      <c r="P42" s="38">
        <v>171512.22140548201</v>
      </c>
      <c r="Q42" s="33">
        <f>SUM(F42:M42)+O42</f>
        <v>558845.41871062363</v>
      </c>
      <c r="R42" s="33">
        <f>Q42/E42</f>
        <v>244.35741963735182</v>
      </c>
      <c r="S42" s="10">
        <f>SUM(F42:L42)+N42+P42</f>
        <v>730357.42152053944</v>
      </c>
      <c r="T42" s="10">
        <f>S42/E42</f>
        <v>319.35173656341908</v>
      </c>
    </row>
    <row r="43" spans="1:20" x14ac:dyDescent="0.25">
      <c r="A43" s="2">
        <v>106</v>
      </c>
      <c r="B43" s="2" t="s">
        <v>37</v>
      </c>
      <c r="C43" s="2">
        <v>1</v>
      </c>
      <c r="D43" s="2">
        <v>21</v>
      </c>
      <c r="E43" s="7">
        <v>46504</v>
      </c>
      <c r="F43" s="37">
        <v>1525331.2</v>
      </c>
      <c r="G43" s="37">
        <v>3355352.6429420956</v>
      </c>
      <c r="H43" s="37">
        <v>950537.38</v>
      </c>
      <c r="I43" s="37">
        <v>504455.25</v>
      </c>
      <c r="J43" s="37">
        <v>1090518.8</v>
      </c>
      <c r="K43" s="37">
        <v>37284.43</v>
      </c>
      <c r="L43" s="37">
        <v>2419543.992086452</v>
      </c>
      <c r="M43" s="37">
        <v>3785315.2866157657</v>
      </c>
      <c r="N43" s="55">
        <v>3762682</v>
      </c>
      <c r="O43" s="55">
        <v>-22633</v>
      </c>
      <c r="P43" s="38">
        <v>2992554.6964845704</v>
      </c>
      <c r="Q43" s="33">
        <f>SUM(F43:M43)+O43</f>
        <v>13645705.981644314</v>
      </c>
      <c r="R43" s="33">
        <f>Q43/E43</f>
        <v>293.43080125675885</v>
      </c>
      <c r="S43" s="10">
        <f>SUM(F43:L43)+N43+P43</f>
        <v>16638260.391513117</v>
      </c>
      <c r="T43" s="10">
        <f>S43/E43</f>
        <v>357.78127454655765</v>
      </c>
    </row>
    <row r="44" spans="1:20" x14ac:dyDescent="0.25">
      <c r="A44" s="2">
        <v>108</v>
      </c>
      <c r="B44" s="2" t="s">
        <v>38</v>
      </c>
      <c r="C44" s="2">
        <v>6</v>
      </c>
      <c r="D44" s="2">
        <v>23</v>
      </c>
      <c r="E44" s="7">
        <v>10510</v>
      </c>
      <c r="F44" s="37">
        <v>344727.99999999994</v>
      </c>
      <c r="G44" s="37">
        <v>653722.5049329435</v>
      </c>
      <c r="H44" s="37">
        <v>240249.23</v>
      </c>
      <c r="I44" s="37">
        <v>121569.96</v>
      </c>
      <c r="J44" s="37">
        <v>246459.5</v>
      </c>
      <c r="K44" s="37">
        <v>9652.07</v>
      </c>
      <c r="L44" s="37">
        <v>475807.57173989259</v>
      </c>
      <c r="M44" s="37">
        <v>661372.15443928726</v>
      </c>
      <c r="N44" s="55">
        <v>666575</v>
      </c>
      <c r="O44" s="55">
        <v>5203</v>
      </c>
      <c r="P44" s="38">
        <v>358410.10378957744</v>
      </c>
      <c r="Q44" s="33">
        <f>SUM(F44:M44)+O44</f>
        <v>2758763.9911121232</v>
      </c>
      <c r="R44" s="33">
        <f>Q44/E44</f>
        <v>262.48943778421727</v>
      </c>
      <c r="S44" s="10">
        <f>SUM(F44:L44)+N44+P44</f>
        <v>3117173.9404624132</v>
      </c>
      <c r="T44" s="10">
        <f>S44/E44</f>
        <v>296.59124076711828</v>
      </c>
    </row>
    <row r="45" spans="1:20" x14ac:dyDescent="0.25">
      <c r="A45" s="2">
        <v>109</v>
      </c>
      <c r="B45" s="2" t="s">
        <v>39</v>
      </c>
      <c r="C45" s="2">
        <v>5</v>
      </c>
      <c r="D45" s="2">
        <v>21</v>
      </c>
      <c r="E45" s="7">
        <v>67532</v>
      </c>
      <c r="F45" s="37">
        <v>2215049.5999999996</v>
      </c>
      <c r="G45" s="37">
        <v>4701339.3678706614</v>
      </c>
      <c r="H45" s="37">
        <v>1296982.96</v>
      </c>
      <c r="I45" s="37">
        <v>855345.81</v>
      </c>
      <c r="J45" s="37">
        <v>1583625.4</v>
      </c>
      <c r="K45" s="37">
        <v>51630.15</v>
      </c>
      <c r="L45" s="37">
        <v>3396193.2638436891</v>
      </c>
      <c r="M45" s="37">
        <v>3015631.5837683273</v>
      </c>
      <c r="N45" s="55">
        <v>3045747</v>
      </c>
      <c r="O45" s="55">
        <v>30115</v>
      </c>
      <c r="P45" s="38">
        <v>3765482.1950030704</v>
      </c>
      <c r="Q45" s="33">
        <f>SUM(F45:M45)+O45</f>
        <v>17145913.13548268</v>
      </c>
      <c r="R45" s="33">
        <f>Q45/E45</f>
        <v>253.89316376655037</v>
      </c>
      <c r="S45" s="10">
        <f>SUM(F45:L45)+N45+P45</f>
        <v>20911395.746717423</v>
      </c>
      <c r="T45" s="10">
        <f>S45/E45</f>
        <v>309.65165768402272</v>
      </c>
    </row>
    <row r="46" spans="1:20" x14ac:dyDescent="0.25">
      <c r="A46" s="2">
        <v>111</v>
      </c>
      <c r="B46" s="2" t="s">
        <v>40</v>
      </c>
      <c r="C46" s="2">
        <v>7</v>
      </c>
      <c r="D46" s="2">
        <v>23</v>
      </c>
      <c r="E46" s="7">
        <v>18889</v>
      </c>
      <c r="F46" s="37">
        <v>619559.19999999995</v>
      </c>
      <c r="G46" s="37">
        <v>1142884.7172897393</v>
      </c>
      <c r="H46" s="37">
        <v>293080.58</v>
      </c>
      <c r="I46" s="37">
        <v>310233.72000000003</v>
      </c>
      <c r="J46" s="37">
        <v>442947.05</v>
      </c>
      <c r="K46" s="37">
        <v>13743.97</v>
      </c>
      <c r="L46" s="37">
        <v>832324.93404161441</v>
      </c>
      <c r="M46" s="37">
        <v>960001.70237805729</v>
      </c>
      <c r="N46" s="55">
        <v>968872</v>
      </c>
      <c r="O46" s="55">
        <v>8870</v>
      </c>
      <c r="P46" s="38">
        <v>757454.20887631411</v>
      </c>
      <c r="Q46" s="33">
        <f>SUM(F46:M46)+O46</f>
        <v>4623645.8737094104</v>
      </c>
      <c r="R46" s="33">
        <f>Q46/E46</f>
        <v>244.77981225630845</v>
      </c>
      <c r="S46" s="10">
        <f>SUM(F46:L46)+N46+P46</f>
        <v>5381100.3802076671</v>
      </c>
      <c r="T46" s="10">
        <f>S46/E46</f>
        <v>284.88010906917611</v>
      </c>
    </row>
    <row r="47" spans="1:20" x14ac:dyDescent="0.25">
      <c r="A47" s="2">
        <v>139</v>
      </c>
      <c r="B47" s="2" t="s">
        <v>41</v>
      </c>
      <c r="C47" s="2">
        <v>17</v>
      </c>
      <c r="D47" s="2">
        <v>24</v>
      </c>
      <c r="E47" s="7">
        <v>9862</v>
      </c>
      <c r="F47" s="37">
        <v>323473.59999999998</v>
      </c>
      <c r="G47" s="37">
        <v>520394.00780286803</v>
      </c>
      <c r="H47" s="37">
        <v>287850.81</v>
      </c>
      <c r="I47" s="37">
        <v>100640.7</v>
      </c>
      <c r="J47" s="37">
        <v>231263.9</v>
      </c>
      <c r="K47" s="37">
        <v>11336.97</v>
      </c>
      <c r="L47" s="37">
        <v>370492.71021552064</v>
      </c>
      <c r="M47" s="37">
        <v>669432.52327624697</v>
      </c>
      <c r="N47" s="55">
        <v>670820</v>
      </c>
      <c r="O47" s="55">
        <v>1388</v>
      </c>
      <c r="P47" s="38">
        <v>307319.90031548368</v>
      </c>
      <c r="Q47" s="33">
        <f>SUM(F47:M47)+O47</f>
        <v>2516273.2212946354</v>
      </c>
      <c r="R47" s="33">
        <f>Q47/E47</f>
        <v>255.14836963036254</v>
      </c>
      <c r="S47" s="10">
        <f>SUM(F47:L47)+N47+P47</f>
        <v>2823592.5983338719</v>
      </c>
      <c r="T47" s="10">
        <f>S47/E47</f>
        <v>286.31034256072519</v>
      </c>
    </row>
    <row r="48" spans="1:20" x14ac:dyDescent="0.25">
      <c r="A48" s="2">
        <v>140</v>
      </c>
      <c r="B48" s="2" t="s">
        <v>42</v>
      </c>
      <c r="C48" s="2">
        <v>11</v>
      </c>
      <c r="D48" s="2">
        <v>22</v>
      </c>
      <c r="E48" s="7">
        <v>21472</v>
      </c>
      <c r="F48" s="37">
        <v>704281.59999999998</v>
      </c>
      <c r="G48" s="37">
        <v>1251637.9959098704</v>
      </c>
      <c r="H48" s="37">
        <v>423824.83</v>
      </c>
      <c r="I48" s="37">
        <v>273482.34000000003</v>
      </c>
      <c r="J48" s="37">
        <v>503518.39999999997</v>
      </c>
      <c r="K48" s="37">
        <v>16223.18</v>
      </c>
      <c r="L48" s="37">
        <v>887778.74744355213</v>
      </c>
      <c r="M48" s="37">
        <v>1180808.3383974293</v>
      </c>
      <c r="N48" s="55">
        <v>1188080</v>
      </c>
      <c r="O48" s="55">
        <v>7272</v>
      </c>
      <c r="P48" s="38">
        <v>1096880.2932717928</v>
      </c>
      <c r="Q48" s="33">
        <f>SUM(F48:M48)+O48</f>
        <v>5248827.4317508517</v>
      </c>
      <c r="R48" s="33">
        <f>Q48/E48</f>
        <v>244.44986176186902</v>
      </c>
      <c r="S48" s="10">
        <f>SUM(F48:L48)+N48+P48</f>
        <v>6345707.3866252154</v>
      </c>
      <c r="T48" s="10">
        <f>S48/E48</f>
        <v>295.53406234282858</v>
      </c>
    </row>
    <row r="49" spans="1:20" x14ac:dyDescent="0.25">
      <c r="A49" s="2">
        <v>142</v>
      </c>
      <c r="B49" s="2" t="s">
        <v>43</v>
      </c>
      <c r="C49" s="2">
        <v>8</v>
      </c>
      <c r="D49" s="2">
        <v>24</v>
      </c>
      <c r="E49" s="7">
        <v>6765</v>
      </c>
      <c r="F49" s="37">
        <v>221891.99999999997</v>
      </c>
      <c r="G49" s="37">
        <v>393763.3979337748</v>
      </c>
      <c r="H49" s="37">
        <v>125407.75</v>
      </c>
      <c r="I49" s="37">
        <v>101041.26</v>
      </c>
      <c r="J49" s="37">
        <v>158639.25</v>
      </c>
      <c r="K49" s="37">
        <v>5247.26</v>
      </c>
      <c r="L49" s="37">
        <v>285262.6230137393</v>
      </c>
      <c r="M49" s="37">
        <v>343819.7637030842</v>
      </c>
      <c r="N49" s="55">
        <v>346996</v>
      </c>
      <c r="O49" s="55">
        <v>3177</v>
      </c>
      <c r="P49" s="38">
        <v>289262.02046602679</v>
      </c>
      <c r="Q49" s="33">
        <f>SUM(F49:M49)+O49</f>
        <v>1638250.3046505982</v>
      </c>
      <c r="R49" s="33">
        <f>Q49/E49</f>
        <v>242.16560305256439</v>
      </c>
      <c r="S49" s="10">
        <f>SUM(F49:L49)+N49+P49</f>
        <v>1927511.561413541</v>
      </c>
      <c r="T49" s="10">
        <f>S49/E49</f>
        <v>284.92410368271118</v>
      </c>
    </row>
    <row r="50" spans="1:20" x14ac:dyDescent="0.25">
      <c r="A50" s="2">
        <v>143</v>
      </c>
      <c r="B50" s="2" t="s">
        <v>44</v>
      </c>
      <c r="C50" s="2">
        <v>6</v>
      </c>
      <c r="D50" s="2">
        <v>24</v>
      </c>
      <c r="E50" s="7">
        <v>7003</v>
      </c>
      <c r="F50" s="37">
        <v>229698.4</v>
      </c>
      <c r="G50" s="37">
        <v>400187.1720400991</v>
      </c>
      <c r="H50" s="37">
        <v>127649.08</v>
      </c>
      <c r="I50" s="37">
        <v>107900.85</v>
      </c>
      <c r="J50" s="37">
        <v>164220.35</v>
      </c>
      <c r="K50" s="37">
        <v>5078.7700000000004</v>
      </c>
      <c r="L50" s="37">
        <v>289949.28517894686</v>
      </c>
      <c r="M50" s="37">
        <v>440684.03401887044</v>
      </c>
      <c r="N50" s="55">
        <v>444151</v>
      </c>
      <c r="O50" s="55">
        <v>3467</v>
      </c>
      <c r="P50" s="38">
        <v>395368.76966176892</v>
      </c>
      <c r="Q50" s="33">
        <f>SUM(F50:M50)+O50</f>
        <v>1768834.9412379162</v>
      </c>
      <c r="R50" s="33">
        <f>Q50/E50</f>
        <v>252.58245626701645</v>
      </c>
      <c r="S50" s="10">
        <f>SUM(F50:L50)+N50+P50</f>
        <v>2164203.6768808146</v>
      </c>
      <c r="T50" s="10">
        <f>S50/E50</f>
        <v>309.03950833654358</v>
      </c>
    </row>
    <row r="51" spans="1:20" x14ac:dyDescent="0.25">
      <c r="A51" s="2">
        <v>145</v>
      </c>
      <c r="B51" s="2" t="s">
        <v>45</v>
      </c>
      <c r="C51" s="2">
        <v>14</v>
      </c>
      <c r="D51" s="2">
        <v>23</v>
      </c>
      <c r="E51" s="7">
        <v>12187</v>
      </c>
      <c r="F51" s="37">
        <v>399733.6</v>
      </c>
      <c r="G51" s="37">
        <v>714229.48862063256</v>
      </c>
      <c r="H51" s="37">
        <v>307595.86</v>
      </c>
      <c r="I51" s="37">
        <v>130382.28</v>
      </c>
      <c r="J51" s="37">
        <v>285785.14999999997</v>
      </c>
      <c r="K51" s="37">
        <v>11096.27</v>
      </c>
      <c r="L51" s="37">
        <v>506056.23789043538</v>
      </c>
      <c r="M51" s="37">
        <v>581797.03520358715</v>
      </c>
      <c r="N51" s="55">
        <v>571385</v>
      </c>
      <c r="O51" s="55">
        <v>-10412</v>
      </c>
      <c r="P51" s="38">
        <v>358840.40685647313</v>
      </c>
      <c r="Q51" s="33">
        <f>SUM(F51:M51)+O51</f>
        <v>2926263.9217146551</v>
      </c>
      <c r="R51" s="33">
        <f>Q51/E51</f>
        <v>240.11355720970337</v>
      </c>
      <c r="S51" s="10">
        <f>SUM(F51:L51)+N51+P51</f>
        <v>3285104.2933675409</v>
      </c>
      <c r="T51" s="10">
        <f>S51/E51</f>
        <v>269.55807773591044</v>
      </c>
    </row>
    <row r="52" spans="1:20" x14ac:dyDescent="0.25">
      <c r="A52" s="2">
        <v>146</v>
      </c>
      <c r="B52" s="2" t="s">
        <v>46</v>
      </c>
      <c r="C52" s="2">
        <v>12</v>
      </c>
      <c r="D52" s="2">
        <v>25</v>
      </c>
      <c r="E52" s="7">
        <v>4973</v>
      </c>
      <c r="F52" s="37">
        <v>163114.4</v>
      </c>
      <c r="G52" s="37">
        <v>247933.86106748256</v>
      </c>
      <c r="H52" s="37">
        <v>63184.160000000003</v>
      </c>
      <c r="I52" s="37">
        <v>95283.21</v>
      </c>
      <c r="J52" s="37">
        <v>116616.84999999999</v>
      </c>
      <c r="K52" s="37">
        <v>2912.4700000000003</v>
      </c>
      <c r="L52" s="37">
        <v>176911.19660839715</v>
      </c>
      <c r="M52" s="37">
        <v>254357.39505662426</v>
      </c>
      <c r="N52" s="55">
        <v>256490</v>
      </c>
      <c r="O52" s="55">
        <v>2132</v>
      </c>
      <c r="P52" s="38">
        <v>637674.537162942</v>
      </c>
      <c r="Q52" s="33">
        <f>SUM(F52:M52)+O52</f>
        <v>1122445.542732504</v>
      </c>
      <c r="R52" s="33">
        <f>Q52/E52</f>
        <v>225.70793137593083</v>
      </c>
      <c r="S52" s="10">
        <f>SUM(F52:L52)+N52+P52</f>
        <v>1760120.6848388216</v>
      </c>
      <c r="T52" s="10">
        <f>S52/E52</f>
        <v>353.93538806330616</v>
      </c>
    </row>
    <row r="53" spans="1:20" x14ac:dyDescent="0.25">
      <c r="A53" s="2">
        <v>148</v>
      </c>
      <c r="B53" s="2" t="s">
        <v>47</v>
      </c>
      <c r="C53" s="2">
        <v>19</v>
      </c>
      <c r="D53" s="2">
        <v>24</v>
      </c>
      <c r="E53" s="7">
        <v>6930</v>
      </c>
      <c r="F53" s="37">
        <v>227303.99999999997</v>
      </c>
      <c r="G53" s="37">
        <v>393308.79844532581</v>
      </c>
      <c r="H53" s="37">
        <v>112173.23000000001</v>
      </c>
      <c r="I53" s="37">
        <v>87722.64</v>
      </c>
      <c r="J53" s="37">
        <v>162508.5</v>
      </c>
      <c r="K53" s="37">
        <v>4477.0200000000004</v>
      </c>
      <c r="L53" s="37">
        <v>295140.44259845512</v>
      </c>
      <c r="M53" s="37">
        <v>573837.77920470666</v>
      </c>
      <c r="N53" s="55">
        <v>582788</v>
      </c>
      <c r="O53" s="55">
        <v>8950</v>
      </c>
      <c r="P53" s="38">
        <v>619904.88552954607</v>
      </c>
      <c r="Q53" s="33">
        <f>SUM(F53:M53)+O53</f>
        <v>1865422.4102484877</v>
      </c>
      <c r="R53" s="33">
        <f>Q53/E53</f>
        <v>269.18072297957974</v>
      </c>
      <c r="S53" s="10">
        <f>SUM(F53:L53)+N53+P53</f>
        <v>2485327.5165733271</v>
      </c>
      <c r="T53" s="10">
        <f>S53/E53</f>
        <v>358.63311927465037</v>
      </c>
    </row>
    <row r="54" spans="1:20" x14ac:dyDescent="0.25">
      <c r="A54" s="2">
        <v>149</v>
      </c>
      <c r="B54" s="2" t="s">
        <v>48</v>
      </c>
      <c r="C54" s="2">
        <v>1</v>
      </c>
      <c r="D54" s="2">
        <v>24</v>
      </c>
      <c r="E54" s="7">
        <v>5403</v>
      </c>
      <c r="F54" s="37">
        <v>177218.4</v>
      </c>
      <c r="G54" s="37">
        <v>423209.8139395261</v>
      </c>
      <c r="H54" s="37">
        <v>114948.21</v>
      </c>
      <c r="I54" s="37">
        <v>66442.89</v>
      </c>
      <c r="J54" s="37">
        <v>126700.34999999999</v>
      </c>
      <c r="K54" s="37">
        <v>5367.61</v>
      </c>
      <c r="L54" s="37">
        <v>300374.7165220491</v>
      </c>
      <c r="M54" s="37">
        <v>439791.38339895452</v>
      </c>
      <c r="N54" s="55">
        <v>437162</v>
      </c>
      <c r="O54" s="55">
        <v>-2630</v>
      </c>
      <c r="P54" s="38">
        <v>260246.75633623078</v>
      </c>
      <c r="Q54" s="33">
        <f>SUM(F54:M54)+O54</f>
        <v>1651423.3738605296</v>
      </c>
      <c r="R54" s="33">
        <f>Q54/E54</f>
        <v>305.64933811966125</v>
      </c>
      <c r="S54" s="10">
        <f>SUM(F54:L54)+N54+P54</f>
        <v>1911670.7467978059</v>
      </c>
      <c r="T54" s="10">
        <f>S54/E54</f>
        <v>353.81653651634389</v>
      </c>
    </row>
    <row r="55" spans="1:20" x14ac:dyDescent="0.25">
      <c r="A55" s="2">
        <v>151</v>
      </c>
      <c r="B55" s="2" t="s">
        <v>49</v>
      </c>
      <c r="C55" s="2">
        <v>14</v>
      </c>
      <c r="D55" s="2">
        <v>26</v>
      </c>
      <c r="E55" s="7">
        <v>1976</v>
      </c>
      <c r="F55" s="37">
        <v>64812.799999999996</v>
      </c>
      <c r="G55" s="37">
        <v>98065.431216216122</v>
      </c>
      <c r="H55" s="37">
        <v>31912.27</v>
      </c>
      <c r="I55" s="37">
        <v>31794.45</v>
      </c>
      <c r="J55" s="37">
        <v>46337.2</v>
      </c>
      <c r="K55" s="37">
        <v>1516.41</v>
      </c>
      <c r="L55" s="37">
        <v>68585.589191051622</v>
      </c>
      <c r="M55" s="37">
        <v>94332.562694862412</v>
      </c>
      <c r="N55" s="55">
        <v>92644</v>
      </c>
      <c r="O55" s="55">
        <v>-1688</v>
      </c>
      <c r="P55" s="38">
        <v>165582.7742306196</v>
      </c>
      <c r="Q55" s="33">
        <f>SUM(F55:M55)+O55</f>
        <v>435668.7131021301</v>
      </c>
      <c r="R55" s="33">
        <f>Q55/E55</f>
        <v>220.48011796666503</v>
      </c>
      <c r="S55" s="10">
        <f>SUM(F55:L55)+N55+P55</f>
        <v>601250.92463788728</v>
      </c>
      <c r="T55" s="10">
        <f>S55/E55</f>
        <v>304.27678372362715</v>
      </c>
    </row>
    <row r="56" spans="1:20" x14ac:dyDescent="0.25">
      <c r="A56" s="2">
        <v>152</v>
      </c>
      <c r="B56" s="2" t="s">
        <v>50</v>
      </c>
      <c r="C56" s="2">
        <v>15</v>
      </c>
      <c r="D56" s="2">
        <v>25</v>
      </c>
      <c r="E56" s="7">
        <v>4601</v>
      </c>
      <c r="F56" s="37">
        <v>150912.79999999999</v>
      </c>
      <c r="G56" s="37">
        <v>260352.65198409787</v>
      </c>
      <c r="H56" s="37">
        <v>101500.23000000001</v>
      </c>
      <c r="I56" s="37">
        <v>61736.31</v>
      </c>
      <c r="J56" s="37">
        <v>107893.45</v>
      </c>
      <c r="K56" s="37">
        <v>4236.32</v>
      </c>
      <c r="L56" s="37">
        <v>182693.51104368098</v>
      </c>
      <c r="M56" s="37">
        <v>219647.83449345239</v>
      </c>
      <c r="N56" s="55">
        <v>215717</v>
      </c>
      <c r="O56" s="55">
        <v>-3931</v>
      </c>
      <c r="P56" s="38">
        <v>137192.5523305971</v>
      </c>
      <c r="Q56" s="33">
        <f>SUM(F56:M56)+O56</f>
        <v>1085042.1075212311</v>
      </c>
      <c r="R56" s="33">
        <f>Q56/E56</f>
        <v>235.82745218892219</v>
      </c>
      <c r="S56" s="10">
        <f>SUM(F56:L56)+N56+P56</f>
        <v>1222234.8253583757</v>
      </c>
      <c r="T56" s="10">
        <f>S56/E56</f>
        <v>265.6454738879321</v>
      </c>
    </row>
    <row r="57" spans="1:20" x14ac:dyDescent="0.25">
      <c r="A57" s="2">
        <v>153</v>
      </c>
      <c r="B57" s="2" t="s">
        <v>51</v>
      </c>
      <c r="C57" s="2">
        <v>9</v>
      </c>
      <c r="D57" s="2">
        <v>22</v>
      </c>
      <c r="E57" s="7">
        <v>26932</v>
      </c>
      <c r="F57" s="37">
        <v>883369.6</v>
      </c>
      <c r="G57" s="37">
        <v>1734974.5600699761</v>
      </c>
      <c r="H57" s="37">
        <v>444316.99</v>
      </c>
      <c r="I57" s="37">
        <v>398607.27</v>
      </c>
      <c r="J57" s="37">
        <v>631555.4</v>
      </c>
      <c r="K57" s="37">
        <v>18943.09</v>
      </c>
      <c r="L57" s="37">
        <v>1258035.0538063417</v>
      </c>
      <c r="M57" s="37">
        <v>1153938.4117781185</v>
      </c>
      <c r="N57" s="55">
        <v>1158920</v>
      </c>
      <c r="O57" s="55">
        <v>4982</v>
      </c>
      <c r="P57" s="38">
        <v>767361.15791614435</v>
      </c>
      <c r="Q57" s="33">
        <f>SUM(F57:M57)+O57</f>
        <v>6528722.3756544366</v>
      </c>
      <c r="R57" s="33">
        <f>Q57/E57</f>
        <v>242.41505924752846</v>
      </c>
      <c r="S57" s="10">
        <f>SUM(F57:L57)+N57+P57</f>
        <v>7296083.1217924627</v>
      </c>
      <c r="T57" s="10">
        <f>S57/E57</f>
        <v>270.90758658073901</v>
      </c>
    </row>
    <row r="58" spans="1:20" x14ac:dyDescent="0.25">
      <c r="A58" s="2">
        <v>165</v>
      </c>
      <c r="B58" s="2" t="s">
        <v>52</v>
      </c>
      <c r="C58" s="2">
        <v>5</v>
      </c>
      <c r="D58" s="2">
        <v>23</v>
      </c>
      <c r="E58" s="7">
        <v>16447</v>
      </c>
      <c r="F58" s="37">
        <v>539461.6</v>
      </c>
      <c r="G58" s="37">
        <v>1114198.9169502493</v>
      </c>
      <c r="H58" s="37">
        <v>358399.34</v>
      </c>
      <c r="I58" s="37">
        <v>195323.07</v>
      </c>
      <c r="J58" s="37">
        <v>385682.14999999997</v>
      </c>
      <c r="K58" s="37">
        <v>14875.26</v>
      </c>
      <c r="L58" s="37">
        <v>804790.6648600651</v>
      </c>
      <c r="M58" s="37">
        <v>734438.37970499438</v>
      </c>
      <c r="N58" s="55">
        <v>741773</v>
      </c>
      <c r="O58" s="55">
        <v>7334</v>
      </c>
      <c r="P58" s="38">
        <v>509284.09204163105</v>
      </c>
      <c r="Q58" s="33">
        <f>SUM(F58:M58)+O58</f>
        <v>4154503.3815153083</v>
      </c>
      <c r="R58" s="33">
        <f>Q58/E58</f>
        <v>252.59946382412039</v>
      </c>
      <c r="S58" s="10">
        <f>SUM(F58:L58)+N58+P58</f>
        <v>4663788.0938519454</v>
      </c>
      <c r="T58" s="10">
        <f>S58/E58</f>
        <v>283.56466795476047</v>
      </c>
    </row>
    <row r="59" spans="1:20" x14ac:dyDescent="0.25">
      <c r="A59" s="2">
        <v>167</v>
      </c>
      <c r="B59" s="2" t="s">
        <v>53</v>
      </c>
      <c r="C59" s="2">
        <v>12</v>
      </c>
      <c r="D59" s="2">
        <v>21</v>
      </c>
      <c r="E59" s="7">
        <v>76551</v>
      </c>
      <c r="F59" s="37">
        <v>2510872.7999999998</v>
      </c>
      <c r="G59" s="37">
        <v>4332226.0750303203</v>
      </c>
      <c r="H59" s="37">
        <v>1371693.96</v>
      </c>
      <c r="I59" s="37">
        <v>820947.72</v>
      </c>
      <c r="J59" s="37">
        <v>1795120.95</v>
      </c>
      <c r="K59" s="37">
        <v>51870.85</v>
      </c>
      <c r="L59" s="37">
        <v>3175252.3990043136</v>
      </c>
      <c r="M59" s="37">
        <v>3915405.7810134008</v>
      </c>
      <c r="N59" s="55">
        <v>3948230</v>
      </c>
      <c r="O59" s="55">
        <v>32824</v>
      </c>
      <c r="P59" s="38">
        <v>4474254.9789242381</v>
      </c>
      <c r="Q59" s="33">
        <f>SUM(F59:M59)+O59</f>
        <v>18006214.535048034</v>
      </c>
      <c r="R59" s="33">
        <f>Q59/E59</f>
        <v>235.21854103862827</v>
      </c>
      <c r="S59" s="10">
        <f>SUM(F59:L59)+N59+P59</f>
        <v>22480469.732958868</v>
      </c>
      <c r="T59" s="10">
        <f>S59/E59</f>
        <v>293.66657173595206</v>
      </c>
    </row>
    <row r="60" spans="1:20" x14ac:dyDescent="0.25">
      <c r="A60" s="2">
        <v>169</v>
      </c>
      <c r="B60" s="2" t="s">
        <v>54</v>
      </c>
      <c r="C60" s="2">
        <v>5</v>
      </c>
      <c r="D60" s="2">
        <v>24</v>
      </c>
      <c r="E60" s="7">
        <v>5195</v>
      </c>
      <c r="F60" s="37">
        <v>170395.99999999997</v>
      </c>
      <c r="G60" s="37">
        <v>329264.18593950185</v>
      </c>
      <c r="H60" s="37">
        <v>109291.52</v>
      </c>
      <c r="I60" s="37">
        <v>66693.240000000005</v>
      </c>
      <c r="J60" s="37">
        <v>121822.75</v>
      </c>
      <c r="K60" s="37">
        <v>5078.7700000000004</v>
      </c>
      <c r="L60" s="37">
        <v>231138.81575787617</v>
      </c>
      <c r="M60" s="37">
        <v>231981.96525612244</v>
      </c>
      <c r="N60" s="55">
        <v>234299</v>
      </c>
      <c r="O60" s="55">
        <v>2317</v>
      </c>
      <c r="P60" s="38">
        <v>281102.81383593631</v>
      </c>
      <c r="Q60" s="33">
        <f>SUM(F60:M60)+O60</f>
        <v>1267984.2469535004</v>
      </c>
      <c r="R60" s="33">
        <f>Q60/E60</f>
        <v>244.07781462050056</v>
      </c>
      <c r="S60" s="10">
        <f>SUM(F60:L60)+N60+P60</f>
        <v>1549087.0955333144</v>
      </c>
      <c r="T60" s="10">
        <f>S60/E60</f>
        <v>298.18808383701912</v>
      </c>
    </row>
    <row r="61" spans="1:20" x14ac:dyDescent="0.25">
      <c r="A61" s="2">
        <v>171</v>
      </c>
      <c r="B61" s="2" t="s">
        <v>55</v>
      </c>
      <c r="C61" s="2">
        <v>10</v>
      </c>
      <c r="D61" s="2">
        <v>25</v>
      </c>
      <c r="E61" s="7">
        <v>4812</v>
      </c>
      <c r="F61" s="37">
        <v>157833.59999999998</v>
      </c>
      <c r="G61" s="37">
        <v>279417.79450890666</v>
      </c>
      <c r="H61" s="37">
        <v>89226.28</v>
      </c>
      <c r="I61" s="37">
        <v>70298.28</v>
      </c>
      <c r="J61" s="37">
        <v>112841.4</v>
      </c>
      <c r="K61" s="37">
        <v>4043.76</v>
      </c>
      <c r="L61" s="37">
        <v>198095.48198079574</v>
      </c>
      <c r="M61" s="37">
        <v>197764.06623495824</v>
      </c>
      <c r="N61" s="55">
        <v>197858</v>
      </c>
      <c r="O61" s="55">
        <v>94</v>
      </c>
      <c r="P61" s="38">
        <v>355435.79767318803</v>
      </c>
      <c r="Q61" s="33">
        <f>SUM(F61:M61)+O61</f>
        <v>1109614.6627246607</v>
      </c>
      <c r="R61" s="33">
        <f>Q61/E61</f>
        <v>230.59323830520796</v>
      </c>
      <c r="S61" s="10">
        <f>SUM(F61:L61)+N61+P61</f>
        <v>1465050.3941628905</v>
      </c>
      <c r="T61" s="10">
        <f>S61/E61</f>
        <v>304.45768789752503</v>
      </c>
    </row>
    <row r="62" spans="1:20" x14ac:dyDescent="0.25">
      <c r="A62" s="2">
        <v>172</v>
      </c>
      <c r="B62" s="2" t="s">
        <v>56</v>
      </c>
      <c r="C62" s="2">
        <v>13</v>
      </c>
      <c r="D62" s="2">
        <v>25</v>
      </c>
      <c r="E62" s="7">
        <v>4467</v>
      </c>
      <c r="F62" s="37">
        <v>146517.59999999998</v>
      </c>
      <c r="G62" s="37">
        <v>229814.914615188</v>
      </c>
      <c r="H62" s="37">
        <v>63184.160000000003</v>
      </c>
      <c r="I62" s="37">
        <v>84668.37</v>
      </c>
      <c r="J62" s="37">
        <v>104751.15</v>
      </c>
      <c r="K62" s="37">
        <v>2912.4700000000003</v>
      </c>
      <c r="L62" s="37">
        <v>162706.2111049385</v>
      </c>
      <c r="M62" s="37">
        <v>268205.56738363235</v>
      </c>
      <c r="N62" s="55">
        <v>269948</v>
      </c>
      <c r="O62" s="55">
        <v>1742</v>
      </c>
      <c r="P62" s="38">
        <v>359715.66396429151</v>
      </c>
      <c r="Q62" s="33">
        <f>SUM(F62:M62)+O62</f>
        <v>1064502.4431037589</v>
      </c>
      <c r="R62" s="33">
        <f>Q62/E62</f>
        <v>238.30365863079447</v>
      </c>
      <c r="S62" s="10">
        <f>SUM(F62:L62)+N62+P62</f>
        <v>1424218.5396844181</v>
      </c>
      <c r="T62" s="10">
        <f>S62/E62</f>
        <v>318.83110357833402</v>
      </c>
    </row>
    <row r="63" spans="1:20" x14ac:dyDescent="0.25">
      <c r="A63" s="2">
        <v>176</v>
      </c>
      <c r="B63" s="2" t="s">
        <v>57</v>
      </c>
      <c r="C63" s="2">
        <v>12</v>
      </c>
      <c r="D63" s="2">
        <v>25</v>
      </c>
      <c r="E63" s="7">
        <v>4709</v>
      </c>
      <c r="F63" s="37">
        <v>154455.19999999998</v>
      </c>
      <c r="G63" s="37">
        <v>210519.75798637577</v>
      </c>
      <c r="H63" s="37">
        <v>66065.87</v>
      </c>
      <c r="I63" s="37">
        <v>83216.34</v>
      </c>
      <c r="J63" s="37">
        <v>110426.05</v>
      </c>
      <c r="K63" s="37">
        <v>3586.43</v>
      </c>
      <c r="L63" s="37">
        <v>152918.95225705154</v>
      </c>
      <c r="M63" s="37">
        <v>240854.40847006708</v>
      </c>
      <c r="N63" s="55">
        <v>242874</v>
      </c>
      <c r="O63" s="55">
        <v>2019</v>
      </c>
      <c r="P63" s="38">
        <v>392552.10010646458</v>
      </c>
      <c r="Q63" s="33">
        <f>SUM(F63:M63)+O63</f>
        <v>1024062.0087134944</v>
      </c>
      <c r="R63" s="33">
        <f>Q63/E63</f>
        <v>217.46910357050211</v>
      </c>
      <c r="S63" s="10">
        <f>SUM(F63:L63)+N63+P63</f>
        <v>1416614.700349892</v>
      </c>
      <c r="T63" s="10">
        <f>S63/E63</f>
        <v>300.8313230728163</v>
      </c>
    </row>
    <row r="64" spans="1:20" x14ac:dyDescent="0.25">
      <c r="A64" s="2">
        <v>177</v>
      </c>
      <c r="B64" s="2" t="s">
        <v>58</v>
      </c>
      <c r="C64" s="2">
        <v>6</v>
      </c>
      <c r="D64" s="2">
        <v>26</v>
      </c>
      <c r="E64" s="7">
        <v>1884</v>
      </c>
      <c r="F64" s="37">
        <v>61795.199999999997</v>
      </c>
      <c r="G64" s="37">
        <v>105324.11264411996</v>
      </c>
      <c r="H64" s="37">
        <v>37889.15</v>
      </c>
      <c r="I64" s="37">
        <v>28990.53</v>
      </c>
      <c r="J64" s="37">
        <v>44179.799999999996</v>
      </c>
      <c r="K64" s="37">
        <v>1829.32</v>
      </c>
      <c r="L64" s="37">
        <v>76007.617041503181</v>
      </c>
      <c r="M64" s="37">
        <v>118556.15023440696</v>
      </c>
      <c r="N64" s="55">
        <v>119489</v>
      </c>
      <c r="O64" s="55">
        <v>933</v>
      </c>
      <c r="P64" s="38">
        <v>243886.2512236425</v>
      </c>
      <c r="Q64" s="33">
        <f>SUM(F64:M64)+O64</f>
        <v>475504.87992003013</v>
      </c>
      <c r="R64" s="33">
        <f>Q64/E64</f>
        <v>252.39112522294593</v>
      </c>
      <c r="S64" s="10">
        <f>SUM(F64:L64)+N64+P64</f>
        <v>719390.98090926558</v>
      </c>
      <c r="T64" s="10">
        <f>S64/E64</f>
        <v>381.84234655481185</v>
      </c>
    </row>
    <row r="65" spans="1:20" x14ac:dyDescent="0.25">
      <c r="A65" s="2">
        <v>178</v>
      </c>
      <c r="B65" s="2" t="s">
        <v>59</v>
      </c>
      <c r="C65" s="2">
        <v>10</v>
      </c>
      <c r="D65" s="2">
        <v>24</v>
      </c>
      <c r="E65" s="7">
        <v>6225</v>
      </c>
      <c r="F65" s="37">
        <v>204179.99999999997</v>
      </c>
      <c r="G65" s="37">
        <v>301255.63695635146</v>
      </c>
      <c r="H65" s="37">
        <v>100432.93000000001</v>
      </c>
      <c r="I65" s="37">
        <v>106348.68000000001</v>
      </c>
      <c r="J65" s="37">
        <v>145976.25</v>
      </c>
      <c r="K65" s="37">
        <v>4332.6000000000004</v>
      </c>
      <c r="L65" s="37">
        <v>217413.84637479504</v>
      </c>
      <c r="M65" s="37">
        <v>255835.68418799149</v>
      </c>
      <c r="N65" s="55">
        <v>255958</v>
      </c>
      <c r="O65" s="55">
        <v>122</v>
      </c>
      <c r="P65" s="38">
        <v>603356.17479655135</v>
      </c>
      <c r="Q65" s="33">
        <f>SUM(F65:M65)+O65</f>
        <v>1335897.6275191382</v>
      </c>
      <c r="R65" s="33">
        <f>Q65/E65</f>
        <v>214.60202851713063</v>
      </c>
      <c r="S65" s="10">
        <f>SUM(F65:L65)+N65+P65</f>
        <v>1939254.1181276981</v>
      </c>
      <c r="T65" s="10">
        <f>S65/E65</f>
        <v>311.52676596428887</v>
      </c>
    </row>
    <row r="66" spans="1:20" x14ac:dyDescent="0.25">
      <c r="A66" s="2">
        <v>179</v>
      </c>
      <c r="B66" s="2" t="s">
        <v>60</v>
      </c>
      <c r="C66" s="2">
        <v>13</v>
      </c>
      <c r="D66" s="2">
        <v>20</v>
      </c>
      <c r="E66" s="7">
        <v>141305</v>
      </c>
      <c r="F66" s="37">
        <v>4634804</v>
      </c>
      <c r="G66" s="37">
        <v>8664289.8834020775</v>
      </c>
      <c r="H66" s="37">
        <v>2807959.5700000003</v>
      </c>
      <c r="I66" s="37">
        <v>1271978.28</v>
      </c>
      <c r="J66" s="37">
        <v>3313602.25</v>
      </c>
      <c r="K66" s="37">
        <v>101503.19</v>
      </c>
      <c r="L66" s="37">
        <v>6321694.1302424846</v>
      </c>
      <c r="M66" s="37">
        <v>8484170.0692062173</v>
      </c>
      <c r="N66" s="55">
        <v>8539281</v>
      </c>
      <c r="O66" s="55">
        <v>55111</v>
      </c>
      <c r="P66" s="38">
        <v>5944339.256405212</v>
      </c>
      <c r="Q66" s="33">
        <f>SUM(F66:M66)+O66</f>
        <v>35655112.372850783</v>
      </c>
      <c r="R66" s="33">
        <f>Q66/E66</f>
        <v>252.32732297406875</v>
      </c>
      <c r="S66" s="10">
        <f>SUM(F66:L66)+N66+P66</f>
        <v>41599451.56004978</v>
      </c>
      <c r="T66" s="10">
        <f>S66/E66</f>
        <v>294.3947599876139</v>
      </c>
    </row>
    <row r="67" spans="1:20" x14ac:dyDescent="0.25">
      <c r="A67" s="2">
        <v>181</v>
      </c>
      <c r="B67" s="2" t="s">
        <v>61</v>
      </c>
      <c r="C67" s="2">
        <v>4</v>
      </c>
      <c r="D67" s="2">
        <v>26</v>
      </c>
      <c r="E67" s="7">
        <v>1809</v>
      </c>
      <c r="F67" s="37">
        <v>59335.199999999997</v>
      </c>
      <c r="G67" s="37">
        <v>94128.865876605036</v>
      </c>
      <c r="H67" s="37">
        <v>34046.870000000003</v>
      </c>
      <c r="I67" s="37">
        <v>27388.29</v>
      </c>
      <c r="J67" s="37">
        <v>42421.049999999996</v>
      </c>
      <c r="K67" s="37">
        <v>1420.13</v>
      </c>
      <c r="L67" s="37">
        <v>65598.116563335076</v>
      </c>
      <c r="M67" s="37">
        <v>92761.056984666182</v>
      </c>
      <c r="N67" s="55">
        <v>93660</v>
      </c>
      <c r="O67" s="55">
        <v>899</v>
      </c>
      <c r="P67" s="38">
        <v>61805.6090996247</v>
      </c>
      <c r="Q67" s="33">
        <f>SUM(F67:M67)+O67</f>
        <v>417998.57942460629</v>
      </c>
      <c r="R67" s="33">
        <f>Q67/E67</f>
        <v>231.06610250116435</v>
      </c>
      <c r="S67" s="10">
        <f>SUM(F67:L67)+N67+P67</f>
        <v>479804.13153956481</v>
      </c>
      <c r="T67" s="10">
        <f>S67/E67</f>
        <v>265.23169239334703</v>
      </c>
    </row>
    <row r="68" spans="1:20" x14ac:dyDescent="0.25">
      <c r="A68" s="2">
        <v>182</v>
      </c>
      <c r="B68" s="2" t="s">
        <v>62</v>
      </c>
      <c r="C68" s="2">
        <v>13</v>
      </c>
      <c r="D68" s="2">
        <v>22</v>
      </c>
      <c r="E68" s="7">
        <v>20607</v>
      </c>
      <c r="F68" s="37">
        <v>675909.6</v>
      </c>
      <c r="G68" s="37">
        <v>1317103.5199854297</v>
      </c>
      <c r="H68" s="37">
        <v>365977.17000000004</v>
      </c>
      <c r="I68" s="37">
        <v>311535.53999999998</v>
      </c>
      <c r="J68" s="37">
        <v>483234.14999999997</v>
      </c>
      <c r="K68" s="37">
        <v>15019.68</v>
      </c>
      <c r="L68" s="37">
        <v>960320.25578665698</v>
      </c>
      <c r="M68" s="37">
        <v>1296755.0891085055</v>
      </c>
      <c r="N68" s="55">
        <v>1306956</v>
      </c>
      <c r="O68" s="55">
        <v>10201</v>
      </c>
      <c r="P68" s="38">
        <v>2346794.7619228526</v>
      </c>
      <c r="Q68" s="33">
        <f>SUM(F68:M68)+O68</f>
        <v>5436056.0048805922</v>
      </c>
      <c r="R68" s="33">
        <f>Q68/E68</f>
        <v>263.79657421655708</v>
      </c>
      <c r="S68" s="10">
        <f>SUM(F68:L68)+N68+P68</f>
        <v>7782850.6776949391</v>
      </c>
      <c r="T68" s="10">
        <f>S68/E68</f>
        <v>377.67994747876639</v>
      </c>
    </row>
    <row r="69" spans="1:20" x14ac:dyDescent="0.25">
      <c r="A69" s="2">
        <v>186</v>
      </c>
      <c r="B69" s="2" t="s">
        <v>63</v>
      </c>
      <c r="C69" s="2">
        <v>1</v>
      </c>
      <c r="D69" s="2">
        <v>21</v>
      </c>
      <c r="E69" s="7">
        <v>43410</v>
      </c>
      <c r="F69" s="37">
        <v>1423847.9999999998</v>
      </c>
      <c r="G69" s="37">
        <v>3324238.0483456543</v>
      </c>
      <c r="H69" s="37">
        <v>951711.41</v>
      </c>
      <c r="I69" s="37">
        <v>382835.22000000003</v>
      </c>
      <c r="J69" s="37">
        <v>1017964.5</v>
      </c>
      <c r="K69" s="37">
        <v>36225.35</v>
      </c>
      <c r="L69" s="37">
        <v>2408852.0771666691</v>
      </c>
      <c r="M69" s="37">
        <v>3533471.0259760534</v>
      </c>
      <c r="N69" s="55">
        <v>3512344</v>
      </c>
      <c r="O69" s="55">
        <v>-21127</v>
      </c>
      <c r="P69" s="38">
        <v>940619.45864782797</v>
      </c>
      <c r="Q69" s="33">
        <f>SUM(F69:M69)+O69</f>
        <v>13058018.631488375</v>
      </c>
      <c r="R69" s="33">
        <f>Q69/E69</f>
        <v>300.80669503543828</v>
      </c>
      <c r="S69" s="10">
        <f>SUM(F69:L69)+N69+P69</f>
        <v>13998638.064160151</v>
      </c>
      <c r="T69" s="10">
        <f>S69/E69</f>
        <v>322.47496116471206</v>
      </c>
    </row>
    <row r="70" spans="1:20" x14ac:dyDescent="0.25">
      <c r="A70" s="2">
        <v>202</v>
      </c>
      <c r="B70" s="2" t="s">
        <v>64</v>
      </c>
      <c r="C70" s="2">
        <v>2</v>
      </c>
      <c r="D70" s="2">
        <v>22</v>
      </c>
      <c r="E70" s="7">
        <v>33458</v>
      </c>
      <c r="F70" s="37">
        <v>1097422.3999999999</v>
      </c>
      <c r="G70" s="37">
        <v>2544700.5800656704</v>
      </c>
      <c r="H70" s="37">
        <v>802609.6</v>
      </c>
      <c r="I70" s="37">
        <v>344281.32</v>
      </c>
      <c r="J70" s="37">
        <v>784590.1</v>
      </c>
      <c r="K70" s="37">
        <v>30231.920000000002</v>
      </c>
      <c r="L70" s="37">
        <v>1827042.8615014018</v>
      </c>
      <c r="M70" s="37">
        <v>1915696.8468956009</v>
      </c>
      <c r="N70" s="55">
        <v>1929426</v>
      </c>
      <c r="O70" s="55">
        <v>13729</v>
      </c>
      <c r="P70" s="38">
        <v>1170555.7255558218</v>
      </c>
      <c r="Q70" s="33">
        <f>SUM(F70:M70)+O70</f>
        <v>9360304.6284626741</v>
      </c>
      <c r="R70" s="33">
        <f>Q70/E70</f>
        <v>279.76282588507007</v>
      </c>
      <c r="S70" s="10">
        <f>SUM(F70:L70)+N70+P70</f>
        <v>10530860.507122895</v>
      </c>
      <c r="T70" s="10">
        <f>S70/E70</f>
        <v>314.74865524307774</v>
      </c>
    </row>
    <row r="71" spans="1:20" x14ac:dyDescent="0.25">
      <c r="A71" s="2">
        <v>204</v>
      </c>
      <c r="B71" s="2" t="s">
        <v>65</v>
      </c>
      <c r="C71" s="2">
        <v>11</v>
      </c>
      <c r="D71" s="2">
        <v>25</v>
      </c>
      <c r="E71" s="7">
        <v>2990</v>
      </c>
      <c r="F71" s="37">
        <v>98071.999999999985</v>
      </c>
      <c r="G71" s="37">
        <v>137291.98296941139</v>
      </c>
      <c r="H71" s="37">
        <v>48562.15</v>
      </c>
      <c r="I71" s="37">
        <v>50420.49</v>
      </c>
      <c r="J71" s="37">
        <v>70115.5</v>
      </c>
      <c r="K71" s="37">
        <v>2479.21</v>
      </c>
      <c r="L71" s="37">
        <v>100870.20380192269</v>
      </c>
      <c r="M71" s="37">
        <v>164428.88095232457</v>
      </c>
      <c r="N71" s="55">
        <v>165441</v>
      </c>
      <c r="O71" s="55">
        <v>1013</v>
      </c>
      <c r="P71" s="38">
        <v>267446.91812595929</v>
      </c>
      <c r="Q71" s="33">
        <f>SUM(F71:M71)+O71</f>
        <v>673253.41772365861</v>
      </c>
      <c r="R71" s="33">
        <f>Q71/E71</f>
        <v>225.16836713165839</v>
      </c>
      <c r="S71" s="10">
        <f>SUM(F71:L71)+N71+P71</f>
        <v>940699.45489729336</v>
      </c>
      <c r="T71" s="10">
        <f>S71/E71</f>
        <v>314.61520230678707</v>
      </c>
    </row>
    <row r="72" spans="1:20" x14ac:dyDescent="0.25">
      <c r="A72" s="2">
        <v>205</v>
      </c>
      <c r="B72" s="2" t="s">
        <v>66</v>
      </c>
      <c r="C72" s="2">
        <v>18</v>
      </c>
      <c r="D72" s="2">
        <v>22</v>
      </c>
      <c r="E72" s="7">
        <v>36973</v>
      </c>
      <c r="F72" s="37">
        <v>1212714.3999999999</v>
      </c>
      <c r="G72" s="37">
        <v>2345315.0143432897</v>
      </c>
      <c r="H72" s="37">
        <v>754047.45000000007</v>
      </c>
      <c r="I72" s="37">
        <v>417934.29</v>
      </c>
      <c r="J72" s="37">
        <v>867016.85</v>
      </c>
      <c r="K72" s="37">
        <v>28378.53</v>
      </c>
      <c r="L72" s="37">
        <v>1686797.4281432403</v>
      </c>
      <c r="M72" s="37">
        <v>2539985.5842299387</v>
      </c>
      <c r="N72" s="55">
        <v>2528572</v>
      </c>
      <c r="O72" s="55">
        <v>-11414</v>
      </c>
      <c r="P72" s="38">
        <v>1173714.119180999</v>
      </c>
      <c r="Q72" s="33">
        <f>SUM(F72:M72)+O72</f>
        <v>9840775.5467164684</v>
      </c>
      <c r="R72" s="33">
        <f>Q72/E72</f>
        <v>266.16113235919369</v>
      </c>
      <c r="S72" s="10">
        <f>SUM(F72:L72)+N72+P72</f>
        <v>11014490.081667529</v>
      </c>
      <c r="T72" s="10">
        <f>S72/E72</f>
        <v>297.90631221884968</v>
      </c>
    </row>
    <row r="73" spans="1:20" x14ac:dyDescent="0.25">
      <c r="A73" s="2">
        <v>208</v>
      </c>
      <c r="B73" s="2" t="s">
        <v>67</v>
      </c>
      <c r="C73" s="2">
        <v>17</v>
      </c>
      <c r="D73" s="2">
        <v>23</v>
      </c>
      <c r="E73" s="7">
        <v>12387</v>
      </c>
      <c r="F73" s="37">
        <v>406293.6</v>
      </c>
      <c r="G73" s="37">
        <v>663114.04103587731</v>
      </c>
      <c r="H73" s="37">
        <v>292973.85000000003</v>
      </c>
      <c r="I73" s="37">
        <v>153714.9</v>
      </c>
      <c r="J73" s="37">
        <v>290475.14999999997</v>
      </c>
      <c r="K73" s="37">
        <v>12323.84</v>
      </c>
      <c r="L73" s="37">
        <v>470920.38701404276</v>
      </c>
      <c r="M73" s="37">
        <v>840829.51387374487</v>
      </c>
      <c r="N73" s="55">
        <v>842573</v>
      </c>
      <c r="O73" s="55">
        <v>1743</v>
      </c>
      <c r="P73" s="38">
        <v>415594.47890326951</v>
      </c>
      <c r="Q73" s="33">
        <f>SUM(F73:M73)+O73</f>
        <v>3132388.2819236647</v>
      </c>
      <c r="R73" s="33">
        <f>Q73/E73</f>
        <v>252.87707127824854</v>
      </c>
      <c r="S73" s="10">
        <f>SUM(F73:L73)+N73+P73</f>
        <v>3547983.2469531894</v>
      </c>
      <c r="T73" s="10">
        <f>S73/E73</f>
        <v>286.42796859232982</v>
      </c>
    </row>
    <row r="74" spans="1:20" x14ac:dyDescent="0.25">
      <c r="A74" s="2">
        <v>211</v>
      </c>
      <c r="B74" s="2" t="s">
        <v>68</v>
      </c>
      <c r="C74" s="2">
        <v>6</v>
      </c>
      <c r="D74" s="2">
        <v>22</v>
      </c>
      <c r="E74" s="7">
        <v>31676</v>
      </c>
      <c r="F74" s="37">
        <v>1038972.7999999999</v>
      </c>
      <c r="G74" s="37">
        <v>2288273.2641519615</v>
      </c>
      <c r="H74" s="37">
        <v>789375.08000000007</v>
      </c>
      <c r="I74" s="37">
        <v>316091.90999999997</v>
      </c>
      <c r="J74" s="37">
        <v>742802.2</v>
      </c>
      <c r="K74" s="37">
        <v>31387.279999999999</v>
      </c>
      <c r="L74" s="37">
        <v>1651361.5571427064</v>
      </c>
      <c r="M74" s="37">
        <v>1993303.9356820993</v>
      </c>
      <c r="N74" s="55">
        <v>2008985</v>
      </c>
      <c r="O74" s="55">
        <v>15681</v>
      </c>
      <c r="P74" s="38">
        <v>1004785.6168437921</v>
      </c>
      <c r="Q74" s="33">
        <f>SUM(F74:M74)+O74</f>
        <v>8867249.0269767679</v>
      </c>
      <c r="R74" s="33">
        <f>Q74/E74</f>
        <v>279.93588290746203</v>
      </c>
      <c r="S74" s="10">
        <f>SUM(F74:L74)+N74+P74</f>
        <v>9872034.7081384603</v>
      </c>
      <c r="T74" s="10">
        <f>S74/E74</f>
        <v>311.65660778313111</v>
      </c>
    </row>
    <row r="75" spans="1:20" x14ac:dyDescent="0.25">
      <c r="A75" s="2">
        <v>213</v>
      </c>
      <c r="B75" s="2" t="s">
        <v>69</v>
      </c>
      <c r="C75" s="2">
        <v>10</v>
      </c>
      <c r="D75" s="2">
        <v>24</v>
      </c>
      <c r="E75" s="7">
        <v>5452</v>
      </c>
      <c r="F75" s="37">
        <v>178825.59999999998</v>
      </c>
      <c r="G75" s="37">
        <v>276709.75584182562</v>
      </c>
      <c r="H75" s="37">
        <v>84636.89</v>
      </c>
      <c r="I75" s="37">
        <v>98988.39</v>
      </c>
      <c r="J75" s="37">
        <v>127849.4</v>
      </c>
      <c r="K75" s="37">
        <v>3634.57</v>
      </c>
      <c r="L75" s="37">
        <v>197263.95514423156</v>
      </c>
      <c r="M75" s="37">
        <v>224066.85143661519</v>
      </c>
      <c r="N75" s="55">
        <v>224174</v>
      </c>
      <c r="O75" s="55">
        <v>107</v>
      </c>
      <c r="P75" s="38">
        <v>605603.27783724933</v>
      </c>
      <c r="Q75" s="33">
        <f>SUM(F75:M75)+O75</f>
        <v>1192082.4124226724</v>
      </c>
      <c r="R75" s="33">
        <f>Q75/E75</f>
        <v>218.65047916776822</v>
      </c>
      <c r="S75" s="10">
        <f>SUM(F75:L75)+N75+P75</f>
        <v>1797685.8388233064</v>
      </c>
      <c r="T75" s="10">
        <f>S75/E75</f>
        <v>329.729610936043</v>
      </c>
    </row>
    <row r="76" spans="1:20" x14ac:dyDescent="0.25">
      <c r="A76" s="2">
        <v>214</v>
      </c>
      <c r="B76" s="2" t="s">
        <v>70</v>
      </c>
      <c r="C76" s="2">
        <v>4</v>
      </c>
      <c r="D76" s="2">
        <v>23</v>
      </c>
      <c r="E76" s="7">
        <v>11471</v>
      </c>
      <c r="F76" s="37">
        <v>376248.8</v>
      </c>
      <c r="G76" s="37">
        <v>656121.88742845447</v>
      </c>
      <c r="H76" s="37">
        <v>218369.58000000002</v>
      </c>
      <c r="I76" s="37">
        <v>150260.07</v>
      </c>
      <c r="J76" s="37">
        <v>268994.95</v>
      </c>
      <c r="K76" s="37">
        <v>8304.15</v>
      </c>
      <c r="L76" s="37">
        <v>477109.5749358309</v>
      </c>
      <c r="M76" s="37">
        <v>588204.57969657588</v>
      </c>
      <c r="N76" s="55">
        <v>593903</v>
      </c>
      <c r="O76" s="55">
        <v>5698</v>
      </c>
      <c r="P76" s="38">
        <v>553090.26679899846</v>
      </c>
      <c r="Q76" s="33">
        <f>SUM(F76:M76)+O76</f>
        <v>2749311.5920608612</v>
      </c>
      <c r="R76" s="33">
        <f>Q76/E76</f>
        <v>239.67497097557853</v>
      </c>
      <c r="S76" s="10">
        <f>SUM(F76:L76)+N76+P76</f>
        <v>3302402.2791632833</v>
      </c>
      <c r="T76" s="10">
        <f>S76/E76</f>
        <v>287.89140259465461</v>
      </c>
    </row>
    <row r="77" spans="1:20" x14ac:dyDescent="0.25">
      <c r="A77" s="2">
        <v>216</v>
      </c>
      <c r="B77" s="2" t="s">
        <v>71</v>
      </c>
      <c r="C77" s="2">
        <v>13</v>
      </c>
      <c r="D77" s="2">
        <v>26</v>
      </c>
      <c r="E77" s="7">
        <v>1353</v>
      </c>
      <c r="F77" s="37">
        <v>44378.399999999994</v>
      </c>
      <c r="G77" s="37">
        <v>61728.371222170535</v>
      </c>
      <c r="H77" s="37">
        <v>24227.71</v>
      </c>
      <c r="I77" s="37">
        <v>23382.69</v>
      </c>
      <c r="J77" s="37">
        <v>31727.85</v>
      </c>
      <c r="K77" s="37">
        <v>1396.06</v>
      </c>
      <c r="L77" s="37">
        <v>41810.534921718921</v>
      </c>
      <c r="M77" s="37">
        <v>81236.206104780518</v>
      </c>
      <c r="N77" s="55">
        <v>81764</v>
      </c>
      <c r="O77" s="55">
        <v>528</v>
      </c>
      <c r="P77" s="38">
        <v>144365.11485303691</v>
      </c>
      <c r="Q77" s="33">
        <f>SUM(F77:M77)+O77</f>
        <v>310415.82224866992</v>
      </c>
      <c r="R77" s="33">
        <f>Q77/E77</f>
        <v>229.4278065400369</v>
      </c>
      <c r="S77" s="10">
        <f>SUM(F77:L77)+N77+P77</f>
        <v>454780.73099692632</v>
      </c>
      <c r="T77" s="10">
        <f>S77/E77</f>
        <v>336.12766518619833</v>
      </c>
    </row>
    <row r="78" spans="1:20" x14ac:dyDescent="0.25">
      <c r="A78" s="2">
        <v>217</v>
      </c>
      <c r="B78" s="2" t="s">
        <v>72</v>
      </c>
      <c r="C78" s="2">
        <v>16</v>
      </c>
      <c r="D78" s="2">
        <v>24</v>
      </c>
      <c r="E78" s="7">
        <v>5502</v>
      </c>
      <c r="F78" s="37">
        <v>180465.59999999998</v>
      </c>
      <c r="G78" s="37">
        <v>300308.58567459177</v>
      </c>
      <c r="H78" s="37">
        <v>133732.69</v>
      </c>
      <c r="I78" s="37">
        <v>63038.13</v>
      </c>
      <c r="J78" s="37">
        <v>129021.9</v>
      </c>
      <c r="K78" s="37">
        <v>5367.61</v>
      </c>
      <c r="L78" s="37">
        <v>217479.96817332302</v>
      </c>
      <c r="M78" s="37">
        <v>323234.08492008207</v>
      </c>
      <c r="N78" s="55">
        <v>319593</v>
      </c>
      <c r="O78" s="55">
        <v>-3641</v>
      </c>
      <c r="P78" s="38">
        <v>221661.47597199841</v>
      </c>
      <c r="Q78" s="33">
        <f>SUM(F78:M78)+O78</f>
        <v>1349007.5687679967</v>
      </c>
      <c r="R78" s="33">
        <f>Q78/E78</f>
        <v>245.18494525045378</v>
      </c>
      <c r="S78" s="10">
        <f>SUM(F78:L78)+N78+P78</f>
        <v>1570668.9598199131</v>
      </c>
      <c r="T78" s="10">
        <f>S78/E78</f>
        <v>285.47236637948259</v>
      </c>
    </row>
    <row r="79" spans="1:20" x14ac:dyDescent="0.25">
      <c r="A79" s="2">
        <v>218</v>
      </c>
      <c r="B79" s="2" t="s">
        <v>73</v>
      </c>
      <c r="C79" s="2">
        <v>14</v>
      </c>
      <c r="D79" s="2">
        <v>26</v>
      </c>
      <c r="E79" s="7">
        <v>1274</v>
      </c>
      <c r="F79" s="37">
        <v>41787.199999999997</v>
      </c>
      <c r="G79" s="37">
        <v>65999.472108777773</v>
      </c>
      <c r="H79" s="37">
        <v>18464.29</v>
      </c>
      <c r="I79" s="37">
        <v>22080.87</v>
      </c>
      <c r="J79" s="37">
        <v>29875.3</v>
      </c>
      <c r="K79" s="37">
        <v>842.45</v>
      </c>
      <c r="L79" s="37">
        <v>45853.062241084161</v>
      </c>
      <c r="M79" s="37">
        <v>60819.678579582345</v>
      </c>
      <c r="N79" s="55">
        <v>59731</v>
      </c>
      <c r="O79" s="55">
        <v>-1088</v>
      </c>
      <c r="P79" s="38">
        <v>67023.137728456204</v>
      </c>
      <c r="Q79" s="33">
        <f>SUM(F79:M79)+O79</f>
        <v>284634.32292944432</v>
      </c>
      <c r="R79" s="33">
        <f>Q79/E79</f>
        <v>223.4178358943833</v>
      </c>
      <c r="S79" s="10">
        <f>SUM(F79:L79)+N79+P79</f>
        <v>351656.78207831818</v>
      </c>
      <c r="T79" s="10">
        <f>S79/E79</f>
        <v>276.02573161563436</v>
      </c>
    </row>
    <row r="80" spans="1:20" x14ac:dyDescent="0.25">
      <c r="A80" s="2">
        <v>224</v>
      </c>
      <c r="B80" s="2" t="s">
        <v>74</v>
      </c>
      <c r="C80" s="2">
        <v>1</v>
      </c>
      <c r="D80" s="2">
        <v>24</v>
      </c>
      <c r="E80" s="7">
        <v>8778</v>
      </c>
      <c r="F80" s="37">
        <v>287918.39999999997</v>
      </c>
      <c r="G80" s="37">
        <v>533541.95755871781</v>
      </c>
      <c r="H80" s="37">
        <v>183575.6</v>
      </c>
      <c r="I80" s="37">
        <v>111555.96</v>
      </c>
      <c r="J80" s="37">
        <v>205844.1</v>
      </c>
      <c r="K80" s="37">
        <v>7967.17</v>
      </c>
      <c r="L80" s="37">
        <v>379925.08191495563</v>
      </c>
      <c r="M80" s="37">
        <v>714508.37747103884</v>
      </c>
      <c r="N80" s="55">
        <v>710236</v>
      </c>
      <c r="O80" s="55">
        <v>-4272</v>
      </c>
      <c r="P80" s="38">
        <v>260095.2969425733</v>
      </c>
      <c r="Q80" s="33">
        <f>SUM(F80:M80)+O80</f>
        <v>2420564.6469447119</v>
      </c>
      <c r="R80" s="33">
        <f>Q80/E80</f>
        <v>275.75354829627611</v>
      </c>
      <c r="S80" s="10">
        <f>SUM(F80:L80)+N80+P80</f>
        <v>2680659.5664162468</v>
      </c>
      <c r="T80" s="10">
        <f>S80/E80</f>
        <v>305.38386493691581</v>
      </c>
    </row>
    <row r="81" spans="1:20" x14ac:dyDescent="0.25">
      <c r="A81" s="2">
        <v>226</v>
      </c>
      <c r="B81" s="2" t="s">
        <v>75</v>
      </c>
      <c r="C81" s="2">
        <v>13</v>
      </c>
      <c r="D81" s="2">
        <v>25</v>
      </c>
      <c r="E81" s="7">
        <v>4031</v>
      </c>
      <c r="F81" s="37">
        <v>132216.79999999999</v>
      </c>
      <c r="G81" s="37">
        <v>193543.55700099593</v>
      </c>
      <c r="H81" s="37">
        <v>72256.210000000006</v>
      </c>
      <c r="I81" s="37">
        <v>66693.240000000005</v>
      </c>
      <c r="J81" s="37">
        <v>94526.95</v>
      </c>
      <c r="K81" s="37">
        <v>3490.15</v>
      </c>
      <c r="L81" s="37">
        <v>141779.76725044713</v>
      </c>
      <c r="M81" s="37">
        <v>242027.45514291964</v>
      </c>
      <c r="N81" s="55">
        <v>243600</v>
      </c>
      <c r="O81" s="55">
        <v>1572</v>
      </c>
      <c r="P81" s="38">
        <v>310293.09770951432</v>
      </c>
      <c r="Q81" s="33">
        <f>SUM(F81:M81)+O81</f>
        <v>948106.12939436268</v>
      </c>
      <c r="R81" s="33">
        <f>Q81/E81</f>
        <v>235.20370364533929</v>
      </c>
      <c r="S81" s="10">
        <f>SUM(F81:L81)+N81+P81</f>
        <v>1258399.7719609574</v>
      </c>
      <c r="T81" s="10">
        <f>S81/E81</f>
        <v>312.18054377597554</v>
      </c>
    </row>
    <row r="82" spans="1:20" x14ac:dyDescent="0.25">
      <c r="A82" s="2">
        <v>230</v>
      </c>
      <c r="B82" s="2" t="s">
        <v>76</v>
      </c>
      <c r="C82" s="2">
        <v>4</v>
      </c>
      <c r="D82" s="2">
        <v>25</v>
      </c>
      <c r="E82" s="7">
        <v>2390</v>
      </c>
      <c r="F82" s="37">
        <v>78392</v>
      </c>
      <c r="G82" s="37">
        <v>102348.87686236572</v>
      </c>
      <c r="H82" s="37">
        <v>38849.72</v>
      </c>
      <c r="I82" s="37">
        <v>39355.019999999997</v>
      </c>
      <c r="J82" s="37">
        <v>56045.5</v>
      </c>
      <c r="K82" s="37">
        <v>1708.97</v>
      </c>
      <c r="L82" s="37">
        <v>74050.572587564136</v>
      </c>
      <c r="M82" s="37">
        <v>122553.30358947052</v>
      </c>
      <c r="N82" s="55">
        <v>123741</v>
      </c>
      <c r="O82" s="55">
        <v>1187</v>
      </c>
      <c r="P82" s="38">
        <v>139714.14334955221</v>
      </c>
      <c r="Q82" s="33">
        <f>SUM(F82:M82)+O82</f>
        <v>514490.96303940035</v>
      </c>
      <c r="R82" s="33">
        <f>Q82/E82</f>
        <v>215.26818537213404</v>
      </c>
      <c r="S82" s="10">
        <f>SUM(F82:L82)+N82+P82</f>
        <v>654205.80279948201</v>
      </c>
      <c r="T82" s="10">
        <f>S82/E82</f>
        <v>273.726277321959</v>
      </c>
    </row>
    <row r="83" spans="1:20" x14ac:dyDescent="0.25">
      <c r="A83" s="2">
        <v>231</v>
      </c>
      <c r="B83" s="2" t="s">
        <v>77</v>
      </c>
      <c r="C83" s="2">
        <v>15</v>
      </c>
      <c r="D83" s="2">
        <v>26</v>
      </c>
      <c r="E83" s="7">
        <v>1262</v>
      </c>
      <c r="F83" s="37">
        <v>41393.599999999999</v>
      </c>
      <c r="G83" s="37">
        <v>92527.876986195712</v>
      </c>
      <c r="H83" s="37">
        <v>17823.91</v>
      </c>
      <c r="I83" s="37">
        <v>25185.21</v>
      </c>
      <c r="J83" s="37">
        <v>29593.899999999998</v>
      </c>
      <c r="K83" s="37">
        <v>722.1</v>
      </c>
      <c r="L83" s="37">
        <v>69586.192213152681</v>
      </c>
      <c r="M83" s="37">
        <v>48660.192681102817</v>
      </c>
      <c r="N83" s="55">
        <v>49007</v>
      </c>
      <c r="O83" s="55">
        <v>347</v>
      </c>
      <c r="P83" s="38">
        <v>165350.65528535942</v>
      </c>
      <c r="Q83" s="33">
        <f>SUM(F83:M83)+O83</f>
        <v>325839.98188045126</v>
      </c>
      <c r="R83" s="33">
        <f>Q83/E83</f>
        <v>258.19332954076964</v>
      </c>
      <c r="S83" s="10">
        <f>SUM(F83:L83)+N83+P83</f>
        <v>491190.44448470784</v>
      </c>
      <c r="T83" s="10">
        <f>S83/E83</f>
        <v>389.21588310991115</v>
      </c>
    </row>
    <row r="84" spans="1:20" x14ac:dyDescent="0.25">
      <c r="A84" s="2">
        <v>232</v>
      </c>
      <c r="B84" s="2" t="s">
        <v>78</v>
      </c>
      <c r="C84" s="2">
        <v>14</v>
      </c>
      <c r="D84" s="2">
        <v>23</v>
      </c>
      <c r="E84" s="7">
        <v>13375</v>
      </c>
      <c r="F84" s="37">
        <v>438699.99999999994</v>
      </c>
      <c r="G84" s="37">
        <v>721360.85542000306</v>
      </c>
      <c r="H84" s="37">
        <v>273548.99</v>
      </c>
      <c r="I84" s="37">
        <v>175645.56</v>
      </c>
      <c r="J84" s="37">
        <v>313643.75</v>
      </c>
      <c r="K84" s="37">
        <v>11192.55</v>
      </c>
      <c r="L84" s="37">
        <v>513310.77058315679</v>
      </c>
      <c r="M84" s="37">
        <v>638511.14678329183</v>
      </c>
      <c r="N84" s="55">
        <v>627084</v>
      </c>
      <c r="O84" s="55">
        <v>-11427</v>
      </c>
      <c r="P84" s="38">
        <v>807066.96061285248</v>
      </c>
      <c r="Q84" s="33">
        <f>SUM(F84:M84)+O84</f>
        <v>3074486.6227864516</v>
      </c>
      <c r="R84" s="33">
        <f>Q84/E84</f>
        <v>229.86815871300573</v>
      </c>
      <c r="S84" s="10">
        <f>SUM(F84:L84)+N84+P84</f>
        <v>3881553.4366160124</v>
      </c>
      <c r="T84" s="10">
        <f>S84/E84</f>
        <v>290.20960273764581</v>
      </c>
    </row>
    <row r="85" spans="1:20" x14ac:dyDescent="0.25">
      <c r="A85" s="2">
        <v>233</v>
      </c>
      <c r="B85" s="2" t="s">
        <v>79</v>
      </c>
      <c r="C85" s="2">
        <v>14</v>
      </c>
      <c r="D85" s="2">
        <v>23</v>
      </c>
      <c r="E85" s="7">
        <v>16022</v>
      </c>
      <c r="F85" s="37">
        <v>525521.6</v>
      </c>
      <c r="G85" s="37">
        <v>882023.55045172153</v>
      </c>
      <c r="H85" s="37">
        <v>337266.8</v>
      </c>
      <c r="I85" s="37">
        <v>222961.71</v>
      </c>
      <c r="J85" s="37">
        <v>375715.89999999997</v>
      </c>
      <c r="K85" s="37">
        <v>14851.19</v>
      </c>
      <c r="L85" s="37">
        <v>624698.14553659526</v>
      </c>
      <c r="M85" s="37">
        <v>764876.67990743194</v>
      </c>
      <c r="N85" s="55">
        <v>751188</v>
      </c>
      <c r="O85" s="55">
        <v>-13689</v>
      </c>
      <c r="P85" s="38">
        <v>701970.89104161086</v>
      </c>
      <c r="Q85" s="33">
        <f>SUM(F85:M85)+O85</f>
        <v>3734226.575895749</v>
      </c>
      <c r="R85" s="33">
        <f>Q85/E85</f>
        <v>233.06869154261321</v>
      </c>
      <c r="S85" s="10">
        <f>SUM(F85:L85)+N85+P85</f>
        <v>4436197.7870299276</v>
      </c>
      <c r="T85" s="10">
        <f>S85/E85</f>
        <v>276.881649421416</v>
      </c>
    </row>
    <row r="86" spans="1:20" x14ac:dyDescent="0.25">
      <c r="A86" s="2">
        <v>235</v>
      </c>
      <c r="B86" s="2" t="s">
        <v>80</v>
      </c>
      <c r="C86" s="2">
        <v>1</v>
      </c>
      <c r="D86" s="2">
        <v>24</v>
      </c>
      <c r="E86" s="7">
        <v>9615</v>
      </c>
      <c r="F86" s="37">
        <v>315372</v>
      </c>
      <c r="G86" s="37">
        <v>1216313.5036623848</v>
      </c>
      <c r="H86" s="37">
        <v>232884.86000000002</v>
      </c>
      <c r="I86" s="37">
        <v>104946.72</v>
      </c>
      <c r="J86" s="37">
        <v>225471.75</v>
      </c>
      <c r="K86" s="37">
        <v>10711.15</v>
      </c>
      <c r="L86" s="37">
        <v>863241.65143321163</v>
      </c>
      <c r="M86" s="37">
        <v>782638.19200091576</v>
      </c>
      <c r="N86" s="55">
        <v>777959</v>
      </c>
      <c r="O86" s="55">
        <v>-4680</v>
      </c>
      <c r="P86" s="38">
        <v>211165.9537485537</v>
      </c>
      <c r="Q86" s="33">
        <f>SUM(F86:M86)+O86</f>
        <v>3746899.8270965125</v>
      </c>
      <c r="R86" s="33">
        <f>Q86/E86</f>
        <v>389.69316974482712</v>
      </c>
      <c r="S86" s="10">
        <f>SUM(F86:L86)+N86+P86</f>
        <v>3958066.5888441503</v>
      </c>
      <c r="T86" s="10">
        <f>S86/E86</f>
        <v>411.65539145544983</v>
      </c>
    </row>
    <row r="87" spans="1:20" x14ac:dyDescent="0.25">
      <c r="A87" s="2">
        <v>236</v>
      </c>
      <c r="B87" s="2" t="s">
        <v>81</v>
      </c>
      <c r="C87" s="2">
        <v>16</v>
      </c>
      <c r="D87" s="2">
        <v>25</v>
      </c>
      <c r="E87" s="7">
        <v>4273</v>
      </c>
      <c r="F87" s="37">
        <v>140154.4</v>
      </c>
      <c r="G87" s="37">
        <v>240477.81221894349</v>
      </c>
      <c r="H87" s="37">
        <v>103101.18000000001</v>
      </c>
      <c r="I87" s="37">
        <v>48317.55</v>
      </c>
      <c r="J87" s="37">
        <v>100201.84999999999</v>
      </c>
      <c r="K87" s="37">
        <v>3827.13</v>
      </c>
      <c r="L87" s="37">
        <v>171968.62231514815</v>
      </c>
      <c r="M87" s="37">
        <v>251032.21462441125</v>
      </c>
      <c r="N87" s="55">
        <v>248205</v>
      </c>
      <c r="O87" s="55">
        <v>-2827</v>
      </c>
      <c r="P87" s="38">
        <v>155791.76587173811</v>
      </c>
      <c r="Q87" s="33">
        <f>SUM(F87:M87)+O87</f>
        <v>1056253.7591585028</v>
      </c>
      <c r="R87" s="33">
        <f>Q87/E87</f>
        <v>247.19254836379659</v>
      </c>
      <c r="S87" s="10">
        <f>SUM(F87:L87)+N87+P87</f>
        <v>1212045.3104058297</v>
      </c>
      <c r="T87" s="10">
        <f>S87/E87</f>
        <v>283.65207357964653</v>
      </c>
    </row>
    <row r="88" spans="1:20" x14ac:dyDescent="0.25">
      <c r="A88" s="2">
        <v>239</v>
      </c>
      <c r="B88" s="2" t="s">
        <v>82</v>
      </c>
      <c r="C88" s="2">
        <v>11</v>
      </c>
      <c r="D88" s="2">
        <v>25</v>
      </c>
      <c r="E88" s="7">
        <v>2244</v>
      </c>
      <c r="F88" s="37">
        <v>73603.199999999997</v>
      </c>
      <c r="G88" s="37">
        <v>111388.47576931001</v>
      </c>
      <c r="H88" s="37">
        <v>33940.14</v>
      </c>
      <c r="I88" s="37">
        <v>38303.550000000003</v>
      </c>
      <c r="J88" s="37">
        <v>52621.799999999996</v>
      </c>
      <c r="K88" s="37">
        <v>1540.48</v>
      </c>
      <c r="L88" s="37">
        <v>78880.960899237718</v>
      </c>
      <c r="M88" s="37">
        <v>123404.15011940346</v>
      </c>
      <c r="N88" s="55">
        <v>124164</v>
      </c>
      <c r="O88" s="55">
        <v>760</v>
      </c>
      <c r="P88" s="38">
        <v>244957.07903610781</v>
      </c>
      <c r="Q88" s="33">
        <f>SUM(F88:M88)+O88</f>
        <v>514442.7567879511</v>
      </c>
      <c r="R88" s="33">
        <f>Q88/E88</f>
        <v>229.25256541352545</v>
      </c>
      <c r="S88" s="10">
        <f>SUM(F88:L88)+N88+P88</f>
        <v>759399.68570465548</v>
      </c>
      <c r="T88" s="10">
        <f>S88/E88</f>
        <v>338.41340717676269</v>
      </c>
    </row>
    <row r="89" spans="1:20" x14ac:dyDescent="0.25">
      <c r="A89" s="2">
        <v>240</v>
      </c>
      <c r="B89" s="2" t="s">
        <v>83</v>
      </c>
      <c r="C89" s="2">
        <v>19</v>
      </c>
      <c r="D89" s="2">
        <v>22</v>
      </c>
      <c r="E89" s="7">
        <v>21021</v>
      </c>
      <c r="F89" s="37">
        <v>689488.79999999993</v>
      </c>
      <c r="G89" s="37">
        <v>1424009.844099571</v>
      </c>
      <c r="H89" s="37">
        <v>394047.16000000003</v>
      </c>
      <c r="I89" s="37">
        <v>277588.08</v>
      </c>
      <c r="J89" s="37">
        <v>492942.45</v>
      </c>
      <c r="K89" s="37">
        <v>14682.7</v>
      </c>
      <c r="L89" s="37">
        <v>1027882.0624801358</v>
      </c>
      <c r="M89" s="37">
        <v>1436594.2743287154</v>
      </c>
      <c r="N89" s="55">
        <v>1436618</v>
      </c>
      <c r="O89" s="55">
        <v>24</v>
      </c>
      <c r="P89" s="38">
        <v>1212621.6417793713</v>
      </c>
      <c r="Q89" s="33">
        <f>SUM(F89:M89)+O89</f>
        <v>5757259.3709084224</v>
      </c>
      <c r="R89" s="33">
        <f>Q89/E89</f>
        <v>273.88132681168463</v>
      </c>
      <c r="S89" s="10">
        <f>SUM(F89:L89)+N89+P89</f>
        <v>6969880.7383590788</v>
      </c>
      <c r="T89" s="10">
        <f>S89/E89</f>
        <v>331.56751526374001</v>
      </c>
    </row>
    <row r="90" spans="1:20" x14ac:dyDescent="0.25">
      <c r="A90" s="2">
        <v>241</v>
      </c>
      <c r="B90" s="2" t="s">
        <v>84</v>
      </c>
      <c r="C90" s="2">
        <v>19</v>
      </c>
      <c r="D90" s="2">
        <v>24</v>
      </c>
      <c r="E90" s="7">
        <v>8147</v>
      </c>
      <c r="F90" s="37">
        <v>267221.59999999998</v>
      </c>
      <c r="G90" s="37">
        <v>589559.39017211483</v>
      </c>
      <c r="H90" s="37">
        <v>180266.97</v>
      </c>
      <c r="I90" s="37">
        <v>99088.53</v>
      </c>
      <c r="J90" s="37">
        <v>191047.15</v>
      </c>
      <c r="K90" s="37">
        <v>7557.9800000000005</v>
      </c>
      <c r="L90" s="37">
        <v>410180.79569792509</v>
      </c>
      <c r="M90" s="37">
        <v>556773.39579259045</v>
      </c>
      <c r="N90" s="55">
        <v>556783</v>
      </c>
      <c r="O90" s="55">
        <v>9</v>
      </c>
      <c r="P90" s="38">
        <v>287915.4375640371</v>
      </c>
      <c r="Q90" s="33">
        <f>SUM(F90:M90)+O90</f>
        <v>2301704.8116626302</v>
      </c>
      <c r="R90" s="33">
        <f>Q90/E90</f>
        <v>282.52176404352895</v>
      </c>
      <c r="S90" s="10">
        <f>SUM(F90:L90)+N90+P90</f>
        <v>2589620.853434077</v>
      </c>
      <c r="T90" s="10">
        <f>S90/E90</f>
        <v>317.8618943702071</v>
      </c>
    </row>
    <row r="91" spans="1:20" x14ac:dyDescent="0.25">
      <c r="A91" s="2">
        <v>244</v>
      </c>
      <c r="B91" s="2" t="s">
        <v>85</v>
      </c>
      <c r="C91" s="2">
        <v>17</v>
      </c>
      <c r="D91" s="2">
        <v>23</v>
      </c>
      <c r="E91" s="7">
        <v>17923</v>
      </c>
      <c r="F91" s="37">
        <v>587874.39999999991</v>
      </c>
      <c r="G91" s="37">
        <v>1223637.7759211101</v>
      </c>
      <c r="H91" s="37">
        <v>546884.52</v>
      </c>
      <c r="I91" s="37">
        <v>137692.5</v>
      </c>
      <c r="J91" s="37">
        <v>420294.35</v>
      </c>
      <c r="K91" s="37">
        <v>20531.71</v>
      </c>
      <c r="L91" s="37">
        <v>890105.69881010719</v>
      </c>
      <c r="M91" s="37">
        <v>1216613.1732589917</v>
      </c>
      <c r="N91" s="55">
        <v>1219136</v>
      </c>
      <c r="O91" s="55">
        <v>2522</v>
      </c>
      <c r="P91" s="38">
        <v>795389.14438265609</v>
      </c>
      <c r="Q91" s="33">
        <f>SUM(F91:M91)+O91</f>
        <v>5046156.1279902086</v>
      </c>
      <c r="R91" s="33">
        <f>Q91/E91</f>
        <v>281.54640004408907</v>
      </c>
      <c r="S91" s="10">
        <f>SUM(F91:L91)+N91+P91</f>
        <v>5841546.0991138723</v>
      </c>
      <c r="T91" s="10">
        <f>S91/E91</f>
        <v>325.92457172983723</v>
      </c>
    </row>
    <row r="92" spans="1:20" x14ac:dyDescent="0.25">
      <c r="A92" s="2">
        <v>245</v>
      </c>
      <c r="B92" s="2" t="s">
        <v>86</v>
      </c>
      <c r="C92" s="2">
        <v>1</v>
      </c>
      <c r="D92" s="2">
        <v>22</v>
      </c>
      <c r="E92" s="7">
        <v>36254</v>
      </c>
      <c r="F92" s="37">
        <v>1189131.2</v>
      </c>
      <c r="G92" s="37">
        <v>2659595.0047280244</v>
      </c>
      <c r="H92" s="37">
        <v>767602.16</v>
      </c>
      <c r="I92" s="37">
        <v>345633.21</v>
      </c>
      <c r="J92" s="37">
        <v>850156.29999999993</v>
      </c>
      <c r="K92" s="37">
        <v>28739.58</v>
      </c>
      <c r="L92" s="37">
        <v>1936691.226454284</v>
      </c>
      <c r="M92" s="37">
        <v>2950989.6009153617</v>
      </c>
      <c r="N92" s="55">
        <v>2933345</v>
      </c>
      <c r="O92" s="55">
        <v>-17644</v>
      </c>
      <c r="P92" s="38">
        <v>1495544.462964505</v>
      </c>
      <c r="Q92" s="33">
        <f>SUM(F92:M92)+O92</f>
        <v>10710894.282097669</v>
      </c>
      <c r="R92" s="33">
        <f>Q92/E92</f>
        <v>295.44034539906409</v>
      </c>
      <c r="S92" s="10">
        <f>SUM(F92:L92)+N92+P92</f>
        <v>12206438.144146813</v>
      </c>
      <c r="T92" s="10">
        <f>S92/E92</f>
        <v>336.69217587429836</v>
      </c>
    </row>
    <row r="93" spans="1:20" x14ac:dyDescent="0.25">
      <c r="A93" s="2">
        <v>249</v>
      </c>
      <c r="B93" s="2" t="s">
        <v>87</v>
      </c>
      <c r="C93" s="2">
        <v>13</v>
      </c>
      <c r="D93" s="2">
        <v>24</v>
      </c>
      <c r="E93" s="7">
        <v>9762</v>
      </c>
      <c r="F93" s="37">
        <v>320193.59999999998</v>
      </c>
      <c r="G93" s="37">
        <v>560382.40226167685</v>
      </c>
      <c r="H93" s="37">
        <v>175784.31</v>
      </c>
      <c r="I93" s="37">
        <v>159372.81</v>
      </c>
      <c r="J93" s="37">
        <v>228918.9</v>
      </c>
      <c r="K93" s="37">
        <v>7245.07</v>
      </c>
      <c r="L93" s="37">
        <v>414235.81045725546</v>
      </c>
      <c r="M93" s="37">
        <v>586125.53140788432</v>
      </c>
      <c r="N93" s="55">
        <v>589933</v>
      </c>
      <c r="O93" s="55">
        <v>3807</v>
      </c>
      <c r="P93" s="38">
        <v>623173.20105715294</v>
      </c>
      <c r="Q93" s="33">
        <f>SUM(F93:M93)+O93</f>
        <v>2456065.4341268167</v>
      </c>
      <c r="R93" s="33">
        <f>Q93/E93</f>
        <v>251.59449233013899</v>
      </c>
      <c r="S93" s="10">
        <f>SUM(F93:L93)+N93+P93</f>
        <v>3079239.1037760852</v>
      </c>
      <c r="T93" s="10">
        <f>S93/E93</f>
        <v>315.43117227782068</v>
      </c>
    </row>
    <row r="94" spans="1:20" x14ac:dyDescent="0.25">
      <c r="A94" s="2">
        <v>250</v>
      </c>
      <c r="B94" s="2" t="s">
        <v>88</v>
      </c>
      <c r="C94" s="2">
        <v>6</v>
      </c>
      <c r="D94" s="2">
        <v>26</v>
      </c>
      <c r="E94" s="7">
        <v>1910</v>
      </c>
      <c r="F94" s="37">
        <v>62647.999999999993</v>
      </c>
      <c r="G94" s="37">
        <v>87510.178428349667</v>
      </c>
      <c r="H94" s="37">
        <v>33193.03</v>
      </c>
      <c r="I94" s="37">
        <v>29441.16</v>
      </c>
      <c r="J94" s="37">
        <v>44789.5</v>
      </c>
      <c r="K94" s="37">
        <v>1347.92</v>
      </c>
      <c r="L94" s="37">
        <v>61946.30409034757</v>
      </c>
      <c r="M94" s="37">
        <v>120192.2754499561</v>
      </c>
      <c r="N94" s="55">
        <v>121138</v>
      </c>
      <c r="O94" s="55">
        <v>946</v>
      </c>
      <c r="P94" s="38">
        <v>159563.83732251122</v>
      </c>
      <c r="Q94" s="33">
        <f>SUM(F94:M94)+O94</f>
        <v>442014.36796865333</v>
      </c>
      <c r="R94" s="33">
        <f>Q94/E94</f>
        <v>231.42113506212218</v>
      </c>
      <c r="S94" s="10">
        <f>SUM(F94:L94)+N94+P94</f>
        <v>601577.9298412085</v>
      </c>
      <c r="T94" s="10">
        <f>S94/E94</f>
        <v>314.96226693256989</v>
      </c>
    </row>
    <row r="95" spans="1:20" x14ac:dyDescent="0.25">
      <c r="A95" s="2">
        <v>256</v>
      </c>
      <c r="B95" s="2" t="s">
        <v>89</v>
      </c>
      <c r="C95" s="2">
        <v>13</v>
      </c>
      <c r="D95" s="2">
        <v>26</v>
      </c>
      <c r="E95" s="7">
        <v>1615</v>
      </c>
      <c r="F95" s="37">
        <v>52971.999999999993</v>
      </c>
      <c r="G95" s="37">
        <v>70662.965306983329</v>
      </c>
      <c r="H95" s="37">
        <v>35007.440000000002</v>
      </c>
      <c r="I95" s="37">
        <v>25035</v>
      </c>
      <c r="J95" s="37">
        <v>37871.75</v>
      </c>
      <c r="K95" s="37">
        <v>1275.71</v>
      </c>
      <c r="L95" s="37">
        <v>51945.794068119954</v>
      </c>
      <c r="M95" s="37">
        <v>96967.090065942757</v>
      </c>
      <c r="N95" s="55">
        <v>97597</v>
      </c>
      <c r="O95" s="55">
        <v>630</v>
      </c>
      <c r="P95" s="38">
        <v>144414.2154146409</v>
      </c>
      <c r="Q95" s="33">
        <f>SUM(F95:M95)+O95</f>
        <v>372367.74944104603</v>
      </c>
      <c r="R95" s="33">
        <f>Q95/E95</f>
        <v>230.56826590776845</v>
      </c>
      <c r="S95" s="10">
        <f>SUM(F95:L95)+N95+P95</f>
        <v>516781.87478974421</v>
      </c>
      <c r="T95" s="10">
        <f>S95/E95</f>
        <v>319.98877695959396</v>
      </c>
    </row>
    <row r="96" spans="1:20" x14ac:dyDescent="0.25">
      <c r="A96" s="2">
        <v>257</v>
      </c>
      <c r="B96" s="2" t="s">
        <v>90</v>
      </c>
      <c r="C96" s="2">
        <v>1</v>
      </c>
      <c r="D96" s="2">
        <v>22</v>
      </c>
      <c r="E96" s="7">
        <v>39262</v>
      </c>
      <c r="F96" s="37">
        <v>1287793.5999999999</v>
      </c>
      <c r="G96" s="37">
        <v>3361251.5416698051</v>
      </c>
      <c r="H96" s="37">
        <v>1022046.48</v>
      </c>
      <c r="I96" s="37">
        <v>317343.65999999997</v>
      </c>
      <c r="J96" s="37">
        <v>920693.9</v>
      </c>
      <c r="K96" s="37">
        <v>42194.71</v>
      </c>
      <c r="L96" s="37">
        <v>2432567.1191087449</v>
      </c>
      <c r="M96" s="37">
        <v>3195833.6655579777</v>
      </c>
      <c r="N96" s="55">
        <v>3176725</v>
      </c>
      <c r="O96" s="55">
        <v>-19108</v>
      </c>
      <c r="P96" s="38">
        <v>1216072.2629405467</v>
      </c>
      <c r="Q96" s="33">
        <f>SUM(F96:M96)+O96</f>
        <v>12560616.676336527</v>
      </c>
      <c r="R96" s="33">
        <f>Q96/E96</f>
        <v>319.91790220407842</v>
      </c>
      <c r="S96" s="10">
        <f>SUM(F96:L96)+N96+P96</f>
        <v>13776688.273719097</v>
      </c>
      <c r="T96" s="10">
        <f>S96/E96</f>
        <v>350.89114853341897</v>
      </c>
    </row>
    <row r="97" spans="1:20" x14ac:dyDescent="0.25">
      <c r="A97" s="2">
        <v>260</v>
      </c>
      <c r="B97" s="2" t="s">
        <v>91</v>
      </c>
      <c r="C97" s="2">
        <v>12</v>
      </c>
      <c r="D97" s="2">
        <v>23</v>
      </c>
      <c r="E97" s="7">
        <v>10358</v>
      </c>
      <c r="F97" s="37">
        <v>339742.39999999997</v>
      </c>
      <c r="G97" s="37">
        <v>514640.01126773877</v>
      </c>
      <c r="H97" s="37">
        <v>159561.35</v>
      </c>
      <c r="I97" s="37">
        <v>176096.19</v>
      </c>
      <c r="J97" s="37">
        <v>242895.1</v>
      </c>
      <c r="K97" s="37">
        <v>6643.32</v>
      </c>
      <c r="L97" s="37">
        <v>374916.22504068987</v>
      </c>
      <c r="M97" s="37">
        <v>529787.6328165119</v>
      </c>
      <c r="N97" s="55">
        <v>534229</v>
      </c>
      <c r="O97" s="55">
        <v>4441</v>
      </c>
      <c r="P97" s="38">
        <v>499989.35572999378</v>
      </c>
      <c r="Q97" s="33">
        <f>SUM(F97:M97)+O97</f>
        <v>2348723.2291249409</v>
      </c>
      <c r="R97" s="33">
        <f>Q97/E97</f>
        <v>226.75451140422291</v>
      </c>
      <c r="S97" s="10">
        <f>SUM(F97:L97)+N97+P97</f>
        <v>2848712.9520384227</v>
      </c>
      <c r="T97" s="10">
        <f>S97/E97</f>
        <v>275.02538637173416</v>
      </c>
    </row>
    <row r="98" spans="1:20" x14ac:dyDescent="0.25">
      <c r="A98" s="2">
        <v>261</v>
      </c>
      <c r="B98" s="2" t="s">
        <v>92</v>
      </c>
      <c r="C98" s="2">
        <v>19</v>
      </c>
      <c r="D98" s="2">
        <v>24</v>
      </c>
      <c r="E98" s="7">
        <v>6436</v>
      </c>
      <c r="F98" s="37">
        <v>211100.79999999999</v>
      </c>
      <c r="G98" s="37">
        <v>392834.08294810459</v>
      </c>
      <c r="H98" s="37">
        <v>123379.88</v>
      </c>
      <c r="I98" s="37">
        <v>68495.759999999995</v>
      </c>
      <c r="J98" s="37">
        <v>150924.19999999998</v>
      </c>
      <c r="K98" s="37">
        <v>4982.49</v>
      </c>
      <c r="L98" s="37">
        <v>273375.82623119489</v>
      </c>
      <c r="M98" s="37">
        <v>532932.17127871455</v>
      </c>
      <c r="N98" s="55">
        <v>541244</v>
      </c>
      <c r="O98" s="55">
        <v>8312</v>
      </c>
      <c r="P98" s="38">
        <v>538866.46765795327</v>
      </c>
      <c r="Q98" s="33">
        <f>SUM(F98:M98)+O98</f>
        <v>1766337.2104580142</v>
      </c>
      <c r="R98" s="33">
        <f>Q98/E98</f>
        <v>274.44642797669582</v>
      </c>
      <c r="S98" s="10">
        <f>SUM(F98:L98)+N98+P98</f>
        <v>2305203.5068372525</v>
      </c>
      <c r="T98" s="10">
        <f>S98/E98</f>
        <v>358.17332300143761</v>
      </c>
    </row>
    <row r="99" spans="1:20" x14ac:dyDescent="0.25">
      <c r="A99" s="2">
        <v>263</v>
      </c>
      <c r="B99" s="2" t="s">
        <v>93</v>
      </c>
      <c r="C99" s="2">
        <v>11</v>
      </c>
      <c r="D99" s="2">
        <v>24</v>
      </c>
      <c r="E99" s="7">
        <v>8153</v>
      </c>
      <c r="F99" s="37">
        <v>267418.39999999997</v>
      </c>
      <c r="G99" s="37">
        <v>398955.74509273679</v>
      </c>
      <c r="H99" s="37">
        <v>153477.74000000002</v>
      </c>
      <c r="I99" s="37">
        <v>120218.07</v>
      </c>
      <c r="J99" s="37">
        <v>191187.85</v>
      </c>
      <c r="K99" s="37">
        <v>6330.41</v>
      </c>
      <c r="L99" s="37">
        <v>286076.65135610336</v>
      </c>
      <c r="M99" s="37">
        <v>448357.41351314459</v>
      </c>
      <c r="N99" s="55">
        <v>451118</v>
      </c>
      <c r="O99" s="55">
        <v>2761</v>
      </c>
      <c r="P99" s="38">
        <v>453317.09407790133</v>
      </c>
      <c r="Q99" s="33">
        <f>SUM(F99:M99)+O99</f>
        <v>1874783.2799619846</v>
      </c>
      <c r="R99" s="33">
        <f>Q99/E99</f>
        <v>229.95011406377833</v>
      </c>
      <c r="S99" s="10">
        <f>SUM(F99:L99)+N99+P99</f>
        <v>2328099.9605267416</v>
      </c>
      <c r="T99" s="10">
        <f>S99/E99</f>
        <v>285.55132595691668</v>
      </c>
    </row>
    <row r="100" spans="1:20" x14ac:dyDescent="0.25">
      <c r="A100" s="2">
        <v>265</v>
      </c>
      <c r="B100" s="2" t="s">
        <v>94</v>
      </c>
      <c r="C100" s="2">
        <v>13</v>
      </c>
      <c r="D100" s="2">
        <v>26</v>
      </c>
      <c r="E100" s="7">
        <v>1103</v>
      </c>
      <c r="F100" s="37">
        <v>36178.399999999994</v>
      </c>
      <c r="G100" s="37">
        <v>48513.083033997682</v>
      </c>
      <c r="H100" s="37">
        <v>17717.18</v>
      </c>
      <c r="I100" s="37">
        <v>20979.33</v>
      </c>
      <c r="J100" s="37">
        <v>25865.35</v>
      </c>
      <c r="K100" s="37">
        <v>794.31000000000006</v>
      </c>
      <c r="L100" s="37">
        <v>33853.248767438832</v>
      </c>
      <c r="M100" s="37">
        <v>66225.820645656262</v>
      </c>
      <c r="N100" s="55">
        <v>66656</v>
      </c>
      <c r="O100" s="55">
        <v>430</v>
      </c>
      <c r="P100" s="38">
        <v>153795.82804253552</v>
      </c>
      <c r="Q100" s="33">
        <f>SUM(F100:M100)+O100</f>
        <v>250556.72244709276</v>
      </c>
      <c r="R100" s="33">
        <f>Q100/E100</f>
        <v>227.15931318866072</v>
      </c>
      <c r="S100" s="10">
        <f>SUM(F100:L100)+N100+P100</f>
        <v>404352.72984397202</v>
      </c>
      <c r="T100" s="10">
        <f>S100/E100</f>
        <v>366.59359006706438</v>
      </c>
    </row>
    <row r="101" spans="1:20" x14ac:dyDescent="0.25">
      <c r="A101" s="2">
        <v>271</v>
      </c>
      <c r="B101" s="2" t="s">
        <v>95</v>
      </c>
      <c r="C101" s="2">
        <v>4</v>
      </c>
      <c r="D101" s="2">
        <v>24</v>
      </c>
      <c r="E101" s="7">
        <v>7226</v>
      </c>
      <c r="F101" s="37">
        <v>237012.8</v>
      </c>
      <c r="G101" s="37">
        <v>427429.71382044104</v>
      </c>
      <c r="H101" s="37">
        <v>126048.13</v>
      </c>
      <c r="I101" s="37">
        <v>108251.34</v>
      </c>
      <c r="J101" s="37">
        <v>169449.69999999998</v>
      </c>
      <c r="K101" s="37">
        <v>5391.68</v>
      </c>
      <c r="L101" s="37">
        <v>305545.24018882518</v>
      </c>
      <c r="M101" s="37">
        <v>370531.45260983851</v>
      </c>
      <c r="N101" s="55">
        <v>374121</v>
      </c>
      <c r="O101" s="55">
        <v>3589</v>
      </c>
      <c r="P101" s="38">
        <v>260972.25673115702</v>
      </c>
      <c r="Q101" s="33">
        <f>SUM(F101:M101)+O101</f>
        <v>1753249.0566191045</v>
      </c>
      <c r="R101" s="33">
        <f>Q101/E101</f>
        <v>242.63064719334409</v>
      </c>
      <c r="S101" s="10">
        <f>SUM(F101:L101)+N101+P101</f>
        <v>2014221.860740423</v>
      </c>
      <c r="T101" s="10">
        <f>S101/E101</f>
        <v>278.74645180465308</v>
      </c>
    </row>
    <row r="102" spans="1:20" x14ac:dyDescent="0.25">
      <c r="A102" s="2">
        <v>272</v>
      </c>
      <c r="B102" s="2" t="s">
        <v>96</v>
      </c>
      <c r="C102" s="2">
        <v>16</v>
      </c>
      <c r="D102" s="2">
        <v>21</v>
      </c>
      <c r="E102" s="7">
        <v>47657</v>
      </c>
      <c r="F102" s="37">
        <v>1563149.5999999999</v>
      </c>
      <c r="G102" s="37">
        <v>3080615.4086332922</v>
      </c>
      <c r="H102" s="37">
        <v>1143611.95</v>
      </c>
      <c r="I102" s="37">
        <v>519025.62</v>
      </c>
      <c r="J102" s="37">
        <v>1117556.6499999999</v>
      </c>
      <c r="K102" s="37">
        <v>41280.050000000003</v>
      </c>
      <c r="L102" s="37">
        <v>2205905.1845637858</v>
      </c>
      <c r="M102" s="37">
        <v>2799775.8606027537</v>
      </c>
      <c r="N102" s="55">
        <v>2768242</v>
      </c>
      <c r="O102" s="55">
        <v>-31534</v>
      </c>
      <c r="P102" s="38">
        <v>3908070.3842899944</v>
      </c>
      <c r="Q102" s="33">
        <f>SUM(F102:M102)+O102</f>
        <v>12439386.323799832</v>
      </c>
      <c r="R102" s="33">
        <f>Q102/E102</f>
        <v>261.01908059256419</v>
      </c>
      <c r="S102" s="10">
        <f>SUM(F102:L102)+N102+P102</f>
        <v>16347456.847487073</v>
      </c>
      <c r="T102" s="10">
        <f>S102/E102</f>
        <v>343.02320430339876</v>
      </c>
    </row>
    <row r="103" spans="1:20" x14ac:dyDescent="0.25">
      <c r="A103" s="2">
        <v>273</v>
      </c>
      <c r="B103" s="2" t="s">
        <v>97</v>
      </c>
      <c r="C103" s="2">
        <v>19</v>
      </c>
      <c r="D103" s="2">
        <v>25</v>
      </c>
      <c r="E103" s="7">
        <v>3834</v>
      </c>
      <c r="F103" s="37">
        <v>125755.19999999998</v>
      </c>
      <c r="G103" s="37">
        <v>202977.70483415743</v>
      </c>
      <c r="H103" s="37">
        <v>69587.960000000006</v>
      </c>
      <c r="I103" s="37">
        <v>50420.49</v>
      </c>
      <c r="J103" s="37">
        <v>89907.3</v>
      </c>
      <c r="K103" s="37">
        <v>2382.9299999999998</v>
      </c>
      <c r="L103" s="37">
        <v>146053.41939749371</v>
      </c>
      <c r="M103" s="37">
        <v>317473.88823533122</v>
      </c>
      <c r="N103" s="55">
        <v>322425</v>
      </c>
      <c r="O103" s="55">
        <v>4952</v>
      </c>
      <c r="P103" s="38">
        <v>192339.3333321774</v>
      </c>
      <c r="Q103" s="33">
        <f>SUM(F103:M103)+O103</f>
        <v>1009510.8924669824</v>
      </c>
      <c r="R103" s="33">
        <f>Q103/E103</f>
        <v>263.30487544783057</v>
      </c>
      <c r="S103" s="10">
        <f>SUM(F103:L103)+N103+P103</f>
        <v>1201849.3375638286</v>
      </c>
      <c r="T103" s="10">
        <f>S103/E103</f>
        <v>313.47139738232357</v>
      </c>
    </row>
    <row r="104" spans="1:20" x14ac:dyDescent="0.25">
      <c r="A104" s="2">
        <v>275</v>
      </c>
      <c r="B104" s="2" t="s">
        <v>98</v>
      </c>
      <c r="C104" s="2">
        <v>13</v>
      </c>
      <c r="D104" s="2">
        <v>25</v>
      </c>
      <c r="E104" s="7">
        <v>2698</v>
      </c>
      <c r="F104" s="37">
        <v>88494.399999999994</v>
      </c>
      <c r="G104" s="37">
        <v>137535.60605531986</v>
      </c>
      <c r="H104" s="37">
        <v>48241.96</v>
      </c>
      <c r="I104" s="37">
        <v>43861.32</v>
      </c>
      <c r="J104" s="37">
        <v>63268.1</v>
      </c>
      <c r="K104" s="37">
        <v>2310.7200000000003</v>
      </c>
      <c r="L104" s="37">
        <v>100852.54452523377</v>
      </c>
      <c r="M104" s="37">
        <v>161992.07987486906</v>
      </c>
      <c r="N104" s="55">
        <v>163044</v>
      </c>
      <c r="O104" s="55">
        <v>1052</v>
      </c>
      <c r="P104" s="38">
        <v>191197.30970538632</v>
      </c>
      <c r="Q104" s="33">
        <f>SUM(F104:M104)+O104</f>
        <v>647608.73045542266</v>
      </c>
      <c r="R104" s="33">
        <f>Q104/E104</f>
        <v>240.03288749274375</v>
      </c>
      <c r="S104" s="10">
        <f>SUM(F104:L104)+N104+P104</f>
        <v>838805.96028593986</v>
      </c>
      <c r="T104" s="10">
        <f>S104/E104</f>
        <v>310.89916986135648</v>
      </c>
    </row>
    <row r="105" spans="1:20" x14ac:dyDescent="0.25">
      <c r="A105" s="2">
        <v>276</v>
      </c>
      <c r="B105" s="2" t="s">
        <v>99</v>
      </c>
      <c r="C105" s="2">
        <v>12</v>
      </c>
      <c r="D105" s="2">
        <v>23</v>
      </c>
      <c r="E105" s="7">
        <v>14849</v>
      </c>
      <c r="F105" s="37">
        <v>487047.19999999995</v>
      </c>
      <c r="G105" s="37">
        <v>903601.85548469098</v>
      </c>
      <c r="H105" s="37">
        <v>410697.04000000004</v>
      </c>
      <c r="I105" s="37">
        <v>122971.92</v>
      </c>
      <c r="J105" s="37">
        <v>348209.05</v>
      </c>
      <c r="K105" s="37">
        <v>15669.57</v>
      </c>
      <c r="L105" s="37">
        <v>648444.99561437662</v>
      </c>
      <c r="M105" s="37">
        <v>759491.84781737649</v>
      </c>
      <c r="N105" s="55">
        <v>765859</v>
      </c>
      <c r="O105" s="55">
        <v>6367</v>
      </c>
      <c r="P105" s="38">
        <v>476733.74586525542</v>
      </c>
      <c r="Q105" s="33">
        <f>SUM(F105:M105)+O105</f>
        <v>3702500.4789164439</v>
      </c>
      <c r="R105" s="33">
        <f>Q105/E105</f>
        <v>249.34342237971876</v>
      </c>
      <c r="S105" s="10">
        <f>SUM(F105:L105)+N105+P105</f>
        <v>4179234.3769643232</v>
      </c>
      <c r="T105" s="10">
        <f>S105/E105</f>
        <v>281.44887716104273</v>
      </c>
    </row>
    <row r="106" spans="1:20" x14ac:dyDescent="0.25">
      <c r="A106" s="2">
        <v>280</v>
      </c>
      <c r="B106" s="2" t="s">
        <v>100</v>
      </c>
      <c r="C106" s="2">
        <v>15</v>
      </c>
      <c r="D106" s="2">
        <v>25</v>
      </c>
      <c r="E106" s="7">
        <v>2122</v>
      </c>
      <c r="F106" s="37">
        <v>69601.599999999991</v>
      </c>
      <c r="G106" s="37">
        <v>103733.94400981555</v>
      </c>
      <c r="H106" s="37">
        <v>39917.020000000004</v>
      </c>
      <c r="I106" s="37">
        <v>29691.51</v>
      </c>
      <c r="J106" s="37">
        <v>49760.9</v>
      </c>
      <c r="K106" s="37">
        <v>1371.99</v>
      </c>
      <c r="L106" s="37">
        <v>73626.870533896479</v>
      </c>
      <c r="M106" s="37">
        <v>81820.070419413765</v>
      </c>
      <c r="N106" s="55">
        <v>82404</v>
      </c>
      <c r="O106" s="55">
        <v>584</v>
      </c>
      <c r="P106" s="38">
        <v>127524.849736905</v>
      </c>
      <c r="Q106" s="33">
        <f>SUM(F106:M106)+O106</f>
        <v>450107.90496312582</v>
      </c>
      <c r="R106" s="33">
        <f>Q106/E106</f>
        <v>212.11494107593111</v>
      </c>
      <c r="S106" s="10">
        <f>SUM(F106:L106)+N106+P106</f>
        <v>577632.68428061705</v>
      </c>
      <c r="T106" s="10">
        <f>S106/E106</f>
        <v>272.2114440530712</v>
      </c>
    </row>
    <row r="107" spans="1:20" x14ac:dyDescent="0.25">
      <c r="A107" s="2">
        <v>284</v>
      </c>
      <c r="B107" s="2" t="s">
        <v>326</v>
      </c>
      <c r="C107" s="2">
        <v>2</v>
      </c>
      <c r="D107" s="2">
        <v>25</v>
      </c>
      <c r="E107" s="7">
        <v>2340</v>
      </c>
      <c r="F107" s="37">
        <v>76752</v>
      </c>
      <c r="G107" s="37">
        <v>114733.86842228207</v>
      </c>
      <c r="H107" s="37">
        <v>42905.46</v>
      </c>
      <c r="I107" s="37">
        <v>37953.06</v>
      </c>
      <c r="J107" s="37">
        <v>54873</v>
      </c>
      <c r="K107" s="37">
        <v>1564.55</v>
      </c>
      <c r="L107" s="37">
        <v>83402.137687825467</v>
      </c>
      <c r="M107" s="37">
        <v>133980.83034657501</v>
      </c>
      <c r="N107" s="55">
        <v>134941</v>
      </c>
      <c r="O107" s="55">
        <v>960</v>
      </c>
      <c r="P107" s="38">
        <v>145530.5800382712</v>
      </c>
      <c r="Q107" s="33">
        <f>SUM(F107:M107)+O107</f>
        <v>547124.9064566826</v>
      </c>
      <c r="R107" s="33">
        <f>Q107/E107</f>
        <v>233.8140625883259</v>
      </c>
      <c r="S107" s="10">
        <f>SUM(F107:L107)+N107+P107</f>
        <v>692655.65614837874</v>
      </c>
      <c r="T107" s="10">
        <f>S107/E107</f>
        <v>296.0066906617003</v>
      </c>
    </row>
    <row r="108" spans="1:20" x14ac:dyDescent="0.25">
      <c r="A108" s="2">
        <v>285</v>
      </c>
      <c r="B108" s="2" t="s">
        <v>101</v>
      </c>
      <c r="C108" s="2">
        <v>8</v>
      </c>
      <c r="D108" s="2">
        <v>21</v>
      </c>
      <c r="E108" s="7">
        <v>52883</v>
      </c>
      <c r="F108" s="37">
        <v>1734562.4</v>
      </c>
      <c r="G108" s="37">
        <v>3676069.0496567823</v>
      </c>
      <c r="H108" s="37">
        <v>939224</v>
      </c>
      <c r="I108" s="37">
        <v>696523.77</v>
      </c>
      <c r="J108" s="37">
        <v>1240106.3499999999</v>
      </c>
      <c r="K108" s="37">
        <v>38054.67</v>
      </c>
      <c r="L108" s="37">
        <v>2646693.5665214672</v>
      </c>
      <c r="M108" s="37">
        <v>2380822.1633004858</v>
      </c>
      <c r="N108" s="55">
        <v>2370085</v>
      </c>
      <c r="O108" s="55">
        <v>-10737</v>
      </c>
      <c r="P108" s="38">
        <v>2237211.2177988221</v>
      </c>
      <c r="Q108" s="33">
        <f>SUM(F108:M108)+O108</f>
        <v>13341318.969478736</v>
      </c>
      <c r="R108" s="33">
        <f>Q108/E108</f>
        <v>252.27991924585851</v>
      </c>
      <c r="S108" s="10">
        <f>SUM(F108:L108)+N108+P108</f>
        <v>15578530.023977071</v>
      </c>
      <c r="T108" s="10">
        <f>S108/E108</f>
        <v>294.58483868118435</v>
      </c>
    </row>
    <row r="109" spans="1:20" x14ac:dyDescent="0.25">
      <c r="A109" s="2">
        <v>286</v>
      </c>
      <c r="B109" s="2" t="s">
        <v>102</v>
      </c>
      <c r="C109" s="2">
        <v>8</v>
      </c>
      <c r="D109" s="2">
        <v>21</v>
      </c>
      <c r="E109" s="7">
        <v>83177</v>
      </c>
      <c r="F109" s="37">
        <v>2728205.5999999996</v>
      </c>
      <c r="G109" s="37">
        <v>5629530.4970433302</v>
      </c>
      <c r="H109" s="37">
        <v>1479277.8</v>
      </c>
      <c r="I109" s="37">
        <v>1137139.77</v>
      </c>
      <c r="J109" s="37">
        <v>1950500.65</v>
      </c>
      <c r="K109" s="37">
        <v>61811.76</v>
      </c>
      <c r="L109" s="37">
        <v>4060003.2906183735</v>
      </c>
      <c r="M109" s="37">
        <v>3744674.9442513571</v>
      </c>
      <c r="N109" s="55">
        <v>3727788</v>
      </c>
      <c r="O109" s="55">
        <v>-16887</v>
      </c>
      <c r="P109" s="38">
        <v>5304931.2714315131</v>
      </c>
      <c r="Q109" s="33">
        <f>SUM(F109:M109)+O109</f>
        <v>20774257.311913062</v>
      </c>
      <c r="R109" s="33">
        <f>Q109/E109</f>
        <v>249.75963682163413</v>
      </c>
      <c r="S109" s="10">
        <f>SUM(F109:L109)+N109+P109</f>
        <v>26079188.639093217</v>
      </c>
      <c r="T109" s="10">
        <f>S109/E109</f>
        <v>313.53846182349946</v>
      </c>
    </row>
    <row r="110" spans="1:20" x14ac:dyDescent="0.25">
      <c r="A110" s="2">
        <v>287</v>
      </c>
      <c r="B110" s="2" t="s">
        <v>327</v>
      </c>
      <c r="C110" s="2">
        <v>15</v>
      </c>
      <c r="D110" s="2">
        <v>24</v>
      </c>
      <c r="E110" s="7">
        <v>6596</v>
      </c>
      <c r="F110" s="37">
        <v>216348.79999999999</v>
      </c>
      <c r="G110" s="37">
        <v>383644.48777611839</v>
      </c>
      <c r="H110" s="37">
        <v>101073.31</v>
      </c>
      <c r="I110" s="37">
        <v>115661.7</v>
      </c>
      <c r="J110" s="37">
        <v>154676.19999999998</v>
      </c>
      <c r="K110" s="37">
        <v>3971.55</v>
      </c>
      <c r="L110" s="37">
        <v>276626.67397414235</v>
      </c>
      <c r="M110" s="37">
        <v>254328.550653371</v>
      </c>
      <c r="N110" s="55">
        <v>256143</v>
      </c>
      <c r="O110" s="55">
        <v>1815</v>
      </c>
      <c r="P110" s="38">
        <v>301645.34049146401</v>
      </c>
      <c r="Q110" s="33">
        <f>SUM(F110:M110)+O110</f>
        <v>1508146.2724036318</v>
      </c>
      <c r="R110" s="33">
        <f>Q110/E110</f>
        <v>228.64558405149057</v>
      </c>
      <c r="S110" s="10">
        <f>SUM(F110:L110)+N110+P110</f>
        <v>1809791.0622417247</v>
      </c>
      <c r="T110" s="10">
        <f>S110/E110</f>
        <v>274.37705613124996</v>
      </c>
    </row>
    <row r="111" spans="1:20" x14ac:dyDescent="0.25">
      <c r="A111" s="2">
        <v>288</v>
      </c>
      <c r="B111" s="2" t="s">
        <v>103</v>
      </c>
      <c r="C111" s="2">
        <v>15</v>
      </c>
      <c r="D111" s="2">
        <v>24</v>
      </c>
      <c r="E111" s="7">
        <v>6509</v>
      </c>
      <c r="F111" s="37">
        <v>213495.19999999998</v>
      </c>
      <c r="G111" s="37">
        <v>379572.91092476534</v>
      </c>
      <c r="H111" s="37">
        <v>146753.75</v>
      </c>
      <c r="I111" s="37">
        <v>81263.61</v>
      </c>
      <c r="J111" s="37">
        <v>152636.04999999999</v>
      </c>
      <c r="K111" s="37">
        <v>5993.43</v>
      </c>
      <c r="L111" s="37">
        <v>270882.14342373161</v>
      </c>
      <c r="M111" s="37">
        <v>382393.79475550965</v>
      </c>
      <c r="N111" s="55">
        <v>378087</v>
      </c>
      <c r="O111" s="55">
        <v>-4307</v>
      </c>
      <c r="P111" s="38">
        <v>455451.50341027259</v>
      </c>
      <c r="Q111" s="33">
        <f>SUM(F111:M111)+O111</f>
        <v>1628683.8891040066</v>
      </c>
      <c r="R111" s="33">
        <f>Q111/E111</f>
        <v>250.22029330219797</v>
      </c>
      <c r="S111" s="10">
        <f>SUM(F111:L111)+N111+P111</f>
        <v>2084135.5977587695</v>
      </c>
      <c r="T111" s="10">
        <f>S111/E111</f>
        <v>320.19290179117678</v>
      </c>
    </row>
    <row r="112" spans="1:20" x14ac:dyDescent="0.25">
      <c r="A112" s="2">
        <v>290</v>
      </c>
      <c r="B112" s="2" t="s">
        <v>104</v>
      </c>
      <c r="C112" s="2">
        <v>18</v>
      </c>
      <c r="D112" s="2">
        <v>24</v>
      </c>
      <c r="E112" s="7">
        <v>8329</v>
      </c>
      <c r="F112" s="37">
        <v>273191.19999999995</v>
      </c>
      <c r="G112" s="37">
        <v>454172.10692426359</v>
      </c>
      <c r="H112" s="37">
        <v>124447.18000000001</v>
      </c>
      <c r="I112" s="37">
        <v>145303.14000000001</v>
      </c>
      <c r="J112" s="37">
        <v>195315.05</v>
      </c>
      <c r="K112" s="37">
        <v>5512.03</v>
      </c>
      <c r="L112" s="37">
        <v>326103.50554245536</v>
      </c>
      <c r="M112" s="37">
        <v>572188.89273391827</v>
      </c>
      <c r="N112" s="55">
        <v>569618</v>
      </c>
      <c r="O112" s="55">
        <v>-2571</v>
      </c>
      <c r="P112" s="38">
        <v>683961.04262862634</v>
      </c>
      <c r="Q112" s="33">
        <f>SUM(F112:M112)+O112</f>
        <v>2093662.1052006374</v>
      </c>
      <c r="R112" s="33">
        <f>Q112/E112</f>
        <v>251.37016510993365</v>
      </c>
      <c r="S112" s="10">
        <f>SUM(F112:L112)+N112+P112</f>
        <v>2777623.2550953454</v>
      </c>
      <c r="T112" s="10">
        <f>S112/E112</f>
        <v>333.4882044777699</v>
      </c>
    </row>
    <row r="113" spans="1:20" x14ac:dyDescent="0.25">
      <c r="A113" s="2">
        <v>291</v>
      </c>
      <c r="B113" s="2" t="s">
        <v>105</v>
      </c>
      <c r="C113" s="2">
        <v>13</v>
      </c>
      <c r="D113" s="2">
        <v>25</v>
      </c>
      <c r="E113" s="7">
        <v>2238</v>
      </c>
      <c r="F113" s="37">
        <v>73406.399999999994</v>
      </c>
      <c r="G113" s="37">
        <v>113588.22268053502</v>
      </c>
      <c r="H113" s="37">
        <v>26148.850000000002</v>
      </c>
      <c r="I113" s="37">
        <v>48117.27</v>
      </c>
      <c r="J113" s="37">
        <v>52481.1</v>
      </c>
      <c r="K113" s="37">
        <v>890.59</v>
      </c>
      <c r="L113" s="37">
        <v>84667.871033993681</v>
      </c>
      <c r="M113" s="37">
        <v>140832.62432303757</v>
      </c>
      <c r="N113" s="55">
        <v>141941</v>
      </c>
      <c r="O113" s="55">
        <v>1108</v>
      </c>
      <c r="P113" s="38">
        <v>250003.62683832151</v>
      </c>
      <c r="Q113" s="33">
        <f>SUM(F113:M113)+O113</f>
        <v>541240.92803756625</v>
      </c>
      <c r="R113" s="33">
        <f>Q113/E113</f>
        <v>241.84134407397957</v>
      </c>
      <c r="S113" s="10">
        <f>SUM(F113:L113)+N113+P113</f>
        <v>791244.93055285024</v>
      </c>
      <c r="T113" s="10">
        <f>S113/E113</f>
        <v>353.55001365185444</v>
      </c>
    </row>
    <row r="114" spans="1:20" x14ac:dyDescent="0.25">
      <c r="A114" s="2">
        <v>297</v>
      </c>
      <c r="B114" s="2" t="s">
        <v>106</v>
      </c>
      <c r="C114" s="2">
        <v>11</v>
      </c>
      <c r="D114" s="2">
        <v>20</v>
      </c>
      <c r="E114" s="7">
        <v>118664</v>
      </c>
      <c r="F114" s="37">
        <v>3892179.1999999997</v>
      </c>
      <c r="G114" s="37">
        <v>7724999.4396294216</v>
      </c>
      <c r="H114" s="37">
        <v>2264383.6800000002</v>
      </c>
      <c r="I114" s="37">
        <v>1238181.03</v>
      </c>
      <c r="J114" s="37">
        <v>2782670.8</v>
      </c>
      <c r="K114" s="37">
        <v>86122.46</v>
      </c>
      <c r="L114" s="37">
        <v>5517025.7136680875</v>
      </c>
      <c r="M114" s="37">
        <v>6525681.8492731247</v>
      </c>
      <c r="N114" s="55">
        <v>6565868</v>
      </c>
      <c r="O114" s="55">
        <v>40186</v>
      </c>
      <c r="P114" s="38">
        <v>5607913.6518932357</v>
      </c>
      <c r="Q114" s="33">
        <f>SUM(F114:M114)+O114</f>
        <v>30071430.172570631</v>
      </c>
      <c r="R114" s="33">
        <f>Q114/E114</f>
        <v>253.41662317611602</v>
      </c>
      <c r="S114" s="10">
        <f>SUM(F114:L114)+N114+P114</f>
        <v>35679343.975190744</v>
      </c>
      <c r="T114" s="10">
        <f>S114/E114</f>
        <v>300.67538575465807</v>
      </c>
    </row>
    <row r="115" spans="1:20" x14ac:dyDescent="0.25">
      <c r="A115" s="2">
        <v>300</v>
      </c>
      <c r="B115" s="2" t="s">
        <v>107</v>
      </c>
      <c r="C115" s="2">
        <v>14</v>
      </c>
      <c r="D115" s="2">
        <v>25</v>
      </c>
      <c r="E115" s="7">
        <v>3572</v>
      </c>
      <c r="F115" s="37">
        <v>117161.59999999999</v>
      </c>
      <c r="G115" s="37">
        <v>183572.52367677327</v>
      </c>
      <c r="H115" s="37">
        <v>67880.28</v>
      </c>
      <c r="I115" s="37">
        <v>56128.47</v>
      </c>
      <c r="J115" s="37">
        <v>83763.399999999994</v>
      </c>
      <c r="K115" s="37">
        <v>2888.4</v>
      </c>
      <c r="L115" s="37">
        <v>126993.7942236309</v>
      </c>
      <c r="M115" s="37">
        <v>170524.24794840513</v>
      </c>
      <c r="N115" s="55">
        <v>167472</v>
      </c>
      <c r="O115" s="55">
        <v>-3052</v>
      </c>
      <c r="P115" s="38">
        <v>168916.38558571439</v>
      </c>
      <c r="Q115" s="33">
        <f>SUM(F115:M115)+O115</f>
        <v>805860.71584880934</v>
      </c>
      <c r="R115" s="33">
        <f>Q115/E115</f>
        <v>225.60490365308212</v>
      </c>
      <c r="S115" s="10">
        <f>SUM(F115:L115)+N115+P115</f>
        <v>974776.85348611861</v>
      </c>
      <c r="T115" s="10">
        <f>S115/E115</f>
        <v>272.89385595915974</v>
      </c>
    </row>
    <row r="116" spans="1:20" x14ac:dyDescent="0.25">
      <c r="A116" s="2">
        <v>301</v>
      </c>
      <c r="B116" s="2" t="s">
        <v>108</v>
      </c>
      <c r="C116" s="2">
        <v>14</v>
      </c>
      <c r="D116" s="2">
        <v>22</v>
      </c>
      <c r="E116" s="7">
        <v>20952</v>
      </c>
      <c r="F116" s="37">
        <v>687225.6</v>
      </c>
      <c r="G116" s="37">
        <v>1088812.2164154474</v>
      </c>
      <c r="H116" s="37">
        <v>417847.95</v>
      </c>
      <c r="I116" s="37">
        <v>303123.78000000003</v>
      </c>
      <c r="J116" s="37">
        <v>491324.39999999997</v>
      </c>
      <c r="K116" s="37">
        <v>17113.77</v>
      </c>
      <c r="L116" s="37">
        <v>773811.67105113075</v>
      </c>
      <c r="M116" s="37">
        <v>1000230.6951329743</v>
      </c>
      <c r="N116" s="55">
        <v>982330</v>
      </c>
      <c r="O116" s="55">
        <v>-17901</v>
      </c>
      <c r="P116" s="38">
        <v>785041.28021906724</v>
      </c>
      <c r="Q116" s="33">
        <f>SUM(F116:M116)+O116</f>
        <v>4761589.0825995523</v>
      </c>
      <c r="R116" s="33">
        <f>Q116/E116</f>
        <v>227.26179279302943</v>
      </c>
      <c r="S116" s="10">
        <f>SUM(F116:L116)+N116+P116</f>
        <v>5546630.6676856447</v>
      </c>
      <c r="T116" s="10">
        <f>S116/E116</f>
        <v>264.7303678735035</v>
      </c>
    </row>
    <row r="117" spans="1:20" x14ac:dyDescent="0.25">
      <c r="A117" s="2">
        <v>304</v>
      </c>
      <c r="B117" s="2" t="s">
        <v>109</v>
      </c>
      <c r="C117" s="2">
        <v>2</v>
      </c>
      <c r="D117" s="2">
        <v>26</v>
      </c>
      <c r="E117" s="7">
        <v>926</v>
      </c>
      <c r="F117" s="37">
        <v>30372.799999999996</v>
      </c>
      <c r="G117" s="37">
        <v>54755.81306137074</v>
      </c>
      <c r="H117" s="37">
        <v>9712.43</v>
      </c>
      <c r="I117" s="37">
        <v>17674.71</v>
      </c>
      <c r="J117" s="37">
        <v>21714.7</v>
      </c>
      <c r="K117" s="37">
        <v>409.19</v>
      </c>
      <c r="L117" s="37">
        <v>37134.685378884576</v>
      </c>
      <c r="M117" s="37">
        <v>53019.764487576256</v>
      </c>
      <c r="N117" s="55">
        <v>53400</v>
      </c>
      <c r="O117" s="55">
        <v>380</v>
      </c>
      <c r="P117" s="38">
        <v>52790.508405767701</v>
      </c>
      <c r="Q117" s="33">
        <f>SUM(F117:M117)+O117</f>
        <v>225174.09292783157</v>
      </c>
      <c r="R117" s="33">
        <f>Q117/E117</f>
        <v>243.16856687670796</v>
      </c>
      <c r="S117" s="10">
        <f>SUM(F117:L117)+N117+P117</f>
        <v>277964.83684602298</v>
      </c>
      <c r="T117" s="10">
        <f>S117/E117</f>
        <v>300.17800955294058</v>
      </c>
    </row>
    <row r="118" spans="1:20" x14ac:dyDescent="0.25">
      <c r="A118" s="2">
        <v>305</v>
      </c>
      <c r="B118" s="2" t="s">
        <v>110</v>
      </c>
      <c r="C118" s="2">
        <v>17</v>
      </c>
      <c r="D118" s="2">
        <v>23</v>
      </c>
      <c r="E118" s="7">
        <v>15207</v>
      </c>
      <c r="F118" s="37">
        <v>498789.6</v>
      </c>
      <c r="G118" s="37">
        <v>796034.67772191577</v>
      </c>
      <c r="H118" s="37">
        <v>298096.89</v>
      </c>
      <c r="I118" s="37">
        <v>201832.17</v>
      </c>
      <c r="J118" s="37">
        <v>356604.14999999997</v>
      </c>
      <c r="K118" s="37">
        <v>12444.19</v>
      </c>
      <c r="L118" s="37">
        <v>565005.50279498147</v>
      </c>
      <c r="M118" s="37">
        <v>1032251.1033727325</v>
      </c>
      <c r="N118" s="55">
        <v>1034391</v>
      </c>
      <c r="O118" s="55">
        <v>2140</v>
      </c>
      <c r="P118" s="38">
        <v>898547.72163189494</v>
      </c>
      <c r="Q118" s="33">
        <f>SUM(F118:M118)+O118</f>
        <v>3763198.2838896299</v>
      </c>
      <c r="R118" s="33">
        <f>Q118/E118</f>
        <v>247.46487038137897</v>
      </c>
      <c r="S118" s="10">
        <f>SUM(F118:L118)+N118+P118</f>
        <v>4661745.9021487925</v>
      </c>
      <c r="T118" s="10">
        <f>S118/E118</f>
        <v>306.55263379685624</v>
      </c>
    </row>
    <row r="119" spans="1:20" x14ac:dyDescent="0.25">
      <c r="A119" s="2">
        <v>309</v>
      </c>
      <c r="B119" s="2" t="s">
        <v>111</v>
      </c>
      <c r="C119" s="2">
        <v>12</v>
      </c>
      <c r="D119" s="2">
        <v>24</v>
      </c>
      <c r="E119" s="7">
        <v>6803</v>
      </c>
      <c r="F119" s="37">
        <v>223138.4</v>
      </c>
      <c r="G119" s="37">
        <v>355785.71195994585</v>
      </c>
      <c r="H119" s="37">
        <v>124553.91</v>
      </c>
      <c r="I119" s="37">
        <v>103494.69</v>
      </c>
      <c r="J119" s="37">
        <v>159530.35</v>
      </c>
      <c r="K119" s="37">
        <v>4501.09</v>
      </c>
      <c r="L119" s="37">
        <v>255024.20674685895</v>
      </c>
      <c r="M119" s="37">
        <v>347957.64298616827</v>
      </c>
      <c r="N119" s="55">
        <v>350875</v>
      </c>
      <c r="O119" s="55">
        <v>2917</v>
      </c>
      <c r="P119" s="38">
        <v>288479.57925853081</v>
      </c>
      <c r="Q119" s="33">
        <f>SUM(F119:M119)+O119</f>
        <v>1576903.0016929731</v>
      </c>
      <c r="R119" s="33">
        <f>Q119/E119</f>
        <v>231.79523764412363</v>
      </c>
      <c r="S119" s="10">
        <f>SUM(F119:L119)+N119+P119</f>
        <v>1865382.9379653358</v>
      </c>
      <c r="T119" s="10">
        <f>S119/E119</f>
        <v>274.20004967886752</v>
      </c>
    </row>
    <row r="120" spans="1:20" x14ac:dyDescent="0.25">
      <c r="A120" s="2">
        <v>312</v>
      </c>
      <c r="B120" s="2" t="s">
        <v>112</v>
      </c>
      <c r="C120" s="2">
        <v>13</v>
      </c>
      <c r="D120" s="2">
        <v>26</v>
      </c>
      <c r="E120" s="7">
        <v>1343</v>
      </c>
      <c r="F120" s="37">
        <v>44050.399999999994</v>
      </c>
      <c r="G120" s="37">
        <v>65959.1657252117</v>
      </c>
      <c r="H120" s="37">
        <v>27216.15</v>
      </c>
      <c r="I120" s="37">
        <v>21580.170000000002</v>
      </c>
      <c r="J120" s="37">
        <v>31493.35</v>
      </c>
      <c r="K120" s="37">
        <v>866.52</v>
      </c>
      <c r="L120" s="37">
        <v>49819.928000918007</v>
      </c>
      <c r="M120" s="37">
        <v>80635.790686415552</v>
      </c>
      <c r="N120" s="55">
        <v>81160</v>
      </c>
      <c r="O120" s="55">
        <v>524</v>
      </c>
      <c r="P120" s="38">
        <v>190638.9492060492</v>
      </c>
      <c r="Q120" s="33">
        <f>SUM(F120:M120)+O120</f>
        <v>322145.47441254527</v>
      </c>
      <c r="R120" s="33">
        <f>Q120/E120</f>
        <v>239.87004796168674</v>
      </c>
      <c r="S120" s="10">
        <f>SUM(F120:L120)+N120+P120</f>
        <v>512784.63293217891</v>
      </c>
      <c r="T120" s="10">
        <f>S120/E120</f>
        <v>381.82027768591132</v>
      </c>
    </row>
    <row r="121" spans="1:20" x14ac:dyDescent="0.25">
      <c r="A121" s="2">
        <v>316</v>
      </c>
      <c r="B121" s="2" t="s">
        <v>113</v>
      </c>
      <c r="C121" s="2">
        <v>7</v>
      </c>
      <c r="D121" s="2">
        <v>25</v>
      </c>
      <c r="E121" s="7">
        <v>4451</v>
      </c>
      <c r="F121" s="37">
        <v>145992.79999999999</v>
      </c>
      <c r="G121" s="37">
        <v>273027.29919713188</v>
      </c>
      <c r="H121" s="37">
        <v>83462.86</v>
      </c>
      <c r="I121" s="37">
        <v>58932.39</v>
      </c>
      <c r="J121" s="37">
        <v>104375.95</v>
      </c>
      <c r="K121" s="37">
        <v>3442.01</v>
      </c>
      <c r="L121" s="37">
        <v>194809.39607571487</v>
      </c>
      <c r="M121" s="37">
        <v>226214.59988801595</v>
      </c>
      <c r="N121" s="55">
        <v>228305</v>
      </c>
      <c r="O121" s="55">
        <v>2090</v>
      </c>
      <c r="P121" s="38">
        <v>171383.68880631539</v>
      </c>
      <c r="Q121" s="33">
        <f>SUM(F121:M121)+O121</f>
        <v>1092347.3051608626</v>
      </c>
      <c r="R121" s="33">
        <f>Q121/E121</f>
        <v>245.41615483281569</v>
      </c>
      <c r="S121" s="10">
        <f>SUM(F121:L121)+N121+P121</f>
        <v>1263731.394079162</v>
      </c>
      <c r="T121" s="10">
        <f>S121/E121</f>
        <v>283.92078051654954</v>
      </c>
    </row>
    <row r="122" spans="1:20" x14ac:dyDescent="0.25">
      <c r="A122" s="2">
        <v>317</v>
      </c>
      <c r="B122" s="2" t="s">
        <v>114</v>
      </c>
      <c r="C122" s="2">
        <v>17</v>
      </c>
      <c r="D122" s="2">
        <v>25</v>
      </c>
      <c r="E122" s="7">
        <v>2613</v>
      </c>
      <c r="F122" s="37">
        <v>85706.4</v>
      </c>
      <c r="G122" s="37">
        <v>115934.58220283105</v>
      </c>
      <c r="H122" s="37">
        <v>63397.62</v>
      </c>
      <c r="I122" s="37">
        <v>34598.370000000003</v>
      </c>
      <c r="J122" s="37">
        <v>61274.85</v>
      </c>
      <c r="K122" s="37">
        <v>2599.56</v>
      </c>
      <c r="L122" s="37">
        <v>82593.843920896048</v>
      </c>
      <c r="M122" s="37">
        <v>177370.43026980667</v>
      </c>
      <c r="N122" s="55">
        <v>177738</v>
      </c>
      <c r="O122" s="55">
        <v>368</v>
      </c>
      <c r="P122" s="38">
        <v>143707.5632998143</v>
      </c>
      <c r="Q122" s="33">
        <f>SUM(F122:M122)+O122</f>
        <v>623843.65639353381</v>
      </c>
      <c r="R122" s="33">
        <f>Q122/E122</f>
        <v>238.74613715787746</v>
      </c>
      <c r="S122" s="10">
        <f>SUM(F122:L122)+N122+P122</f>
        <v>767550.7894235414</v>
      </c>
      <c r="T122" s="10">
        <f>S122/E122</f>
        <v>293.7431264537089</v>
      </c>
    </row>
    <row r="123" spans="1:20" x14ac:dyDescent="0.25">
      <c r="A123" s="2">
        <v>320</v>
      </c>
      <c r="B123" s="2" t="s">
        <v>115</v>
      </c>
      <c r="C123" s="2">
        <v>19</v>
      </c>
      <c r="D123" s="2">
        <v>24</v>
      </c>
      <c r="E123" s="7">
        <v>7370</v>
      </c>
      <c r="F123" s="37">
        <v>241735.99999999997</v>
      </c>
      <c r="G123" s="37">
        <v>448833.55616734794</v>
      </c>
      <c r="H123" s="37">
        <v>96483.92</v>
      </c>
      <c r="I123" s="37">
        <v>139695.29999999999</v>
      </c>
      <c r="J123" s="37">
        <v>172826.5</v>
      </c>
      <c r="K123" s="37">
        <v>4067.83</v>
      </c>
      <c r="L123" s="37">
        <v>330750.85638914607</v>
      </c>
      <c r="M123" s="37">
        <v>610271.92391611659</v>
      </c>
      <c r="N123" s="55">
        <v>619790</v>
      </c>
      <c r="O123" s="55">
        <v>9518</v>
      </c>
      <c r="P123" s="38">
        <v>280961.49133241636</v>
      </c>
      <c r="Q123" s="33">
        <f>SUM(F123:M123)+O123</f>
        <v>2054183.8864726108</v>
      </c>
      <c r="R123" s="33">
        <f>Q123/E123</f>
        <v>278.7223726557138</v>
      </c>
      <c r="S123" s="10">
        <f>SUM(F123:L123)+N123+P123</f>
        <v>2335145.4538889104</v>
      </c>
      <c r="T123" s="10">
        <f>S123/E123</f>
        <v>316.84470202020492</v>
      </c>
    </row>
    <row r="124" spans="1:20" x14ac:dyDescent="0.25">
      <c r="A124" s="2">
        <v>322</v>
      </c>
      <c r="B124" s="2" t="s">
        <v>116</v>
      </c>
      <c r="C124" s="2">
        <v>2</v>
      </c>
      <c r="D124" s="2">
        <v>24</v>
      </c>
      <c r="E124" s="7">
        <v>6724</v>
      </c>
      <c r="F124" s="37">
        <v>220547.19999999998</v>
      </c>
      <c r="G124" s="37">
        <v>350052.53791079164</v>
      </c>
      <c r="H124" s="37">
        <v>111746.31</v>
      </c>
      <c r="I124" s="37">
        <v>111055.26</v>
      </c>
      <c r="J124" s="37">
        <v>157677.79999999999</v>
      </c>
      <c r="K124" s="37">
        <v>5150.9800000000005</v>
      </c>
      <c r="L124" s="37">
        <v>256828.44084371362</v>
      </c>
      <c r="M124" s="37">
        <v>384994.48856853432</v>
      </c>
      <c r="N124" s="55">
        <v>387754</v>
      </c>
      <c r="O124" s="55">
        <v>2759</v>
      </c>
      <c r="P124" s="38">
        <v>253943.7885181341</v>
      </c>
      <c r="Q124" s="33">
        <f>SUM(F124:M124)+O124</f>
        <v>1600812.0173230397</v>
      </c>
      <c r="R124" s="33">
        <f>Q124/E124</f>
        <v>238.07436307600233</v>
      </c>
      <c r="S124" s="10">
        <f>SUM(F124:L124)+N124+P124</f>
        <v>1854756.3172726394</v>
      </c>
      <c r="T124" s="10">
        <f>S124/E124</f>
        <v>275.84121315773933</v>
      </c>
    </row>
    <row r="125" spans="1:20" x14ac:dyDescent="0.25">
      <c r="A125" s="2">
        <v>398</v>
      </c>
      <c r="B125" s="2" t="s">
        <v>117</v>
      </c>
      <c r="C125" s="2">
        <v>7</v>
      </c>
      <c r="D125" s="2">
        <v>20</v>
      </c>
      <c r="E125" s="7">
        <v>119951</v>
      </c>
      <c r="F125" s="37">
        <v>3934392.8</v>
      </c>
      <c r="G125" s="37">
        <v>7764607.6378041329</v>
      </c>
      <c r="H125" s="37">
        <v>2262035.62</v>
      </c>
      <c r="I125" s="37">
        <v>1435657.11</v>
      </c>
      <c r="J125" s="37">
        <v>2812850.9499999997</v>
      </c>
      <c r="K125" s="37">
        <v>85304.08</v>
      </c>
      <c r="L125" s="37">
        <v>5688182.7595738266</v>
      </c>
      <c r="M125" s="37">
        <v>6096308.1265260391</v>
      </c>
      <c r="N125" s="55">
        <v>6152634</v>
      </c>
      <c r="O125" s="55">
        <v>56326</v>
      </c>
      <c r="P125" s="38">
        <v>6556330.2005293239</v>
      </c>
      <c r="Q125" s="33">
        <f>SUM(F125:M125)+O125</f>
        <v>30135665.083903994</v>
      </c>
      <c r="R125" s="33">
        <f>Q125/E125</f>
        <v>251.23312922696763</v>
      </c>
      <c r="S125" s="10">
        <f>SUM(F125:L125)+N125+P125</f>
        <v>36691995.157907277</v>
      </c>
      <c r="T125" s="10">
        <f>S125/E125</f>
        <v>305.89153202480412</v>
      </c>
    </row>
    <row r="126" spans="1:20" x14ac:dyDescent="0.25">
      <c r="A126" s="2">
        <v>399</v>
      </c>
      <c r="B126" s="2" t="s">
        <v>118</v>
      </c>
      <c r="C126" s="2">
        <v>15</v>
      </c>
      <c r="D126" s="2">
        <v>24</v>
      </c>
      <c r="E126" s="7">
        <v>8058</v>
      </c>
      <c r="F126" s="37">
        <v>264302.39999999997</v>
      </c>
      <c r="G126" s="37">
        <v>535464.28202733572</v>
      </c>
      <c r="H126" s="37">
        <v>204174.49000000002</v>
      </c>
      <c r="I126" s="37">
        <v>88924.32</v>
      </c>
      <c r="J126" s="37">
        <v>188960.1</v>
      </c>
      <c r="K126" s="37">
        <v>7196.93</v>
      </c>
      <c r="L126" s="37">
        <v>389019.12706228741</v>
      </c>
      <c r="M126" s="37">
        <v>310700.34280849958</v>
      </c>
      <c r="N126" s="55">
        <v>312918</v>
      </c>
      <c r="O126" s="55">
        <v>2217</v>
      </c>
      <c r="P126" s="38">
        <v>211022.45339754332</v>
      </c>
      <c r="Q126" s="33">
        <f>SUM(F126:M126)+O126</f>
        <v>1990958.9918981227</v>
      </c>
      <c r="R126" s="33">
        <f>Q126/E126</f>
        <v>247.07855446737685</v>
      </c>
      <c r="S126" s="10">
        <f>SUM(F126:L126)+N126+P126</f>
        <v>2201982.1024871664</v>
      </c>
      <c r="T126" s="10">
        <f>S126/E126</f>
        <v>273.26658010513358</v>
      </c>
    </row>
    <row r="127" spans="1:20" x14ac:dyDescent="0.25">
      <c r="A127" s="2">
        <v>400</v>
      </c>
      <c r="B127" s="2" t="s">
        <v>119</v>
      </c>
      <c r="C127" s="2">
        <v>2</v>
      </c>
      <c r="D127" s="2">
        <v>24</v>
      </c>
      <c r="E127" s="7">
        <v>8647</v>
      </c>
      <c r="F127" s="37">
        <v>283621.59999999998</v>
      </c>
      <c r="G127" s="37">
        <v>496993.14031890791</v>
      </c>
      <c r="H127" s="37">
        <v>187844.80000000002</v>
      </c>
      <c r="I127" s="37">
        <v>102443.22</v>
      </c>
      <c r="J127" s="37">
        <v>202772.15</v>
      </c>
      <c r="K127" s="37">
        <v>6932.16</v>
      </c>
      <c r="L127" s="37">
        <v>354266.05909615732</v>
      </c>
      <c r="M127" s="37">
        <v>495099.24786616839</v>
      </c>
      <c r="N127" s="55">
        <v>498647</v>
      </c>
      <c r="O127" s="55">
        <v>3548</v>
      </c>
      <c r="P127" s="38">
        <v>423844.87794737128</v>
      </c>
      <c r="Q127" s="33">
        <f>SUM(F127:M127)+O127</f>
        <v>2133520.3772812337</v>
      </c>
      <c r="R127" s="33">
        <f>Q127/E127</f>
        <v>246.73532754495591</v>
      </c>
      <c r="S127" s="10">
        <f>SUM(F127:L127)+N127+P127</f>
        <v>2557365.0073624365</v>
      </c>
      <c r="T127" s="10">
        <f>S127/E127</f>
        <v>295.75170664536097</v>
      </c>
    </row>
    <row r="128" spans="1:20" x14ac:dyDescent="0.25">
      <c r="A128" s="2">
        <v>402</v>
      </c>
      <c r="B128" s="2" t="s">
        <v>120</v>
      </c>
      <c r="C128" s="2">
        <v>11</v>
      </c>
      <c r="D128" s="2">
        <v>24</v>
      </c>
      <c r="E128" s="7">
        <v>9617</v>
      </c>
      <c r="F128" s="37">
        <v>315437.59999999998</v>
      </c>
      <c r="G128" s="37">
        <v>499886.4619281565</v>
      </c>
      <c r="H128" s="37">
        <v>194355.33000000002</v>
      </c>
      <c r="I128" s="37">
        <v>129280.74</v>
      </c>
      <c r="J128" s="37">
        <v>225518.65</v>
      </c>
      <c r="K128" s="37">
        <v>8135.66</v>
      </c>
      <c r="L128" s="37">
        <v>362259.86967248144</v>
      </c>
      <c r="M128" s="37">
        <v>528867.072949333</v>
      </c>
      <c r="N128" s="55">
        <v>532124</v>
      </c>
      <c r="O128" s="55">
        <v>3257</v>
      </c>
      <c r="P128" s="38">
        <v>384326.37013484613</v>
      </c>
      <c r="Q128" s="33">
        <f>SUM(F128:M128)+O128</f>
        <v>2266998.3845499707</v>
      </c>
      <c r="R128" s="33">
        <f>Q128/E128</f>
        <v>235.72822965061565</v>
      </c>
      <c r="S128" s="10">
        <f>SUM(F128:L128)+N128+P128</f>
        <v>2651324.6817354839</v>
      </c>
      <c r="T128" s="10">
        <f>S128/E128</f>
        <v>275.69145073676657</v>
      </c>
    </row>
    <row r="129" spans="1:20" x14ac:dyDescent="0.25">
      <c r="A129" s="2">
        <v>403</v>
      </c>
      <c r="B129" s="2" t="s">
        <v>121</v>
      </c>
      <c r="C129" s="2">
        <v>14</v>
      </c>
      <c r="D129" s="2">
        <v>25</v>
      </c>
      <c r="E129" s="7">
        <v>3078</v>
      </c>
      <c r="F129" s="37">
        <v>100958.39999999999</v>
      </c>
      <c r="G129" s="37">
        <v>152706.7206047239</v>
      </c>
      <c r="H129" s="37">
        <v>56353.440000000002</v>
      </c>
      <c r="I129" s="37">
        <v>51271.68</v>
      </c>
      <c r="J129" s="37">
        <v>72179.099999999991</v>
      </c>
      <c r="K129" s="37">
        <v>1925.6</v>
      </c>
      <c r="L129" s="37">
        <v>108860.86572117405</v>
      </c>
      <c r="M129" s="37">
        <v>146941.10727468951</v>
      </c>
      <c r="N129" s="55">
        <v>144311</v>
      </c>
      <c r="O129" s="55">
        <v>-2630</v>
      </c>
      <c r="P129" s="38">
        <v>127424.668752342</v>
      </c>
      <c r="Q129" s="33">
        <f>SUM(F129:M129)+O129</f>
        <v>688566.91360058729</v>
      </c>
      <c r="R129" s="33">
        <f>Q129/E129</f>
        <v>223.70594983774765</v>
      </c>
      <c r="S129" s="10">
        <f>SUM(F129:L129)+N129+P129</f>
        <v>815991.4750782398</v>
      </c>
      <c r="T129" s="10">
        <f>S129/E129</f>
        <v>265.10444284543206</v>
      </c>
    </row>
    <row r="130" spans="1:20" x14ac:dyDescent="0.25">
      <c r="A130" s="2">
        <v>405</v>
      </c>
      <c r="B130" s="2" t="s">
        <v>122</v>
      </c>
      <c r="C130" s="2">
        <v>9</v>
      </c>
      <c r="D130" s="2">
        <v>21</v>
      </c>
      <c r="E130" s="7">
        <v>72699</v>
      </c>
      <c r="F130" s="37">
        <v>2384527.1999999997</v>
      </c>
      <c r="G130" s="37">
        <v>4782920.9011627659</v>
      </c>
      <c r="H130" s="37">
        <v>1331136.56</v>
      </c>
      <c r="I130" s="37">
        <v>848486.22</v>
      </c>
      <c r="J130" s="37">
        <v>1704791.55</v>
      </c>
      <c r="K130" s="37">
        <v>50089.67</v>
      </c>
      <c r="L130" s="37">
        <v>3454349.2413469292</v>
      </c>
      <c r="M130" s="37">
        <v>3114888.1849791119</v>
      </c>
      <c r="N130" s="55">
        <v>3128336</v>
      </c>
      <c r="O130" s="55">
        <v>13448</v>
      </c>
      <c r="P130" s="38">
        <v>5201321.6421683785</v>
      </c>
      <c r="Q130" s="33">
        <f>SUM(F130:M130)+O130</f>
        <v>17684637.527488809</v>
      </c>
      <c r="R130" s="33">
        <f>Q130/E130</f>
        <v>243.25833267980039</v>
      </c>
      <c r="S130" s="10">
        <f>SUM(F130:L130)+N130+P130</f>
        <v>22885958.984678075</v>
      </c>
      <c r="T130" s="10">
        <f>S130/E130</f>
        <v>314.80431621725296</v>
      </c>
    </row>
    <row r="131" spans="1:20" x14ac:dyDescent="0.25">
      <c r="A131" s="2">
        <v>407</v>
      </c>
      <c r="B131" s="2" t="s">
        <v>123</v>
      </c>
      <c r="C131" s="2">
        <v>1</v>
      </c>
      <c r="D131" s="2">
        <v>25</v>
      </c>
      <c r="E131" s="7">
        <v>2665</v>
      </c>
      <c r="F131" s="37">
        <v>87411.999999999985</v>
      </c>
      <c r="G131" s="37">
        <v>147820.12934249957</v>
      </c>
      <c r="H131" s="37">
        <v>50696.75</v>
      </c>
      <c r="I131" s="37">
        <v>38804.25</v>
      </c>
      <c r="J131" s="37">
        <v>62494.25</v>
      </c>
      <c r="K131" s="37">
        <v>2021.88</v>
      </c>
      <c r="L131" s="37">
        <v>103988.70075948827</v>
      </c>
      <c r="M131" s="37">
        <v>216924.6782821051</v>
      </c>
      <c r="N131" s="55">
        <v>215628</v>
      </c>
      <c r="O131" s="55">
        <v>-1297</v>
      </c>
      <c r="P131" s="38">
        <v>125869.56685244371</v>
      </c>
      <c r="Q131" s="33">
        <f>SUM(F131:M131)+O131</f>
        <v>708865.63838409295</v>
      </c>
      <c r="R131" s="33">
        <f>Q131/E131</f>
        <v>265.99085868071029</v>
      </c>
      <c r="S131" s="10">
        <f>SUM(F131:L131)+N131+P131</f>
        <v>834735.52695443155</v>
      </c>
      <c r="T131" s="10">
        <f>S131/E131</f>
        <v>313.22158609922383</v>
      </c>
    </row>
    <row r="132" spans="1:20" x14ac:dyDescent="0.25">
      <c r="A132" s="2">
        <v>408</v>
      </c>
      <c r="B132" s="2" t="s">
        <v>124</v>
      </c>
      <c r="C132" s="2">
        <v>14</v>
      </c>
      <c r="D132" s="2">
        <v>23</v>
      </c>
      <c r="E132" s="7">
        <v>14427</v>
      </c>
      <c r="F132" s="37">
        <v>473205.6</v>
      </c>
      <c r="G132" s="37">
        <v>844242.11640820769</v>
      </c>
      <c r="H132" s="37">
        <v>344844.63</v>
      </c>
      <c r="I132" s="37">
        <v>169537.02</v>
      </c>
      <c r="J132" s="37">
        <v>338313.14999999997</v>
      </c>
      <c r="K132" s="37">
        <v>14273.51</v>
      </c>
      <c r="L132" s="37">
        <v>606190.05789355421</v>
      </c>
      <c r="M132" s="37">
        <v>688732.73380505061</v>
      </c>
      <c r="N132" s="55">
        <v>676407</v>
      </c>
      <c r="O132" s="55">
        <v>-12326</v>
      </c>
      <c r="P132" s="38">
        <v>465748.24755367526</v>
      </c>
      <c r="Q132" s="33">
        <f>SUM(F132:M132)+O132</f>
        <v>3467012.818106812</v>
      </c>
      <c r="R132" s="33">
        <f>Q132/E132</f>
        <v>240.31418992907825</v>
      </c>
      <c r="S132" s="10">
        <f>SUM(F132:L132)+N132+P132</f>
        <v>3932761.3318554368</v>
      </c>
      <c r="T132" s="10">
        <f>S132/E132</f>
        <v>272.59730587477901</v>
      </c>
    </row>
    <row r="133" spans="1:20" x14ac:dyDescent="0.25">
      <c r="A133" s="2">
        <v>410</v>
      </c>
      <c r="B133" s="2" t="s">
        <v>125</v>
      </c>
      <c r="C133" s="2">
        <v>13</v>
      </c>
      <c r="D133" s="2">
        <v>23</v>
      </c>
      <c r="E133" s="7">
        <v>18927</v>
      </c>
      <c r="F133" s="37">
        <v>620805.6</v>
      </c>
      <c r="G133" s="37">
        <v>1159480.0526968285</v>
      </c>
      <c r="H133" s="37">
        <v>540053.80000000005</v>
      </c>
      <c r="I133" s="37">
        <v>184558.02</v>
      </c>
      <c r="J133" s="37">
        <v>443838.14999999997</v>
      </c>
      <c r="K133" s="37">
        <v>20146.59</v>
      </c>
      <c r="L133" s="37">
        <v>842863.11410500284</v>
      </c>
      <c r="M133" s="37">
        <v>1136406.2623393799</v>
      </c>
      <c r="N133" s="55">
        <v>1143788</v>
      </c>
      <c r="O133" s="55">
        <v>7382</v>
      </c>
      <c r="P133" s="38">
        <v>580333.15904379846</v>
      </c>
      <c r="Q133" s="33">
        <f>SUM(F133:M133)+O133</f>
        <v>4955533.5891412105</v>
      </c>
      <c r="R133" s="33">
        <f>Q133/E133</f>
        <v>261.82351081213136</v>
      </c>
      <c r="S133" s="10">
        <f>SUM(F133:L133)+N133+P133</f>
        <v>5535866.4858456291</v>
      </c>
      <c r="T133" s="10">
        <f>S133/E133</f>
        <v>292.48515273660007</v>
      </c>
    </row>
    <row r="134" spans="1:20" x14ac:dyDescent="0.25">
      <c r="A134" s="2">
        <v>416</v>
      </c>
      <c r="B134" s="2" t="s">
        <v>126</v>
      </c>
      <c r="C134" s="2">
        <v>9</v>
      </c>
      <c r="D134" s="2">
        <v>25</v>
      </c>
      <c r="E134" s="7">
        <v>3043</v>
      </c>
      <c r="F134" s="37">
        <v>99810.4</v>
      </c>
      <c r="G134" s="37">
        <v>180779.11281719434</v>
      </c>
      <c r="H134" s="37">
        <v>69054.31</v>
      </c>
      <c r="I134" s="37">
        <v>38403.69</v>
      </c>
      <c r="J134" s="37">
        <v>71358.349999999991</v>
      </c>
      <c r="K134" s="37">
        <v>2479.21</v>
      </c>
      <c r="L134" s="37">
        <v>134012.40541108779</v>
      </c>
      <c r="M134" s="37">
        <v>130381.50107830144</v>
      </c>
      <c r="N134" s="55">
        <v>130944</v>
      </c>
      <c r="O134" s="55">
        <v>563</v>
      </c>
      <c r="P134" s="38">
        <v>92562.359277278694</v>
      </c>
      <c r="Q134" s="33">
        <f>SUM(F134:M134)+O134</f>
        <v>726841.97930658364</v>
      </c>
      <c r="R134" s="33">
        <f>Q134/E134</f>
        <v>238.85704216450333</v>
      </c>
      <c r="S134" s="10">
        <f>SUM(F134:L134)+N134+P134</f>
        <v>819403.83750556083</v>
      </c>
      <c r="T134" s="10">
        <f>S134/E134</f>
        <v>269.27500410961579</v>
      </c>
    </row>
    <row r="135" spans="1:20" x14ac:dyDescent="0.25">
      <c r="A135" s="2">
        <v>418</v>
      </c>
      <c r="B135" s="2" t="s">
        <v>127</v>
      </c>
      <c r="C135" s="2">
        <v>6</v>
      </c>
      <c r="D135" s="2">
        <v>22</v>
      </c>
      <c r="E135" s="7">
        <v>23206</v>
      </c>
      <c r="F135" s="37">
        <v>761156.79999999993</v>
      </c>
      <c r="G135" s="37">
        <v>1660481.9677620684</v>
      </c>
      <c r="H135" s="37">
        <v>673359.57000000007</v>
      </c>
      <c r="I135" s="37">
        <v>190215.93</v>
      </c>
      <c r="J135" s="37">
        <v>544180.69999999995</v>
      </c>
      <c r="K135" s="37">
        <v>24406.98</v>
      </c>
      <c r="L135" s="37">
        <v>1194669.013542616</v>
      </c>
      <c r="M135" s="37">
        <v>1460304.6827705137</v>
      </c>
      <c r="N135" s="55">
        <v>1471792</v>
      </c>
      <c r="O135" s="55">
        <v>11488</v>
      </c>
      <c r="P135" s="38">
        <v>972027.62280850403</v>
      </c>
      <c r="Q135" s="33">
        <f>SUM(F135:M135)+O135</f>
        <v>6520263.6440751981</v>
      </c>
      <c r="R135" s="33">
        <f>Q135/E135</f>
        <v>280.97318124946986</v>
      </c>
      <c r="S135" s="10">
        <f>SUM(F135:L135)+N135+P135</f>
        <v>7492290.5841131881</v>
      </c>
      <c r="T135" s="10">
        <f>S135/E135</f>
        <v>322.86006136831804</v>
      </c>
    </row>
    <row r="136" spans="1:20" x14ac:dyDescent="0.25">
      <c r="A136" s="2">
        <v>420</v>
      </c>
      <c r="B136" s="2" t="s">
        <v>128</v>
      </c>
      <c r="C136" s="2">
        <v>11</v>
      </c>
      <c r="D136" s="2">
        <v>24</v>
      </c>
      <c r="E136" s="7">
        <v>9650</v>
      </c>
      <c r="F136" s="37">
        <v>316520</v>
      </c>
      <c r="G136" s="37">
        <v>564318.22394107457</v>
      </c>
      <c r="H136" s="37">
        <v>173116.06</v>
      </c>
      <c r="I136" s="37">
        <v>143650.82999999999</v>
      </c>
      <c r="J136" s="37">
        <v>226292.5</v>
      </c>
      <c r="K136" s="37">
        <v>6980.3</v>
      </c>
      <c r="L136" s="37">
        <v>409812.83157371561</v>
      </c>
      <c r="M136" s="37">
        <v>530681.83986285364</v>
      </c>
      <c r="N136" s="55">
        <v>533950</v>
      </c>
      <c r="O136" s="55">
        <v>3268</v>
      </c>
      <c r="P136" s="38">
        <v>644433.70463445783</v>
      </c>
      <c r="Q136" s="33">
        <f>SUM(F136:M136)+O136</f>
        <v>2374640.5853776438</v>
      </c>
      <c r="R136" s="33">
        <f>Q136/E136</f>
        <v>246.07674459871956</v>
      </c>
      <c r="S136" s="10">
        <f>SUM(F136:L136)+N136+P136</f>
        <v>3019074.4501492484</v>
      </c>
      <c r="T136" s="10">
        <f>S136/E136</f>
        <v>312.85745597401535</v>
      </c>
    </row>
    <row r="137" spans="1:20" x14ac:dyDescent="0.25">
      <c r="A137" s="2">
        <v>421</v>
      </c>
      <c r="B137" s="2" t="s">
        <v>129</v>
      </c>
      <c r="C137" s="2">
        <v>16</v>
      </c>
      <c r="D137" s="2">
        <v>26</v>
      </c>
      <c r="E137" s="7">
        <v>737</v>
      </c>
      <c r="F137" s="37">
        <v>24173.599999999999</v>
      </c>
      <c r="G137" s="37">
        <v>34471.476799710006</v>
      </c>
      <c r="H137" s="37">
        <v>13874.9</v>
      </c>
      <c r="I137" s="37">
        <v>11716.38</v>
      </c>
      <c r="J137" s="37">
        <v>17282.649999999998</v>
      </c>
      <c r="K137" s="37">
        <v>553.61</v>
      </c>
      <c r="L137" s="37">
        <v>23283.34095958951</v>
      </c>
      <c r="M137" s="37">
        <v>43297.622789185836</v>
      </c>
      <c r="N137" s="55">
        <v>42810</v>
      </c>
      <c r="O137" s="55">
        <v>-488</v>
      </c>
      <c r="P137" s="38">
        <v>90845.66109358531</v>
      </c>
      <c r="Q137" s="33">
        <f>SUM(F137:M137)+O137</f>
        <v>168165.58054848533</v>
      </c>
      <c r="R137" s="33">
        <f>Q137/E137</f>
        <v>228.17582163973586</v>
      </c>
      <c r="S137" s="10">
        <f>SUM(F137:L137)+N137+P137</f>
        <v>259011.6188528848</v>
      </c>
      <c r="T137" s="10">
        <f>S137/E137</f>
        <v>351.44045977324942</v>
      </c>
    </row>
    <row r="138" spans="1:20" x14ac:dyDescent="0.25">
      <c r="A138" s="2">
        <v>422</v>
      </c>
      <c r="B138" s="2" t="s">
        <v>130</v>
      </c>
      <c r="C138" s="2">
        <v>12</v>
      </c>
      <c r="D138" s="2">
        <v>23</v>
      </c>
      <c r="E138" s="7">
        <v>11098</v>
      </c>
      <c r="F138" s="37">
        <v>364014.39999999997</v>
      </c>
      <c r="G138" s="37">
        <v>594054.22123392229</v>
      </c>
      <c r="H138" s="37">
        <v>150916.22</v>
      </c>
      <c r="I138" s="37">
        <v>198878.04</v>
      </c>
      <c r="J138" s="37">
        <v>260248.1</v>
      </c>
      <c r="K138" s="37">
        <v>5897.15</v>
      </c>
      <c r="L138" s="37">
        <v>432232.99834352452</v>
      </c>
      <c r="M138" s="37">
        <v>567636.91340004338</v>
      </c>
      <c r="N138" s="55">
        <v>572396</v>
      </c>
      <c r="O138" s="55">
        <v>4759</v>
      </c>
      <c r="P138" s="38">
        <v>941231.27540375001</v>
      </c>
      <c r="Q138" s="33">
        <f>SUM(F138:M138)+O138</f>
        <v>2578637.04297749</v>
      </c>
      <c r="R138" s="33">
        <f>Q138/E138</f>
        <v>232.35150864817896</v>
      </c>
      <c r="S138" s="10">
        <f>SUM(F138:L138)+N138+P138</f>
        <v>3519868.4049811969</v>
      </c>
      <c r="T138" s="10">
        <f>S138/E138</f>
        <v>317.16240808985373</v>
      </c>
    </row>
    <row r="139" spans="1:20" x14ac:dyDescent="0.25">
      <c r="A139" s="2">
        <v>423</v>
      </c>
      <c r="B139" s="2" t="s">
        <v>131</v>
      </c>
      <c r="C139" s="2">
        <v>2</v>
      </c>
      <c r="D139" s="2">
        <v>23</v>
      </c>
      <c r="E139" s="7">
        <v>19831</v>
      </c>
      <c r="F139" s="37">
        <v>650456.79999999993</v>
      </c>
      <c r="G139" s="37">
        <v>1366685.6517591947</v>
      </c>
      <c r="H139" s="37">
        <v>510596.32</v>
      </c>
      <c r="I139" s="37">
        <v>187762.5</v>
      </c>
      <c r="J139" s="37">
        <v>465036.95</v>
      </c>
      <c r="K139" s="37">
        <v>19881.82</v>
      </c>
      <c r="L139" s="37">
        <v>971749.13064249617</v>
      </c>
      <c r="M139" s="37">
        <v>1135458.9088046704</v>
      </c>
      <c r="N139" s="55">
        <v>1143596</v>
      </c>
      <c r="O139" s="55">
        <v>8137</v>
      </c>
      <c r="P139" s="38">
        <v>784248.42494084407</v>
      </c>
      <c r="Q139" s="33">
        <f>SUM(F139:M139)+O139</f>
        <v>5315765.0812063608</v>
      </c>
      <c r="R139" s="33">
        <f>Q139/E139</f>
        <v>268.05330448320109</v>
      </c>
      <c r="S139" s="10">
        <f>SUM(F139:L139)+N139+P139</f>
        <v>6100013.5973425349</v>
      </c>
      <c r="T139" s="10">
        <f>S139/E139</f>
        <v>307.59989901379328</v>
      </c>
    </row>
    <row r="140" spans="1:20" x14ac:dyDescent="0.25">
      <c r="A140" s="2">
        <v>425</v>
      </c>
      <c r="B140" s="2" t="s">
        <v>132</v>
      </c>
      <c r="C140" s="2">
        <v>17</v>
      </c>
      <c r="D140" s="2">
        <v>23</v>
      </c>
      <c r="E140" s="7">
        <v>10161</v>
      </c>
      <c r="F140" s="37">
        <v>333280.8</v>
      </c>
      <c r="G140" s="37">
        <v>602779.06595554668</v>
      </c>
      <c r="H140" s="37">
        <v>423611.37</v>
      </c>
      <c r="I140" s="37">
        <v>50420.49</v>
      </c>
      <c r="J140" s="37">
        <v>238275.44999999998</v>
      </c>
      <c r="K140" s="37">
        <v>16271.32</v>
      </c>
      <c r="L140" s="37">
        <v>429859.43345375184</v>
      </c>
      <c r="M140" s="37">
        <v>689728.64216284174</v>
      </c>
      <c r="N140" s="55">
        <v>691159</v>
      </c>
      <c r="O140" s="55">
        <v>1430</v>
      </c>
      <c r="P140" s="38">
        <v>175710.04224203431</v>
      </c>
      <c r="Q140" s="33">
        <f>SUM(F140:M140)+O140</f>
        <v>2785656.5715721403</v>
      </c>
      <c r="R140" s="33">
        <f>Q140/E140</f>
        <v>274.1518129684224</v>
      </c>
      <c r="S140" s="10">
        <f>SUM(F140:L140)+N140+P140</f>
        <v>2961366.9716513329</v>
      </c>
      <c r="T140" s="10">
        <f>S140/E140</f>
        <v>291.4444416544959</v>
      </c>
    </row>
    <row r="141" spans="1:20" x14ac:dyDescent="0.25">
      <c r="A141" s="2">
        <v>426</v>
      </c>
      <c r="B141" s="2" t="s">
        <v>133</v>
      </c>
      <c r="C141" s="2">
        <v>12</v>
      </c>
      <c r="D141" s="2">
        <v>23</v>
      </c>
      <c r="E141" s="7">
        <v>12145</v>
      </c>
      <c r="F141" s="37">
        <v>398355.99999999994</v>
      </c>
      <c r="G141" s="37">
        <v>701114.33428019367</v>
      </c>
      <c r="H141" s="37">
        <v>282834.5</v>
      </c>
      <c r="I141" s="37">
        <v>129130.53</v>
      </c>
      <c r="J141" s="37">
        <v>284800.25</v>
      </c>
      <c r="K141" s="37">
        <v>10205.68</v>
      </c>
      <c r="L141" s="37">
        <v>505231.61130234977</v>
      </c>
      <c r="M141" s="37">
        <v>621188.53065809398</v>
      </c>
      <c r="N141" s="55">
        <v>626396</v>
      </c>
      <c r="O141" s="55">
        <v>5208</v>
      </c>
      <c r="P141" s="38">
        <v>288989.59154357883</v>
      </c>
      <c r="Q141" s="33">
        <f>SUM(F141:M141)+O141</f>
        <v>2938069.4362406377</v>
      </c>
      <c r="R141" s="33">
        <f>Q141/E141</f>
        <v>241.91596840186395</v>
      </c>
      <c r="S141" s="10">
        <f>SUM(F141:L141)+N141+P141</f>
        <v>3227058.4971261225</v>
      </c>
      <c r="T141" s="10">
        <f>S141/E141</f>
        <v>265.71086843360416</v>
      </c>
    </row>
    <row r="142" spans="1:20" x14ac:dyDescent="0.25">
      <c r="A142" s="2">
        <v>430</v>
      </c>
      <c r="B142" s="2" t="s">
        <v>134</v>
      </c>
      <c r="C142" s="2">
        <v>2</v>
      </c>
      <c r="D142" s="2">
        <v>23</v>
      </c>
      <c r="E142" s="7">
        <v>16032</v>
      </c>
      <c r="F142" s="37">
        <v>525849.59999999998</v>
      </c>
      <c r="G142" s="37">
        <v>902172.01999239461</v>
      </c>
      <c r="H142" s="37">
        <v>296602.67</v>
      </c>
      <c r="I142" s="37">
        <v>235829.7</v>
      </c>
      <c r="J142" s="37">
        <v>375950.39999999997</v>
      </c>
      <c r="K142" s="37">
        <v>11962.79</v>
      </c>
      <c r="L142" s="37">
        <v>646099.17910246644</v>
      </c>
      <c r="M142" s="37">
        <v>917940.45816935482</v>
      </c>
      <c r="N142" s="55">
        <v>924519</v>
      </c>
      <c r="O142" s="55">
        <v>6578</v>
      </c>
      <c r="P142" s="38">
        <v>757931.15747673367</v>
      </c>
      <c r="Q142" s="33">
        <f>SUM(F142:M142)+O142</f>
        <v>3918984.817264216</v>
      </c>
      <c r="R142" s="33">
        <f>Q142/E142</f>
        <v>244.44765576747855</v>
      </c>
      <c r="S142" s="10">
        <f>SUM(F142:L142)+N142+P142</f>
        <v>4676916.5165715944</v>
      </c>
      <c r="T142" s="10">
        <f>S142/E142</f>
        <v>291.72383461649167</v>
      </c>
    </row>
    <row r="143" spans="1:20" x14ac:dyDescent="0.25">
      <c r="A143" s="2">
        <v>433</v>
      </c>
      <c r="B143" s="2" t="s">
        <v>135</v>
      </c>
      <c r="C143" s="2">
        <v>5</v>
      </c>
      <c r="D143" s="2">
        <v>24</v>
      </c>
      <c r="E143" s="7">
        <v>7861</v>
      </c>
      <c r="F143" s="37">
        <v>257840.8</v>
      </c>
      <c r="G143" s="37">
        <v>490355.22925413633</v>
      </c>
      <c r="H143" s="37">
        <v>180693.89</v>
      </c>
      <c r="I143" s="37">
        <v>97436.22</v>
      </c>
      <c r="J143" s="37">
        <v>184340.44999999998</v>
      </c>
      <c r="K143" s="37">
        <v>8544.85</v>
      </c>
      <c r="L143" s="37">
        <v>337215.92026467092</v>
      </c>
      <c r="M143" s="37">
        <v>351031.8053663866</v>
      </c>
      <c r="N143" s="55">
        <v>354537</v>
      </c>
      <c r="O143" s="55">
        <v>3506</v>
      </c>
      <c r="P143" s="38">
        <v>355721.45206948742</v>
      </c>
      <c r="Q143" s="33">
        <f>SUM(F143:M143)+O143</f>
        <v>1910965.164885194</v>
      </c>
      <c r="R143" s="33">
        <f>Q143/E143</f>
        <v>243.09441100180564</v>
      </c>
      <c r="S143" s="10">
        <f>SUM(F143:L143)+N143+P143</f>
        <v>2266685.8115882948</v>
      </c>
      <c r="T143" s="10">
        <f>S143/E143</f>
        <v>288.34573356930349</v>
      </c>
    </row>
    <row r="144" spans="1:20" x14ac:dyDescent="0.25">
      <c r="A144" s="2">
        <v>434</v>
      </c>
      <c r="B144" s="2" t="s">
        <v>136</v>
      </c>
      <c r="C144" s="2">
        <v>1</v>
      </c>
      <c r="D144" s="2">
        <v>23</v>
      </c>
      <c r="E144" s="7">
        <v>14891</v>
      </c>
      <c r="F144" s="37">
        <v>488424.79999999993</v>
      </c>
      <c r="G144" s="37">
        <v>933177.55681854102</v>
      </c>
      <c r="H144" s="37">
        <v>268532.68</v>
      </c>
      <c r="I144" s="37">
        <v>210043.65</v>
      </c>
      <c r="J144" s="37">
        <v>349193.95</v>
      </c>
      <c r="K144" s="37">
        <v>11048.130000000001</v>
      </c>
      <c r="L144" s="37">
        <v>662716.12971344462</v>
      </c>
      <c r="M144" s="37">
        <v>1212092.0766599725</v>
      </c>
      <c r="N144" s="55">
        <v>1204845</v>
      </c>
      <c r="O144" s="55">
        <v>-7247</v>
      </c>
      <c r="P144" s="38">
        <v>697185.68493825721</v>
      </c>
      <c r="Q144" s="33">
        <f>SUM(F144:M144)+O144</f>
        <v>4127981.9731919579</v>
      </c>
      <c r="R144" s="33">
        <f>Q144/E144</f>
        <v>277.21321423624727</v>
      </c>
      <c r="S144" s="10">
        <f>SUM(F144:L144)+N144+P144</f>
        <v>4825167.5814702427</v>
      </c>
      <c r="T144" s="10">
        <f>S144/E144</f>
        <v>324.03247474785059</v>
      </c>
    </row>
    <row r="145" spans="1:20" x14ac:dyDescent="0.25">
      <c r="A145" s="2">
        <v>435</v>
      </c>
      <c r="B145" s="2" t="s">
        <v>137</v>
      </c>
      <c r="C145" s="2">
        <v>13</v>
      </c>
      <c r="D145" s="2">
        <v>26</v>
      </c>
      <c r="E145" s="7">
        <v>707</v>
      </c>
      <c r="F145" s="37">
        <v>23189.599999999999</v>
      </c>
      <c r="G145" s="37">
        <v>32342.89817090697</v>
      </c>
      <c r="H145" s="37">
        <v>8751.86</v>
      </c>
      <c r="I145" s="37">
        <v>14920.86</v>
      </c>
      <c r="J145" s="37">
        <v>16579.149999999998</v>
      </c>
      <c r="K145" s="37">
        <v>361.05</v>
      </c>
      <c r="L145" s="37">
        <v>22345.309122721614</v>
      </c>
      <c r="M145" s="37">
        <v>42449.370078403423</v>
      </c>
      <c r="N145" s="55">
        <v>42725</v>
      </c>
      <c r="O145" s="55">
        <v>276</v>
      </c>
      <c r="P145" s="38">
        <v>70942.510864041309</v>
      </c>
      <c r="Q145" s="33">
        <f>SUM(F145:M145)+O145</f>
        <v>161216.097372032</v>
      </c>
      <c r="R145" s="33">
        <f>Q145/E145</f>
        <v>228.02842626878643</v>
      </c>
      <c r="S145" s="10">
        <f>SUM(F145:L145)+N145+P145</f>
        <v>232158.2381576699</v>
      </c>
      <c r="T145" s="10">
        <f>S145/E145</f>
        <v>328.3709167718103</v>
      </c>
    </row>
    <row r="146" spans="1:20" x14ac:dyDescent="0.25">
      <c r="A146" s="2">
        <v>436</v>
      </c>
      <c r="B146" s="2" t="s">
        <v>138</v>
      </c>
      <c r="C146" s="2">
        <v>17</v>
      </c>
      <c r="D146" s="2">
        <v>25</v>
      </c>
      <c r="E146" s="7">
        <v>2052</v>
      </c>
      <c r="F146" s="37">
        <v>67305.599999999991</v>
      </c>
      <c r="G146" s="37">
        <v>102702.82194093149</v>
      </c>
      <c r="H146" s="37">
        <v>74604.27</v>
      </c>
      <c r="I146" s="37">
        <v>18125.34</v>
      </c>
      <c r="J146" s="37">
        <v>48119.4</v>
      </c>
      <c r="K146" s="37">
        <v>3129.1</v>
      </c>
      <c r="L146" s="37">
        <v>72880.116264563592</v>
      </c>
      <c r="M146" s="37">
        <v>139289.75235883784</v>
      </c>
      <c r="N146" s="55">
        <v>139579</v>
      </c>
      <c r="O146" s="55">
        <v>289</v>
      </c>
      <c r="P146" s="38">
        <v>35066.156000174102</v>
      </c>
      <c r="Q146" s="33">
        <f>SUM(F146:M146)+O146</f>
        <v>526445.40056433296</v>
      </c>
      <c r="R146" s="33">
        <f>Q146/E146</f>
        <v>256.5523394563026</v>
      </c>
      <c r="S146" s="10">
        <f>SUM(F146:L146)+N146+P146</f>
        <v>561511.80420566921</v>
      </c>
      <c r="T146" s="10">
        <f>S146/E146</f>
        <v>273.64123011972185</v>
      </c>
    </row>
    <row r="147" spans="1:20" x14ac:dyDescent="0.25">
      <c r="A147" s="2">
        <v>440</v>
      </c>
      <c r="B147" s="2" t="s">
        <v>139</v>
      </c>
      <c r="C147" s="2">
        <v>15</v>
      </c>
      <c r="D147" s="2">
        <v>24</v>
      </c>
      <c r="E147" s="7">
        <v>5340</v>
      </c>
      <c r="F147" s="37">
        <v>175151.99999999997</v>
      </c>
      <c r="G147" s="37">
        <v>274025.32838651974</v>
      </c>
      <c r="H147" s="37">
        <v>195742.82</v>
      </c>
      <c r="I147" s="37">
        <v>38553.9</v>
      </c>
      <c r="J147" s="37">
        <v>125223</v>
      </c>
      <c r="K147" s="37">
        <v>6980.3</v>
      </c>
      <c r="L147" s="37">
        <v>195995.15353223498</v>
      </c>
      <c r="M147" s="37">
        <v>205899.70595648894</v>
      </c>
      <c r="N147" s="55">
        <v>207369</v>
      </c>
      <c r="O147" s="55">
        <v>1469</v>
      </c>
      <c r="P147" s="38">
        <v>84028.40448991381</v>
      </c>
      <c r="Q147" s="33">
        <f>SUM(F147:M147)+O147</f>
        <v>1219041.2078752436</v>
      </c>
      <c r="R147" s="33">
        <f>Q147/E147</f>
        <v>228.28487038862241</v>
      </c>
      <c r="S147" s="10">
        <f>SUM(F147:L147)+N147+P147</f>
        <v>1303069.9064086683</v>
      </c>
      <c r="T147" s="10">
        <f>S147/E147</f>
        <v>244.02058172446971</v>
      </c>
    </row>
    <row r="148" spans="1:20" x14ac:dyDescent="0.25">
      <c r="A148" s="2">
        <v>441</v>
      </c>
      <c r="B148" s="2" t="s">
        <v>140</v>
      </c>
      <c r="C148" s="2">
        <v>9</v>
      </c>
      <c r="D148" s="2">
        <v>25</v>
      </c>
      <c r="E148" s="7">
        <v>4662</v>
      </c>
      <c r="F148" s="37">
        <v>152913.59999999998</v>
      </c>
      <c r="G148" s="37">
        <v>255687.89456352947</v>
      </c>
      <c r="H148" s="37">
        <v>77272.52</v>
      </c>
      <c r="I148" s="37">
        <v>78009.06</v>
      </c>
      <c r="J148" s="37">
        <v>109323.9</v>
      </c>
      <c r="K148" s="37">
        <v>3273.52</v>
      </c>
      <c r="L148" s="37">
        <v>183053.08768139017</v>
      </c>
      <c r="M148" s="37">
        <v>199749.77260172242</v>
      </c>
      <c r="N148" s="55">
        <v>200612</v>
      </c>
      <c r="O148" s="55">
        <v>862</v>
      </c>
      <c r="P148" s="38">
        <v>461584.24274906644</v>
      </c>
      <c r="Q148" s="33">
        <f>SUM(F148:M148)+O148</f>
        <v>1060145.3548466421</v>
      </c>
      <c r="R148" s="33">
        <f>Q148/E148</f>
        <v>227.40140601601075</v>
      </c>
      <c r="S148" s="10">
        <f>SUM(F148:L148)+N148+P148</f>
        <v>1521729.8249939862</v>
      </c>
      <c r="T148" s="10">
        <f>S148/E148</f>
        <v>326.41137387258391</v>
      </c>
    </row>
    <row r="149" spans="1:20" x14ac:dyDescent="0.25">
      <c r="A149" s="2">
        <v>444</v>
      </c>
      <c r="B149" s="2" t="s">
        <v>141</v>
      </c>
      <c r="C149" s="2">
        <v>1</v>
      </c>
      <c r="D149" s="2">
        <v>21</v>
      </c>
      <c r="E149" s="7">
        <v>46296</v>
      </c>
      <c r="F149" s="37">
        <v>1518508.7999999998</v>
      </c>
      <c r="G149" s="37">
        <v>3264360.2011984983</v>
      </c>
      <c r="H149" s="37">
        <v>1003262</v>
      </c>
      <c r="I149" s="37">
        <v>540255.30000000005</v>
      </c>
      <c r="J149" s="37">
        <v>1085641.2</v>
      </c>
      <c r="K149" s="37">
        <v>41929.94</v>
      </c>
      <c r="L149" s="37">
        <v>2332080.3413470397</v>
      </c>
      <c r="M149" s="37">
        <v>3768384.580018138</v>
      </c>
      <c r="N149" s="55">
        <v>3745853</v>
      </c>
      <c r="O149" s="55">
        <v>-22532</v>
      </c>
      <c r="P149" s="38">
        <v>1563290.1708930819</v>
      </c>
      <c r="Q149" s="33">
        <f>SUM(F149:M149)+O149</f>
        <v>13531890.362563677</v>
      </c>
      <c r="R149" s="33">
        <f>Q149/E149</f>
        <v>292.2907024918714</v>
      </c>
      <c r="S149" s="10">
        <f>SUM(F149:L149)+N149+P149</f>
        <v>15095180.953438621</v>
      </c>
      <c r="T149" s="10">
        <f>S149/E149</f>
        <v>326.05799536544453</v>
      </c>
    </row>
    <row r="150" spans="1:20" x14ac:dyDescent="0.25">
      <c r="A150" s="2">
        <v>445</v>
      </c>
      <c r="B150" s="2" t="s">
        <v>142</v>
      </c>
      <c r="C150" s="2">
        <v>2</v>
      </c>
      <c r="D150" s="2">
        <v>23</v>
      </c>
      <c r="E150" s="7">
        <v>15217</v>
      </c>
      <c r="F150" s="37">
        <v>499117.6</v>
      </c>
      <c r="G150" s="37">
        <v>1067753.1349434708</v>
      </c>
      <c r="H150" s="37">
        <v>312718.90000000002</v>
      </c>
      <c r="I150" s="37">
        <v>207389.94</v>
      </c>
      <c r="J150" s="37">
        <v>356838.64999999997</v>
      </c>
      <c r="K150" s="37">
        <v>13406.99</v>
      </c>
      <c r="L150" s="37">
        <v>770048.42291484901</v>
      </c>
      <c r="M150" s="37">
        <v>871276.19460847508</v>
      </c>
      <c r="N150" s="55">
        <v>877520</v>
      </c>
      <c r="O150" s="55">
        <v>6244</v>
      </c>
      <c r="P150" s="38">
        <v>524442.70252005302</v>
      </c>
      <c r="Q150" s="33">
        <f>SUM(F150:M150)+O150</f>
        <v>4104793.8324667951</v>
      </c>
      <c r="R150" s="33">
        <f>Q150/E150</f>
        <v>269.75053114719032</v>
      </c>
      <c r="S150" s="10">
        <f>SUM(F150:L150)+N150+P150</f>
        <v>4629236.3403783729</v>
      </c>
      <c r="T150" s="10">
        <f>S150/E150</f>
        <v>304.21478217640617</v>
      </c>
    </row>
    <row r="151" spans="1:20" x14ac:dyDescent="0.25">
      <c r="A151" s="2">
        <v>475</v>
      </c>
      <c r="B151" s="2" t="s">
        <v>143</v>
      </c>
      <c r="C151" s="2">
        <v>15</v>
      </c>
      <c r="D151" s="2">
        <v>24</v>
      </c>
      <c r="E151" s="7">
        <v>5477</v>
      </c>
      <c r="F151" s="37">
        <v>179645.59999999998</v>
      </c>
      <c r="G151" s="37">
        <v>333086.85971743136</v>
      </c>
      <c r="H151" s="37">
        <v>105235.78</v>
      </c>
      <c r="I151" s="37">
        <v>76356.75</v>
      </c>
      <c r="J151" s="37">
        <v>128435.65</v>
      </c>
      <c r="K151" s="37">
        <v>3417.94</v>
      </c>
      <c r="L151" s="37">
        <v>236488.10275514066</v>
      </c>
      <c r="M151" s="37">
        <v>211182.15159619661</v>
      </c>
      <c r="N151" s="55">
        <v>212689</v>
      </c>
      <c r="O151" s="55">
        <v>1507</v>
      </c>
      <c r="P151" s="38">
        <v>231731.52599025361</v>
      </c>
      <c r="Q151" s="33">
        <f>SUM(F151:M151)+O151</f>
        <v>1275355.8340687687</v>
      </c>
      <c r="R151" s="33">
        <f>Q151/E151</f>
        <v>232.856643065322</v>
      </c>
      <c r="S151" s="10">
        <f>SUM(F151:L151)+N151+P151</f>
        <v>1507087.2084628255</v>
      </c>
      <c r="T151" s="10">
        <f>S151/E151</f>
        <v>275.16655257674375</v>
      </c>
    </row>
    <row r="152" spans="1:20" x14ac:dyDescent="0.25">
      <c r="A152" s="2">
        <v>480</v>
      </c>
      <c r="B152" s="2" t="s">
        <v>144</v>
      </c>
      <c r="C152" s="2">
        <v>2</v>
      </c>
      <c r="D152" s="2">
        <v>25</v>
      </c>
      <c r="E152" s="7">
        <v>2018</v>
      </c>
      <c r="F152" s="37">
        <v>66190.399999999994</v>
      </c>
      <c r="G152" s="37">
        <v>112687.65016211262</v>
      </c>
      <c r="H152" s="37">
        <v>41197.78</v>
      </c>
      <c r="I152" s="37">
        <v>27238.080000000002</v>
      </c>
      <c r="J152" s="37">
        <v>47322.1</v>
      </c>
      <c r="K152" s="37">
        <v>1299.78</v>
      </c>
      <c r="L152" s="37">
        <v>82007.563973948054</v>
      </c>
      <c r="M152" s="37">
        <v>115544.15198264459</v>
      </c>
      <c r="N152" s="55">
        <v>116372</v>
      </c>
      <c r="O152" s="55">
        <v>828</v>
      </c>
      <c r="P152" s="38">
        <v>64304.986074176697</v>
      </c>
      <c r="Q152" s="33">
        <f>SUM(F152:M152)+O152</f>
        <v>494315.50611870526</v>
      </c>
      <c r="R152" s="33">
        <f>Q152/E152</f>
        <v>244.95317448895207</v>
      </c>
      <c r="S152" s="10">
        <f>SUM(F152:L152)+N152+P152</f>
        <v>558620.34021023742</v>
      </c>
      <c r="T152" s="10">
        <f>S152/E152</f>
        <v>276.81880089704532</v>
      </c>
    </row>
    <row r="153" spans="1:20" x14ac:dyDescent="0.25">
      <c r="A153" s="2">
        <v>481</v>
      </c>
      <c r="B153" s="2" t="s">
        <v>145</v>
      </c>
      <c r="C153" s="2">
        <v>2</v>
      </c>
      <c r="D153" s="2">
        <v>24</v>
      </c>
      <c r="E153" s="7">
        <v>9554</v>
      </c>
      <c r="F153" s="37">
        <v>313371.19999999995</v>
      </c>
      <c r="G153" s="37">
        <v>711890.86316455598</v>
      </c>
      <c r="H153" s="37">
        <v>253270.29</v>
      </c>
      <c r="I153" s="37">
        <v>86520.960000000006</v>
      </c>
      <c r="J153" s="37">
        <v>224041.3</v>
      </c>
      <c r="K153" s="37">
        <v>10350.1</v>
      </c>
      <c r="L153" s="37">
        <v>501470.57392528933</v>
      </c>
      <c r="M153" s="37">
        <v>547031.13381674257</v>
      </c>
      <c r="N153" s="55">
        <v>550951</v>
      </c>
      <c r="O153" s="55">
        <v>3920</v>
      </c>
      <c r="P153" s="38">
        <v>368486.01419744338</v>
      </c>
      <c r="Q153" s="33">
        <f>SUM(F153:M153)+O153</f>
        <v>2651866.4209065875</v>
      </c>
      <c r="R153" s="33">
        <f>Q153/E153</f>
        <v>277.56608969087165</v>
      </c>
      <c r="S153" s="10">
        <f>SUM(F153:L153)+N153+P153</f>
        <v>3020352.3012872888</v>
      </c>
      <c r="T153" s="10">
        <f>S153/E153</f>
        <v>316.13484417911752</v>
      </c>
    </row>
    <row r="154" spans="1:20" x14ac:dyDescent="0.25">
      <c r="A154" s="2">
        <v>483</v>
      </c>
      <c r="B154" s="2" t="s">
        <v>146</v>
      </c>
      <c r="C154" s="2">
        <v>17</v>
      </c>
      <c r="D154" s="2">
        <v>26</v>
      </c>
      <c r="E154" s="7">
        <v>1104</v>
      </c>
      <c r="F154" s="37">
        <v>36211.199999999997</v>
      </c>
      <c r="G154" s="37">
        <v>42724.394749913474</v>
      </c>
      <c r="H154" s="37">
        <v>33726.68</v>
      </c>
      <c r="I154" s="37">
        <v>12617.64</v>
      </c>
      <c r="J154" s="37">
        <v>25888.799999999999</v>
      </c>
      <c r="K154" s="37">
        <v>1155.3600000000001</v>
      </c>
      <c r="L154" s="37">
        <v>30287.843483652301</v>
      </c>
      <c r="M154" s="37">
        <v>74939.515888965398</v>
      </c>
      <c r="N154" s="55">
        <v>75095</v>
      </c>
      <c r="O154" s="55">
        <v>155</v>
      </c>
      <c r="P154" s="38">
        <v>28317.006627114602</v>
      </c>
      <c r="Q154" s="33">
        <f>SUM(F154:M154)+O154</f>
        <v>257706.43412253115</v>
      </c>
      <c r="R154" s="33">
        <f>Q154/E154</f>
        <v>233.42974105301735</v>
      </c>
      <c r="S154" s="10">
        <f>SUM(F154:L154)+N154+P154</f>
        <v>286023.92486068036</v>
      </c>
      <c r="T154" s="10">
        <f>S154/E154</f>
        <v>259.07964208394958</v>
      </c>
    </row>
    <row r="155" spans="1:20" x14ac:dyDescent="0.25">
      <c r="A155" s="2">
        <v>484</v>
      </c>
      <c r="B155" s="2" t="s">
        <v>147</v>
      </c>
      <c r="C155" s="2">
        <v>4</v>
      </c>
      <c r="D155" s="2">
        <v>25</v>
      </c>
      <c r="E155" s="7">
        <v>3115</v>
      </c>
      <c r="F155" s="37">
        <v>102171.99999999999</v>
      </c>
      <c r="G155" s="37">
        <v>153428.14537773925</v>
      </c>
      <c r="H155" s="37">
        <v>55392.87</v>
      </c>
      <c r="I155" s="37">
        <v>53324.55</v>
      </c>
      <c r="J155" s="37">
        <v>73046.75</v>
      </c>
      <c r="K155" s="37">
        <v>2358.86</v>
      </c>
      <c r="L155" s="37">
        <v>112672.62997345778</v>
      </c>
      <c r="M155" s="37">
        <v>159729.51492937267</v>
      </c>
      <c r="N155" s="55">
        <v>161277</v>
      </c>
      <c r="O155" s="55">
        <v>1547</v>
      </c>
      <c r="P155" s="38">
        <v>433322.79103157314</v>
      </c>
      <c r="Q155" s="33">
        <f>SUM(F155:M155)+O155</f>
        <v>713672.32028056972</v>
      </c>
      <c r="R155" s="33">
        <f>Q155/E155</f>
        <v>229.10828901462912</v>
      </c>
      <c r="S155" s="10">
        <f>SUM(F155:L155)+N155+P155</f>
        <v>1146995.5963827702</v>
      </c>
      <c r="T155" s="10">
        <f>S155/E155</f>
        <v>368.21688487408352</v>
      </c>
    </row>
    <row r="156" spans="1:20" x14ac:dyDescent="0.25">
      <c r="A156" s="2">
        <v>489</v>
      </c>
      <c r="B156" s="2" t="s">
        <v>148</v>
      </c>
      <c r="C156" s="2">
        <v>8</v>
      </c>
      <c r="D156" s="2">
        <v>26</v>
      </c>
      <c r="E156" s="7">
        <v>1940</v>
      </c>
      <c r="F156" s="37">
        <v>63631.999999999993</v>
      </c>
      <c r="G156" s="37">
        <v>86186.500431515669</v>
      </c>
      <c r="H156" s="37">
        <v>28069.99</v>
      </c>
      <c r="I156" s="37">
        <v>35449.56</v>
      </c>
      <c r="J156" s="37">
        <v>45493</v>
      </c>
      <c r="K156" s="37">
        <v>1347.92</v>
      </c>
      <c r="L156" s="37">
        <v>61903.763723513468</v>
      </c>
      <c r="M156" s="37">
        <v>87339.882321406549</v>
      </c>
      <c r="N156" s="55">
        <v>86946</v>
      </c>
      <c r="O156" s="55">
        <v>-394</v>
      </c>
      <c r="P156" s="38">
        <v>172524.326530158</v>
      </c>
      <c r="Q156" s="33">
        <f>SUM(F156:M156)+O156</f>
        <v>409028.61647643568</v>
      </c>
      <c r="R156" s="33">
        <f>Q156/E156</f>
        <v>210.83949302909056</v>
      </c>
      <c r="S156" s="10">
        <f>SUM(F156:L156)+N156+P156</f>
        <v>581553.06068518711</v>
      </c>
      <c r="T156" s="10">
        <f>S156/E156</f>
        <v>299.76961890989026</v>
      </c>
    </row>
    <row r="157" spans="1:20" x14ac:dyDescent="0.25">
      <c r="A157" s="2">
        <v>491</v>
      </c>
      <c r="B157" s="2" t="s">
        <v>149</v>
      </c>
      <c r="C157" s="2">
        <v>10</v>
      </c>
      <c r="D157" s="2">
        <v>21</v>
      </c>
      <c r="E157" s="7">
        <v>53818</v>
      </c>
      <c r="F157" s="37">
        <v>1765230.4</v>
      </c>
      <c r="G157" s="37">
        <v>3498428.2944891504</v>
      </c>
      <c r="H157" s="37">
        <v>990347.67</v>
      </c>
      <c r="I157" s="37">
        <v>691366.56</v>
      </c>
      <c r="J157" s="37">
        <v>1262032.0999999999</v>
      </c>
      <c r="K157" s="37">
        <v>39763.64</v>
      </c>
      <c r="L157" s="37">
        <v>2544544.110245774</v>
      </c>
      <c r="M157" s="37">
        <v>2211817.6468480844</v>
      </c>
      <c r="N157" s="55">
        <v>2212871</v>
      </c>
      <c r="O157" s="55">
        <v>1053</v>
      </c>
      <c r="P157" s="38">
        <v>3470360.65606524</v>
      </c>
      <c r="Q157" s="33">
        <f>SUM(F157:M157)+O157</f>
        <v>13004583.421583008</v>
      </c>
      <c r="R157" s="33">
        <f>Q157/E157</f>
        <v>241.64003533358743</v>
      </c>
      <c r="S157" s="10">
        <f>SUM(F157:L157)+N157+P157</f>
        <v>16474944.430800164</v>
      </c>
      <c r="T157" s="10">
        <f>S157/E157</f>
        <v>306.12331247538305</v>
      </c>
    </row>
    <row r="158" spans="1:20" x14ac:dyDescent="0.25">
      <c r="A158" s="2">
        <v>494</v>
      </c>
      <c r="B158" s="2" t="s">
        <v>150</v>
      </c>
      <c r="C158" s="2">
        <v>17</v>
      </c>
      <c r="D158" s="2">
        <v>24</v>
      </c>
      <c r="E158" s="7">
        <v>8980</v>
      </c>
      <c r="F158" s="37">
        <v>294544</v>
      </c>
      <c r="G158" s="37">
        <v>494655.59317014064</v>
      </c>
      <c r="H158" s="37">
        <v>279952.79000000004</v>
      </c>
      <c r="I158" s="37">
        <v>77558.430000000008</v>
      </c>
      <c r="J158" s="37">
        <v>210581</v>
      </c>
      <c r="K158" s="37">
        <v>11553.6</v>
      </c>
      <c r="L158" s="37">
        <v>358776.08829885343</v>
      </c>
      <c r="M158" s="37">
        <v>609562.36656060617</v>
      </c>
      <c r="N158" s="55">
        <v>610826</v>
      </c>
      <c r="O158" s="55">
        <v>1264</v>
      </c>
      <c r="P158" s="38">
        <v>162429.72623110079</v>
      </c>
      <c r="Q158" s="33">
        <f>SUM(F158:M158)+O158</f>
        <v>2338447.8680296005</v>
      </c>
      <c r="R158" s="33">
        <f>Q158/E158</f>
        <v>260.40622138414261</v>
      </c>
      <c r="S158" s="10">
        <f>SUM(F158:L158)+N158+P158</f>
        <v>2500877.2277000952</v>
      </c>
      <c r="T158" s="10">
        <f>S158/E158</f>
        <v>278.49412335190368</v>
      </c>
    </row>
    <row r="159" spans="1:20" x14ac:dyDescent="0.25">
      <c r="A159" s="2">
        <v>495</v>
      </c>
      <c r="B159" s="2" t="s">
        <v>151</v>
      </c>
      <c r="C159" s="2">
        <v>13</v>
      </c>
      <c r="D159" s="2">
        <v>26</v>
      </c>
      <c r="E159" s="7">
        <v>1584</v>
      </c>
      <c r="F159" s="37">
        <v>51955.199999999997</v>
      </c>
      <c r="G159" s="37">
        <v>78068.18497993685</v>
      </c>
      <c r="H159" s="37">
        <v>28390.18</v>
      </c>
      <c r="I159" s="37">
        <v>27438.36</v>
      </c>
      <c r="J159" s="37">
        <v>37144.799999999996</v>
      </c>
      <c r="K159" s="37">
        <v>1371.99</v>
      </c>
      <c r="L159" s="37">
        <v>53638.726487087704</v>
      </c>
      <c r="M159" s="37">
        <v>95105.802269011343</v>
      </c>
      <c r="N159" s="55">
        <v>95724</v>
      </c>
      <c r="O159" s="55">
        <v>618</v>
      </c>
      <c r="P159" s="38">
        <v>265004.00679725187</v>
      </c>
      <c r="Q159" s="33">
        <f>SUM(F159:M159)+O159</f>
        <v>373731.24373603589</v>
      </c>
      <c r="R159" s="33">
        <f>Q159/E159</f>
        <v>235.94144175254792</v>
      </c>
      <c r="S159" s="10">
        <f>SUM(F159:L159)+N159+P159</f>
        <v>638735.44826427638</v>
      </c>
      <c r="T159" s="10">
        <f>S159/E159</f>
        <v>403.24207592441689</v>
      </c>
    </row>
    <row r="160" spans="1:20" x14ac:dyDescent="0.25">
      <c r="A160" s="2">
        <v>498</v>
      </c>
      <c r="B160" s="2" t="s">
        <v>152</v>
      </c>
      <c r="C160" s="2">
        <v>19</v>
      </c>
      <c r="D160" s="2">
        <v>25</v>
      </c>
      <c r="E160" s="7">
        <v>2299</v>
      </c>
      <c r="F160" s="37">
        <v>75407.199999999997</v>
      </c>
      <c r="G160" s="37">
        <v>138010.76774866917</v>
      </c>
      <c r="H160" s="37">
        <v>45040.060000000005</v>
      </c>
      <c r="I160" s="37">
        <v>30392.49</v>
      </c>
      <c r="J160" s="37">
        <v>53911.549999999996</v>
      </c>
      <c r="K160" s="37">
        <v>1733.04</v>
      </c>
      <c r="L160" s="37">
        <v>98923.878180571774</v>
      </c>
      <c r="M160" s="37">
        <v>190368.40611711697</v>
      </c>
      <c r="N160" s="55">
        <v>193338</v>
      </c>
      <c r="O160" s="55">
        <v>2969</v>
      </c>
      <c r="P160" s="38">
        <v>217926.46752579091</v>
      </c>
      <c r="Q160" s="33">
        <f>SUM(F160:M160)+O160</f>
        <v>636756.39204635785</v>
      </c>
      <c r="R160" s="33">
        <f>Q160/E160</f>
        <v>276.97102742338313</v>
      </c>
      <c r="S160" s="10">
        <f>SUM(F160:L160)+N160+P160</f>
        <v>854683.45345503185</v>
      </c>
      <c r="T160" s="10">
        <f>S160/E160</f>
        <v>371.76313764899169</v>
      </c>
    </row>
    <row r="161" spans="1:20" x14ac:dyDescent="0.25">
      <c r="A161" s="2">
        <v>499</v>
      </c>
      <c r="B161" s="2" t="s">
        <v>153</v>
      </c>
      <c r="C161" s="2">
        <v>15</v>
      </c>
      <c r="D161" s="2">
        <v>23</v>
      </c>
      <c r="E161" s="7">
        <v>19444</v>
      </c>
      <c r="F161" s="37">
        <v>637763.19999999995</v>
      </c>
      <c r="G161" s="37">
        <v>1342706.7743743728</v>
      </c>
      <c r="H161" s="37">
        <v>489783.97000000003</v>
      </c>
      <c r="I161" s="37">
        <v>207490.08</v>
      </c>
      <c r="J161" s="37">
        <v>455961.8</v>
      </c>
      <c r="K161" s="37">
        <v>18509.830000000002</v>
      </c>
      <c r="L161" s="37">
        <v>970288.5691154981</v>
      </c>
      <c r="M161" s="37">
        <v>749721.70086478861</v>
      </c>
      <c r="N161" s="55">
        <v>755072</v>
      </c>
      <c r="O161" s="55">
        <v>5350</v>
      </c>
      <c r="P161" s="38">
        <v>612778.92894340295</v>
      </c>
      <c r="Q161" s="33">
        <f>SUM(F161:M161)+O161</f>
        <v>4877575.9243546594</v>
      </c>
      <c r="R161" s="33">
        <f>Q161/E161</f>
        <v>250.85249559528179</v>
      </c>
      <c r="S161" s="10">
        <f>SUM(F161:L161)+N161+P161</f>
        <v>5490355.1524332743</v>
      </c>
      <c r="T161" s="10">
        <f>S161/E161</f>
        <v>282.36757624116819</v>
      </c>
    </row>
    <row r="162" spans="1:20" x14ac:dyDescent="0.25">
      <c r="A162" s="2">
        <v>500</v>
      </c>
      <c r="B162" s="2" t="s">
        <v>154</v>
      </c>
      <c r="C162" s="2">
        <v>13</v>
      </c>
      <c r="D162" s="2">
        <v>23</v>
      </c>
      <c r="E162" s="7">
        <v>10170</v>
      </c>
      <c r="F162" s="37">
        <v>333576</v>
      </c>
      <c r="G162" s="37">
        <v>681118.35226627695</v>
      </c>
      <c r="H162" s="37">
        <v>285822.94</v>
      </c>
      <c r="I162" s="37">
        <v>88673.97</v>
      </c>
      <c r="J162" s="37">
        <v>238486.5</v>
      </c>
      <c r="K162" s="37">
        <v>10831.5</v>
      </c>
      <c r="L162" s="37">
        <v>494860.93979523215</v>
      </c>
      <c r="M162" s="37">
        <v>610622.48047717509</v>
      </c>
      <c r="N162" s="55">
        <v>614589</v>
      </c>
      <c r="O162" s="55">
        <v>3966</v>
      </c>
      <c r="P162" s="38">
        <v>406328.33178959851</v>
      </c>
      <c r="Q162" s="33">
        <f>SUM(F162:M162)+O162</f>
        <v>2747958.682538684</v>
      </c>
      <c r="R162" s="33">
        <f>Q162/E162</f>
        <v>270.20242699495418</v>
      </c>
      <c r="S162" s="10">
        <f>SUM(F162:L162)+N162+P162</f>
        <v>3154287.5338511071</v>
      </c>
      <c r="T162" s="10">
        <f>S162/E162</f>
        <v>310.15609969037433</v>
      </c>
    </row>
    <row r="163" spans="1:20" x14ac:dyDescent="0.25">
      <c r="A163" s="2">
        <v>503</v>
      </c>
      <c r="B163" s="2" t="s">
        <v>155</v>
      </c>
      <c r="C163" s="2">
        <v>2</v>
      </c>
      <c r="D163" s="2">
        <v>24</v>
      </c>
      <c r="E163" s="7">
        <v>7766</v>
      </c>
      <c r="F163" s="37">
        <v>254724.8</v>
      </c>
      <c r="G163" s="37">
        <v>477721.74363391375</v>
      </c>
      <c r="H163" s="37">
        <v>155185.42000000001</v>
      </c>
      <c r="I163" s="37">
        <v>99939.72</v>
      </c>
      <c r="J163" s="37">
        <v>182112.69999999998</v>
      </c>
      <c r="K163" s="37">
        <v>6402.62</v>
      </c>
      <c r="L163" s="37">
        <v>342404.62575122458</v>
      </c>
      <c r="M163" s="37">
        <v>444656.03780833393</v>
      </c>
      <c r="N163" s="55">
        <v>447843</v>
      </c>
      <c r="O163" s="55">
        <v>3187</v>
      </c>
      <c r="P163" s="38">
        <v>224299.6412275359</v>
      </c>
      <c r="Q163" s="33">
        <f>SUM(F163:M163)+O163</f>
        <v>1966334.6671934724</v>
      </c>
      <c r="R163" s="33">
        <f>Q163/E163</f>
        <v>253.19787112972861</v>
      </c>
      <c r="S163" s="10">
        <f>SUM(F163:L163)+N163+P163</f>
        <v>2190634.2706126743</v>
      </c>
      <c r="T163" s="10">
        <f>S163/E163</f>
        <v>282.08012755764543</v>
      </c>
    </row>
    <row r="164" spans="1:20" x14ac:dyDescent="0.25">
      <c r="A164" s="2">
        <v>504</v>
      </c>
      <c r="B164" s="2" t="s">
        <v>156</v>
      </c>
      <c r="C164" s="2">
        <v>1</v>
      </c>
      <c r="D164" s="2">
        <v>26</v>
      </c>
      <c r="E164" s="7">
        <v>1922</v>
      </c>
      <c r="F164" s="37">
        <v>63041.599999999991</v>
      </c>
      <c r="G164" s="37">
        <v>108103.72860674043</v>
      </c>
      <c r="H164" s="37">
        <v>37782.42</v>
      </c>
      <c r="I164" s="37">
        <v>26587.170000000002</v>
      </c>
      <c r="J164" s="37">
        <v>45070.9</v>
      </c>
      <c r="K164" s="37">
        <v>1588.6200000000001</v>
      </c>
      <c r="L164" s="37">
        <v>75766.001156426209</v>
      </c>
      <c r="M164" s="37">
        <v>97682.422148902857</v>
      </c>
      <c r="N164" s="55">
        <v>98585</v>
      </c>
      <c r="O164" s="55">
        <v>903</v>
      </c>
      <c r="P164" s="38">
        <v>100527.4207028979</v>
      </c>
      <c r="Q164" s="33">
        <f>SUM(F164:M164)+O164</f>
        <v>456525.86191206949</v>
      </c>
      <c r="R164" s="33">
        <f>Q164/E164</f>
        <v>237.52646301356373</v>
      </c>
      <c r="S164" s="10">
        <f>SUM(F164:L164)+N164+P164</f>
        <v>557052.86046606454</v>
      </c>
      <c r="T164" s="10">
        <f>S164/E164</f>
        <v>289.8297921259441</v>
      </c>
    </row>
    <row r="165" spans="1:20" x14ac:dyDescent="0.25">
      <c r="A165" s="2">
        <v>505</v>
      </c>
      <c r="B165" s="2" t="s">
        <v>157</v>
      </c>
      <c r="C165" s="2">
        <v>1</v>
      </c>
      <c r="D165" s="2">
        <v>22</v>
      </c>
      <c r="E165" s="7">
        <v>20686</v>
      </c>
      <c r="F165" s="37">
        <v>678500.79999999993</v>
      </c>
      <c r="G165" s="37">
        <v>1395466.3059589036</v>
      </c>
      <c r="H165" s="37">
        <v>534076.92000000004</v>
      </c>
      <c r="I165" s="37">
        <v>191718.03</v>
      </c>
      <c r="J165" s="37">
        <v>485086.7</v>
      </c>
      <c r="K165" s="37">
        <v>21446.37</v>
      </c>
      <c r="L165" s="37">
        <v>978789.15269804792</v>
      </c>
      <c r="M165" s="37">
        <v>1683791.3301852255</v>
      </c>
      <c r="N165" s="55">
        <v>1673724</v>
      </c>
      <c r="O165" s="55">
        <v>-10068</v>
      </c>
      <c r="P165" s="38">
        <v>896606.46757331723</v>
      </c>
      <c r="Q165" s="33">
        <f>SUM(F165:M165)+O165</f>
        <v>5958807.6088421773</v>
      </c>
      <c r="R165" s="33">
        <f>Q165/E165</f>
        <v>288.05992501412442</v>
      </c>
      <c r="S165" s="10">
        <f>SUM(F165:L165)+N165+P165</f>
        <v>6855414.7462302689</v>
      </c>
      <c r="T165" s="10">
        <f>S165/E165</f>
        <v>331.40359403607602</v>
      </c>
    </row>
    <row r="166" spans="1:20" x14ac:dyDescent="0.25">
      <c r="A166" s="2">
        <v>507</v>
      </c>
      <c r="B166" s="2" t="s">
        <v>158</v>
      </c>
      <c r="C166" s="2">
        <v>10</v>
      </c>
      <c r="D166" s="2">
        <v>24</v>
      </c>
      <c r="E166" s="7">
        <v>5924</v>
      </c>
      <c r="F166" s="37">
        <v>194307.19999999998</v>
      </c>
      <c r="G166" s="37">
        <v>308492.60350602405</v>
      </c>
      <c r="H166" s="37">
        <v>94989.7</v>
      </c>
      <c r="I166" s="37">
        <v>105147</v>
      </c>
      <c r="J166" s="37">
        <v>138917.79999999999</v>
      </c>
      <c r="K166" s="37">
        <v>4332.6000000000004</v>
      </c>
      <c r="L166" s="37">
        <v>222505.62681767068</v>
      </c>
      <c r="M166" s="37">
        <v>243465.15552283722</v>
      </c>
      <c r="N166" s="55">
        <v>243581</v>
      </c>
      <c r="O166" s="55">
        <v>116</v>
      </c>
      <c r="P166" s="38">
        <v>571123.91314547008</v>
      </c>
      <c r="Q166" s="33">
        <f>SUM(F166:M166)+O166</f>
        <v>1312273.685846532</v>
      </c>
      <c r="R166" s="33">
        <f>Q166/E166</f>
        <v>221.51817789441796</v>
      </c>
      <c r="S166" s="10">
        <f>SUM(F166:L166)+N166+P166</f>
        <v>1883397.4434691649</v>
      </c>
      <c r="T166" s="10">
        <f>S166/E166</f>
        <v>317.92664474496371</v>
      </c>
    </row>
    <row r="167" spans="1:20" x14ac:dyDescent="0.25">
      <c r="A167" s="2">
        <v>508</v>
      </c>
      <c r="B167" s="2" t="s">
        <v>159</v>
      </c>
      <c r="C167" s="2">
        <v>6</v>
      </c>
      <c r="D167" s="2">
        <v>24</v>
      </c>
      <c r="E167" s="7">
        <v>9983</v>
      </c>
      <c r="F167" s="37">
        <v>327442.39999999997</v>
      </c>
      <c r="G167" s="37">
        <v>661921.95371380378</v>
      </c>
      <c r="H167" s="37">
        <v>159347.89000000001</v>
      </c>
      <c r="I167" s="37">
        <v>168034.92</v>
      </c>
      <c r="J167" s="37">
        <v>234101.35</v>
      </c>
      <c r="K167" s="37">
        <v>6643.32</v>
      </c>
      <c r="L167" s="37">
        <v>472563.95920894225</v>
      </c>
      <c r="M167" s="37">
        <v>628209.15487796429</v>
      </c>
      <c r="N167" s="55">
        <v>633151</v>
      </c>
      <c r="O167" s="55">
        <v>4942</v>
      </c>
      <c r="P167" s="38">
        <v>821332.41603680712</v>
      </c>
      <c r="Q167" s="33">
        <f>SUM(F167:M167)+O167</f>
        <v>2663206.9478007103</v>
      </c>
      <c r="R167" s="33">
        <f>Q167/E167</f>
        <v>266.77421093866678</v>
      </c>
      <c r="S167" s="10">
        <f>SUM(F167:L167)+N167+P167</f>
        <v>3484539.2089595529</v>
      </c>
      <c r="T167" s="10">
        <f>S167/E167</f>
        <v>349.04730130817921</v>
      </c>
    </row>
    <row r="168" spans="1:20" x14ac:dyDescent="0.25">
      <c r="A168" s="2">
        <v>529</v>
      </c>
      <c r="B168" s="2" t="s">
        <v>160</v>
      </c>
      <c r="C168" s="2">
        <v>2</v>
      </c>
      <c r="D168" s="2">
        <v>23</v>
      </c>
      <c r="E168" s="7">
        <v>19245</v>
      </c>
      <c r="F168" s="37">
        <v>631236</v>
      </c>
      <c r="G168" s="37">
        <v>1424472.8097654206</v>
      </c>
      <c r="H168" s="37">
        <v>388497.2</v>
      </c>
      <c r="I168" s="37">
        <v>239935.44</v>
      </c>
      <c r="J168" s="37">
        <v>451295.25</v>
      </c>
      <c r="K168" s="37">
        <v>16704.580000000002</v>
      </c>
      <c r="L168" s="37">
        <v>1035428.6431652614</v>
      </c>
      <c r="M168" s="37">
        <v>1101906.4444529212</v>
      </c>
      <c r="N168" s="55">
        <v>1109803</v>
      </c>
      <c r="O168" s="55">
        <v>7897</v>
      </c>
      <c r="P168" s="38">
        <v>2091597.562778095</v>
      </c>
      <c r="Q168" s="33">
        <f>SUM(F168:M168)+O168</f>
        <v>5297373.367383603</v>
      </c>
      <c r="R168" s="33">
        <f>Q168/E168</f>
        <v>275.25972290899472</v>
      </c>
      <c r="S168" s="10">
        <f>SUM(F168:L168)+N168+P168</f>
        <v>7388970.4857087769</v>
      </c>
      <c r="T168" s="10">
        <f>S168/E168</f>
        <v>383.94234791939607</v>
      </c>
    </row>
    <row r="169" spans="1:20" x14ac:dyDescent="0.25">
      <c r="A169" s="2">
        <v>531</v>
      </c>
      <c r="B169" s="2" t="s">
        <v>161</v>
      </c>
      <c r="C169" s="2">
        <v>4</v>
      </c>
      <c r="D169" s="2">
        <v>24</v>
      </c>
      <c r="E169" s="7">
        <v>5437</v>
      </c>
      <c r="F169" s="37">
        <v>178333.59999999998</v>
      </c>
      <c r="G169" s="37">
        <v>333237.48809365468</v>
      </c>
      <c r="H169" s="37">
        <v>112173.23000000001</v>
      </c>
      <c r="I169" s="37">
        <v>74654.37</v>
      </c>
      <c r="J169" s="37">
        <v>127497.65</v>
      </c>
      <c r="K169" s="37">
        <v>4886.21</v>
      </c>
      <c r="L169" s="37">
        <v>237420.90916112185</v>
      </c>
      <c r="M169" s="37">
        <v>278795.94628282479</v>
      </c>
      <c r="N169" s="55">
        <v>281497</v>
      </c>
      <c r="O169" s="55">
        <v>2701</v>
      </c>
      <c r="P169" s="38">
        <v>104971.17991696829</v>
      </c>
      <c r="Q169" s="33">
        <f>SUM(F169:M169)+O169</f>
        <v>1349700.4035376012</v>
      </c>
      <c r="R169" s="33">
        <f>Q169/E169</f>
        <v>248.24359086584536</v>
      </c>
      <c r="S169" s="10">
        <f>SUM(F169:L169)+N169+P169</f>
        <v>1454671.6371717448</v>
      </c>
      <c r="T169" s="10">
        <f>S169/E169</f>
        <v>267.55042066796852</v>
      </c>
    </row>
    <row r="170" spans="1:20" x14ac:dyDescent="0.25">
      <c r="A170" s="2">
        <v>535</v>
      </c>
      <c r="B170" s="2" t="s">
        <v>162</v>
      </c>
      <c r="C170" s="2">
        <v>17</v>
      </c>
      <c r="D170" s="2">
        <v>23</v>
      </c>
      <c r="E170" s="7">
        <v>10737</v>
      </c>
      <c r="F170" s="37">
        <v>352173.6</v>
      </c>
      <c r="G170" s="37">
        <v>550468.03584571485</v>
      </c>
      <c r="H170" s="37">
        <v>319015.97000000003</v>
      </c>
      <c r="I170" s="37">
        <v>116512.89</v>
      </c>
      <c r="J170" s="37">
        <v>251782.65</v>
      </c>
      <c r="K170" s="37">
        <v>12059.07</v>
      </c>
      <c r="L170" s="37">
        <v>388984.0496826428</v>
      </c>
      <c r="M170" s="37">
        <v>728827.52001795417</v>
      </c>
      <c r="N170" s="55">
        <v>730339</v>
      </c>
      <c r="O170" s="55">
        <v>1511</v>
      </c>
      <c r="P170" s="38">
        <v>307565.83869300183</v>
      </c>
      <c r="Q170" s="33">
        <f>SUM(F170:M170)+O170</f>
        <v>2721334.7855463116</v>
      </c>
      <c r="R170" s="33">
        <f>Q170/E170</f>
        <v>253.45392433140651</v>
      </c>
      <c r="S170" s="10">
        <f>SUM(F170:L170)+N170+P170</f>
        <v>3028901.1042213594</v>
      </c>
      <c r="T170" s="10">
        <f>S170/E170</f>
        <v>282.09938569631737</v>
      </c>
    </row>
    <row r="171" spans="1:20" x14ac:dyDescent="0.25">
      <c r="A171" s="2">
        <v>536</v>
      </c>
      <c r="B171" s="2" t="s">
        <v>163</v>
      </c>
      <c r="C171" s="2">
        <v>6</v>
      </c>
      <c r="D171" s="2">
        <v>22</v>
      </c>
      <c r="E171" s="7">
        <v>33527</v>
      </c>
      <c r="F171" s="37">
        <v>1099685.5999999999</v>
      </c>
      <c r="G171" s="37">
        <v>2391257.4871176421</v>
      </c>
      <c r="H171" s="37">
        <v>810400.89</v>
      </c>
      <c r="I171" s="37">
        <v>336370.26</v>
      </c>
      <c r="J171" s="37">
        <v>786208.15</v>
      </c>
      <c r="K171" s="37">
        <v>31676.12</v>
      </c>
      <c r="L171" s="37">
        <v>1727414.0860927536</v>
      </c>
      <c r="M171" s="37">
        <v>2109783.465450617</v>
      </c>
      <c r="N171" s="55">
        <v>2126380</v>
      </c>
      <c r="O171" s="55">
        <v>16597</v>
      </c>
      <c r="P171" s="38">
        <v>1828433.8371103157</v>
      </c>
      <c r="Q171" s="33">
        <f>SUM(F171:M171)+O171</f>
        <v>9309393.058661012</v>
      </c>
      <c r="R171" s="33">
        <f>Q171/E171</f>
        <v>277.66853755662635</v>
      </c>
      <c r="S171" s="10">
        <f>SUM(F171:L171)+N171+P171</f>
        <v>11137826.430320712</v>
      </c>
      <c r="T171" s="10">
        <f>S171/E171</f>
        <v>332.20468369733982</v>
      </c>
    </row>
    <row r="172" spans="1:20" x14ac:dyDescent="0.25">
      <c r="A172" s="2">
        <v>538</v>
      </c>
      <c r="B172" s="2" t="s">
        <v>164</v>
      </c>
      <c r="C172" s="2">
        <v>2</v>
      </c>
      <c r="D172" s="2">
        <v>25</v>
      </c>
      <c r="E172" s="7">
        <v>4733</v>
      </c>
      <c r="F172" s="37">
        <v>155242.4</v>
      </c>
      <c r="G172" s="37">
        <v>317997.91962160758</v>
      </c>
      <c r="H172" s="37">
        <v>121245.28</v>
      </c>
      <c r="I172" s="37">
        <v>45914.19</v>
      </c>
      <c r="J172" s="37">
        <v>110988.84999999999</v>
      </c>
      <c r="K172" s="37">
        <v>4958.42</v>
      </c>
      <c r="L172" s="37">
        <v>223730.6553970855</v>
      </c>
      <c r="M172" s="37">
        <v>270996.26924373483</v>
      </c>
      <c r="N172" s="55">
        <v>272938</v>
      </c>
      <c r="O172" s="55">
        <v>1942</v>
      </c>
      <c r="P172" s="38">
        <v>73914.837119075703</v>
      </c>
      <c r="Q172" s="33">
        <f>SUM(F172:M172)+O172</f>
        <v>1253015.984262428</v>
      </c>
      <c r="R172" s="33">
        <f>Q172/E172</f>
        <v>264.74033050125246</v>
      </c>
      <c r="S172" s="10">
        <f>SUM(F172:L172)+N172+P172</f>
        <v>1326930.5521377688</v>
      </c>
      <c r="T172" s="10">
        <f>S172/E172</f>
        <v>280.35718405615228</v>
      </c>
    </row>
    <row r="173" spans="1:20" x14ac:dyDescent="0.25">
      <c r="A173" s="2">
        <v>541</v>
      </c>
      <c r="B173" s="2" t="s">
        <v>165</v>
      </c>
      <c r="C173" s="2">
        <v>12</v>
      </c>
      <c r="D173" s="2">
        <v>24</v>
      </c>
      <c r="E173" s="7">
        <v>9784</v>
      </c>
      <c r="F173" s="37">
        <v>320915.19999999995</v>
      </c>
      <c r="G173" s="37">
        <v>473005.00436442893</v>
      </c>
      <c r="H173" s="37">
        <v>156252.72</v>
      </c>
      <c r="I173" s="37">
        <v>167133.66</v>
      </c>
      <c r="J173" s="37">
        <v>229434.8</v>
      </c>
      <c r="K173" s="37">
        <v>6884.02</v>
      </c>
      <c r="L173" s="37">
        <v>340430.87331698881</v>
      </c>
      <c r="M173" s="37">
        <v>500428.86652604298</v>
      </c>
      <c r="N173" s="55">
        <v>504624</v>
      </c>
      <c r="O173" s="55">
        <v>4195</v>
      </c>
      <c r="P173" s="38">
        <v>698814.91284728667</v>
      </c>
      <c r="Q173" s="33">
        <f>SUM(F173:M173)+O173</f>
        <v>2198680.1442074608</v>
      </c>
      <c r="R173" s="33">
        <f>Q173/E173</f>
        <v>224.72200983314195</v>
      </c>
      <c r="S173" s="10">
        <f>SUM(F173:L173)+N173+P173</f>
        <v>2897495.1905287043</v>
      </c>
      <c r="T173" s="10">
        <f>S173/E173</f>
        <v>296.14627867218974</v>
      </c>
    </row>
    <row r="174" spans="1:20" x14ac:dyDescent="0.25">
      <c r="A174" s="2">
        <v>543</v>
      </c>
      <c r="B174" s="2" t="s">
        <v>166</v>
      </c>
      <c r="C174" s="2">
        <v>1</v>
      </c>
      <c r="D174" s="2">
        <v>21</v>
      </c>
      <c r="E174" s="7">
        <v>42665</v>
      </c>
      <c r="F174" s="37">
        <v>1399411.9999999998</v>
      </c>
      <c r="G174" s="37">
        <v>3323136.0926414444</v>
      </c>
      <c r="H174" s="37">
        <v>1155992.6300000001</v>
      </c>
      <c r="I174" s="37">
        <v>348837.69</v>
      </c>
      <c r="J174" s="37">
        <v>1000494.25</v>
      </c>
      <c r="K174" s="37">
        <v>47706.74</v>
      </c>
      <c r="L174" s="37">
        <v>2395908.8992369431</v>
      </c>
      <c r="M174" s="37">
        <v>3472829.793210512</v>
      </c>
      <c r="N174" s="55">
        <v>3452065</v>
      </c>
      <c r="O174" s="55">
        <v>-20765</v>
      </c>
      <c r="P174" s="38">
        <v>1880776.421683128</v>
      </c>
      <c r="Q174" s="33">
        <f>SUM(F174:M174)+O174</f>
        <v>13123553.095088899</v>
      </c>
      <c r="R174" s="33">
        <f>Q174/E174</f>
        <v>307.59529110720496</v>
      </c>
      <c r="S174" s="10">
        <f>SUM(F174:L174)+N174+P174</f>
        <v>15004329.723561514</v>
      </c>
      <c r="T174" s="10">
        <f>S174/E174</f>
        <v>351.67771530672718</v>
      </c>
    </row>
    <row r="175" spans="1:20" x14ac:dyDescent="0.25">
      <c r="A175" s="2">
        <v>545</v>
      </c>
      <c r="B175" s="2" t="s">
        <v>167</v>
      </c>
      <c r="C175" s="2">
        <v>15</v>
      </c>
      <c r="D175" s="2">
        <v>24</v>
      </c>
      <c r="E175" s="7">
        <v>9471</v>
      </c>
      <c r="F175" s="37">
        <v>310648.8</v>
      </c>
      <c r="G175" s="37">
        <v>504081.04017880536</v>
      </c>
      <c r="H175" s="37">
        <v>182508.30000000002</v>
      </c>
      <c r="I175" s="37">
        <v>136340.61000000002</v>
      </c>
      <c r="J175" s="37">
        <v>222094.94999999998</v>
      </c>
      <c r="K175" s="37">
        <v>5873.08</v>
      </c>
      <c r="L175" s="37">
        <v>359517.79131832917</v>
      </c>
      <c r="M175" s="37">
        <v>365182.79309249192</v>
      </c>
      <c r="N175" s="55">
        <v>367789</v>
      </c>
      <c r="O175" s="55">
        <v>2606</v>
      </c>
      <c r="P175" s="38">
        <v>605642.79586989514</v>
      </c>
      <c r="Q175" s="33">
        <f>SUM(F175:M175)+O175</f>
        <v>2088853.3645896269</v>
      </c>
      <c r="R175" s="33">
        <f>Q175/E175</f>
        <v>220.55256726740862</v>
      </c>
      <c r="S175" s="10">
        <f>SUM(F175:L175)+N175+P175</f>
        <v>2694496.3673670301</v>
      </c>
      <c r="T175" s="10">
        <f>S175/E175</f>
        <v>284.49966923947102</v>
      </c>
    </row>
    <row r="176" spans="1:20" x14ac:dyDescent="0.25">
      <c r="A176" s="2">
        <v>560</v>
      </c>
      <c r="B176" s="2" t="s">
        <v>168</v>
      </c>
      <c r="C176" s="2">
        <v>7</v>
      </c>
      <c r="D176" s="2">
        <v>23</v>
      </c>
      <c r="E176" s="7">
        <v>16091</v>
      </c>
      <c r="F176" s="37">
        <v>527784.79999999993</v>
      </c>
      <c r="G176" s="37">
        <v>939819.967027604</v>
      </c>
      <c r="H176" s="37">
        <v>355304.17000000004</v>
      </c>
      <c r="I176" s="37">
        <v>197776.5</v>
      </c>
      <c r="J176" s="37">
        <v>377333.95</v>
      </c>
      <c r="K176" s="37">
        <v>15284.45</v>
      </c>
      <c r="L176" s="37">
        <v>671316.58601863415</v>
      </c>
      <c r="M176" s="37">
        <v>817798.05140374403</v>
      </c>
      <c r="N176" s="55">
        <v>825354</v>
      </c>
      <c r="O176" s="55">
        <v>7556</v>
      </c>
      <c r="P176" s="38">
        <v>545116.65237232565</v>
      </c>
      <c r="Q176" s="33">
        <f>SUM(F176:M176)+O176</f>
        <v>3909974.4744499824</v>
      </c>
      <c r="R176" s="33">
        <f>Q176/E176</f>
        <v>242.99139111615079</v>
      </c>
      <c r="S176" s="10">
        <f>SUM(F176:L176)+N176+P176</f>
        <v>4455091.0754185636</v>
      </c>
      <c r="T176" s="10">
        <f>S176/E176</f>
        <v>276.86850260509374</v>
      </c>
    </row>
    <row r="177" spans="1:20" x14ac:dyDescent="0.25">
      <c r="A177" s="2">
        <v>561</v>
      </c>
      <c r="B177" s="2" t="s">
        <v>169</v>
      </c>
      <c r="C177" s="2">
        <v>2</v>
      </c>
      <c r="D177" s="2">
        <v>26</v>
      </c>
      <c r="E177" s="7">
        <v>1364</v>
      </c>
      <c r="F177" s="37">
        <v>44739.199999999997</v>
      </c>
      <c r="G177" s="37">
        <v>71409.786076286153</v>
      </c>
      <c r="H177" s="37">
        <v>31805.54</v>
      </c>
      <c r="I177" s="37">
        <v>17874.990000000002</v>
      </c>
      <c r="J177" s="37">
        <v>31985.8</v>
      </c>
      <c r="K177" s="37">
        <v>1636.76</v>
      </c>
      <c r="L177" s="37">
        <v>48772.01473148114</v>
      </c>
      <c r="M177" s="37">
        <v>78098.227603730047</v>
      </c>
      <c r="N177" s="55">
        <v>78658</v>
      </c>
      <c r="O177" s="55">
        <v>560</v>
      </c>
      <c r="P177" s="38">
        <v>106177.54903779691</v>
      </c>
      <c r="Q177" s="33">
        <f>SUM(F177:M177)+O177</f>
        <v>326882.31841149734</v>
      </c>
      <c r="R177" s="33">
        <f>Q177/E177</f>
        <v>239.64979355681623</v>
      </c>
      <c r="S177" s="10">
        <f>SUM(F177:L177)+N177+P177</f>
        <v>433059.6398455642</v>
      </c>
      <c r="T177" s="10">
        <f>S177/E177</f>
        <v>317.49240457885941</v>
      </c>
    </row>
    <row r="178" spans="1:20" x14ac:dyDescent="0.25">
      <c r="A178" s="2">
        <v>562</v>
      </c>
      <c r="B178" s="2" t="s">
        <v>170</v>
      </c>
      <c r="C178" s="2">
        <v>6</v>
      </c>
      <c r="D178" s="2">
        <v>24</v>
      </c>
      <c r="E178" s="7">
        <v>9221</v>
      </c>
      <c r="F178" s="37">
        <v>302448.8</v>
      </c>
      <c r="G178" s="37">
        <v>552323.69117620157</v>
      </c>
      <c r="H178" s="37">
        <v>180800.62</v>
      </c>
      <c r="I178" s="37">
        <v>132785.64000000001</v>
      </c>
      <c r="J178" s="37">
        <v>216232.44999999998</v>
      </c>
      <c r="K178" s="37">
        <v>7341.35</v>
      </c>
      <c r="L178" s="37">
        <v>393191.39245159115</v>
      </c>
      <c r="M178" s="37">
        <v>580258.1004837933</v>
      </c>
      <c r="N178" s="55">
        <v>584823</v>
      </c>
      <c r="O178" s="55">
        <v>4565</v>
      </c>
      <c r="P178" s="38">
        <v>423510.4001700576</v>
      </c>
      <c r="Q178" s="33">
        <f>SUM(F178:M178)+O178</f>
        <v>2369947.0441115862</v>
      </c>
      <c r="R178" s="33">
        <f>Q178/E178</f>
        <v>257.01627199995511</v>
      </c>
      <c r="S178" s="10">
        <f>SUM(F178:L178)+N178+P178</f>
        <v>2793457.34379785</v>
      </c>
      <c r="T178" s="10">
        <f>S178/E178</f>
        <v>302.94516254179047</v>
      </c>
    </row>
    <row r="179" spans="1:20" x14ac:dyDescent="0.25">
      <c r="A179" s="2">
        <v>563</v>
      </c>
      <c r="B179" s="2" t="s">
        <v>171</v>
      </c>
      <c r="C179" s="2">
        <v>17</v>
      </c>
      <c r="D179" s="2">
        <v>24</v>
      </c>
      <c r="E179" s="7">
        <v>7430</v>
      </c>
      <c r="F179" s="37">
        <v>243703.99999999997</v>
      </c>
      <c r="G179" s="37">
        <v>416262.31712791778</v>
      </c>
      <c r="H179" s="37">
        <v>176958.34</v>
      </c>
      <c r="I179" s="37">
        <v>94131.6</v>
      </c>
      <c r="J179" s="37">
        <v>174233.5</v>
      </c>
      <c r="K179" s="37">
        <v>7076.58</v>
      </c>
      <c r="L179" s="37">
        <v>301576.29765517736</v>
      </c>
      <c r="M179" s="37">
        <v>504348.37233243918</v>
      </c>
      <c r="N179" s="55">
        <v>505394</v>
      </c>
      <c r="O179" s="55">
        <v>1046</v>
      </c>
      <c r="P179" s="38">
        <v>363654.1229633388</v>
      </c>
      <c r="Q179" s="33">
        <f>SUM(F179:M179)+O179</f>
        <v>1919337.0071155345</v>
      </c>
      <c r="R179" s="33">
        <f>Q179/E179</f>
        <v>258.3226119940154</v>
      </c>
      <c r="S179" s="10">
        <f>SUM(F179:L179)+N179+P179</f>
        <v>2282990.7577464338</v>
      </c>
      <c r="T179" s="10">
        <f>S179/E179</f>
        <v>307.2665891987125</v>
      </c>
    </row>
    <row r="180" spans="1:20" x14ac:dyDescent="0.25">
      <c r="A180" s="2">
        <v>564</v>
      </c>
      <c r="B180" s="2" t="s">
        <v>172</v>
      </c>
      <c r="C180" s="2">
        <v>17</v>
      </c>
      <c r="D180" s="2">
        <v>20</v>
      </c>
      <c r="E180" s="7">
        <v>203567</v>
      </c>
      <c r="F180" s="37">
        <v>6676997.5999999996</v>
      </c>
      <c r="G180" s="37">
        <v>13286849.420651592</v>
      </c>
      <c r="H180" s="37">
        <v>4743294.66</v>
      </c>
      <c r="I180" s="37">
        <v>1606245.6</v>
      </c>
      <c r="J180" s="37">
        <v>4773646.1499999994</v>
      </c>
      <c r="K180" s="37">
        <v>178310.56</v>
      </c>
      <c r="L180" s="37">
        <v>9583345.0495919306</v>
      </c>
      <c r="M180" s="37">
        <v>13818127.201964689</v>
      </c>
      <c r="N180" s="55">
        <v>13846775</v>
      </c>
      <c r="O180" s="55">
        <v>28648</v>
      </c>
      <c r="P180" s="38">
        <v>9208645.2875876483</v>
      </c>
      <c r="Q180" s="33">
        <f>SUM(F180:M180)+O180</f>
        <v>54695464.242208213</v>
      </c>
      <c r="R180" s="33">
        <f>Q180/E180</f>
        <v>268.68531855461941</v>
      </c>
      <c r="S180" s="10">
        <f>SUM(F180:L180)+N180+P180</f>
        <v>63904109.327831171</v>
      </c>
      <c r="T180" s="10">
        <f>S180/E180</f>
        <v>313.9217521888674</v>
      </c>
    </row>
    <row r="181" spans="1:20" x14ac:dyDescent="0.25">
      <c r="A181" s="2">
        <v>576</v>
      </c>
      <c r="B181" s="2" t="s">
        <v>173</v>
      </c>
      <c r="C181" s="2">
        <v>7</v>
      </c>
      <c r="D181" s="2">
        <v>25</v>
      </c>
      <c r="E181" s="7">
        <v>2963</v>
      </c>
      <c r="F181" s="37">
        <v>97186.4</v>
      </c>
      <c r="G181" s="37">
        <v>149523.59461031482</v>
      </c>
      <c r="H181" s="37">
        <v>41944.89</v>
      </c>
      <c r="I181" s="37">
        <v>57880.92</v>
      </c>
      <c r="J181" s="37">
        <v>69482.349999999991</v>
      </c>
      <c r="K181" s="37">
        <v>2021.88</v>
      </c>
      <c r="L181" s="37">
        <v>109749.4435441885</v>
      </c>
      <c r="M181" s="37">
        <v>150589.49886951051</v>
      </c>
      <c r="N181" s="55">
        <v>151981</v>
      </c>
      <c r="O181" s="55">
        <v>1391</v>
      </c>
      <c r="P181" s="38">
        <v>266069.0138173335</v>
      </c>
      <c r="Q181" s="33">
        <f>SUM(F181:M181)+O181</f>
        <v>679769.97702401376</v>
      </c>
      <c r="R181" s="33">
        <f>Q181/E181</f>
        <v>229.41949950186088</v>
      </c>
      <c r="S181" s="10">
        <f>SUM(F181:L181)+N181+P181</f>
        <v>945839.49197183677</v>
      </c>
      <c r="T181" s="10">
        <f>S181/E181</f>
        <v>319.21683833001578</v>
      </c>
    </row>
    <row r="182" spans="1:20" x14ac:dyDescent="0.25">
      <c r="A182" s="2">
        <v>577</v>
      </c>
      <c r="B182" s="2" t="s">
        <v>174</v>
      </c>
      <c r="C182" s="2">
        <v>2</v>
      </c>
      <c r="D182" s="2">
        <v>23</v>
      </c>
      <c r="E182" s="7">
        <v>10832</v>
      </c>
      <c r="F182" s="37">
        <v>355289.59999999998</v>
      </c>
      <c r="G182" s="37">
        <v>751463.73747912981</v>
      </c>
      <c r="H182" s="37">
        <v>261381.77000000002</v>
      </c>
      <c r="I182" s="37">
        <v>115561.56</v>
      </c>
      <c r="J182" s="37">
        <v>254010.4</v>
      </c>
      <c r="K182" s="37">
        <v>9748.35</v>
      </c>
      <c r="L182" s="37">
        <v>539685.00750639744</v>
      </c>
      <c r="M182" s="37">
        <v>620205.27962141042</v>
      </c>
      <c r="N182" s="55">
        <v>624650</v>
      </c>
      <c r="O182" s="55">
        <v>4445</v>
      </c>
      <c r="P182" s="38">
        <v>270299.77954683302</v>
      </c>
      <c r="Q182" s="33">
        <f>SUM(F182:M182)+O182</f>
        <v>2911790.7046069382</v>
      </c>
      <c r="R182" s="33">
        <f>Q182/E182</f>
        <v>268.81376519635694</v>
      </c>
      <c r="S182" s="10">
        <f>SUM(F182:L182)+N182+P182</f>
        <v>3182090.2045323607</v>
      </c>
      <c r="T182" s="10">
        <f>S182/E182</f>
        <v>293.76755950261821</v>
      </c>
    </row>
    <row r="183" spans="1:20" x14ac:dyDescent="0.25">
      <c r="A183" s="2">
        <v>578</v>
      </c>
      <c r="B183" s="2" t="s">
        <v>175</v>
      </c>
      <c r="C183" s="2">
        <v>18</v>
      </c>
      <c r="D183" s="2">
        <v>25</v>
      </c>
      <c r="E183" s="7">
        <v>3336</v>
      </c>
      <c r="F183" s="37">
        <v>109420.79999999999</v>
      </c>
      <c r="G183" s="37">
        <v>176218.31909445877</v>
      </c>
      <c r="H183" s="37">
        <v>56460.170000000006</v>
      </c>
      <c r="I183" s="37">
        <v>53574.9</v>
      </c>
      <c r="J183" s="37">
        <v>78229.2</v>
      </c>
      <c r="K183" s="37">
        <v>2551.42</v>
      </c>
      <c r="L183" s="37">
        <v>123067.87440428368</v>
      </c>
      <c r="M183" s="37">
        <v>229177.8300108478</v>
      </c>
      <c r="N183" s="55">
        <v>228148</v>
      </c>
      <c r="O183" s="55">
        <v>-1030</v>
      </c>
      <c r="P183" s="38">
        <v>141584.4391771665</v>
      </c>
      <c r="Q183" s="33">
        <f>SUM(F183:M183)+O183</f>
        <v>827670.51350959018</v>
      </c>
      <c r="R183" s="33">
        <f>Q183/E183</f>
        <v>248.10267191534479</v>
      </c>
      <c r="S183" s="10">
        <f>SUM(F183:L183)+N183+P183</f>
        <v>969255.12267590896</v>
      </c>
      <c r="T183" s="10">
        <f>S183/E183</f>
        <v>290.54410152155543</v>
      </c>
    </row>
    <row r="184" spans="1:20" x14ac:dyDescent="0.25">
      <c r="A184" s="2">
        <v>580</v>
      </c>
      <c r="B184" s="2" t="s">
        <v>176</v>
      </c>
      <c r="C184" s="2">
        <v>9</v>
      </c>
      <c r="D184" s="2">
        <v>25</v>
      </c>
      <c r="E184" s="7">
        <v>4842</v>
      </c>
      <c r="F184" s="37">
        <v>158817.59999999998</v>
      </c>
      <c r="G184" s="37">
        <v>246123.45746098107</v>
      </c>
      <c r="H184" s="37">
        <v>64891.840000000004</v>
      </c>
      <c r="I184" s="37">
        <v>93030.06</v>
      </c>
      <c r="J184" s="37">
        <v>113544.9</v>
      </c>
      <c r="K184" s="37">
        <v>2431.0700000000002</v>
      </c>
      <c r="L184" s="37">
        <v>174561.41412842934</v>
      </c>
      <c r="M184" s="37">
        <v>207462.11903422137</v>
      </c>
      <c r="N184" s="55">
        <v>208358</v>
      </c>
      <c r="O184" s="55">
        <v>896</v>
      </c>
      <c r="P184" s="38">
        <v>313739.12559234601</v>
      </c>
      <c r="Q184" s="33">
        <f>SUM(F184:M184)+O184</f>
        <v>1061758.4606236317</v>
      </c>
      <c r="R184" s="33">
        <f>Q184/E184</f>
        <v>219.28097080207181</v>
      </c>
      <c r="S184" s="10">
        <f>SUM(F184:L184)+N184+P184</f>
        <v>1375497.4671817564</v>
      </c>
      <c r="T184" s="10">
        <f>S184/E184</f>
        <v>284.07630466372501</v>
      </c>
    </row>
    <row r="185" spans="1:20" x14ac:dyDescent="0.25">
      <c r="A185" s="2">
        <v>581</v>
      </c>
      <c r="B185" s="2" t="s">
        <v>177</v>
      </c>
      <c r="C185" s="2">
        <v>6</v>
      </c>
      <c r="D185" s="2">
        <v>24</v>
      </c>
      <c r="E185" s="7">
        <v>6469</v>
      </c>
      <c r="F185" s="37">
        <v>212183.19999999998</v>
      </c>
      <c r="G185" s="37">
        <v>362655.45909624366</v>
      </c>
      <c r="H185" s="37">
        <v>116122.24000000001</v>
      </c>
      <c r="I185" s="37">
        <v>103094.13</v>
      </c>
      <c r="J185" s="37">
        <v>151698.04999999999</v>
      </c>
      <c r="K185" s="37">
        <v>5126.91</v>
      </c>
      <c r="L185" s="37">
        <v>258799.84853332074</v>
      </c>
      <c r="M185" s="37">
        <v>407080.53920720733</v>
      </c>
      <c r="N185" s="55">
        <v>410283</v>
      </c>
      <c r="O185" s="55">
        <v>3202</v>
      </c>
      <c r="P185" s="38">
        <v>456464.51927117194</v>
      </c>
      <c r="Q185" s="33">
        <f>SUM(F185:M185)+O185</f>
        <v>1619962.3768367718</v>
      </c>
      <c r="R185" s="33">
        <f>Q185/E185</f>
        <v>250.41928842738781</v>
      </c>
      <c r="S185" s="10">
        <f>SUM(F185:L185)+N185+P185</f>
        <v>2076427.3569007365</v>
      </c>
      <c r="T185" s="10">
        <f>S185/E185</f>
        <v>320.98119599640387</v>
      </c>
    </row>
    <row r="186" spans="1:20" x14ac:dyDescent="0.25">
      <c r="A186" s="2">
        <v>583</v>
      </c>
      <c r="B186" s="2" t="s">
        <v>178</v>
      </c>
      <c r="C186" s="2">
        <v>19</v>
      </c>
      <c r="D186" s="2">
        <v>26</v>
      </c>
      <c r="E186" s="7">
        <v>954</v>
      </c>
      <c r="F186" s="37">
        <v>31291.199999999997</v>
      </c>
      <c r="G186" s="37">
        <v>53945.818356939955</v>
      </c>
      <c r="H186" s="37">
        <v>10993.19</v>
      </c>
      <c r="I186" s="37">
        <v>16723.38</v>
      </c>
      <c r="J186" s="37">
        <v>22371.3</v>
      </c>
      <c r="K186" s="37">
        <v>336.98</v>
      </c>
      <c r="L186" s="37">
        <v>40625.326805368961</v>
      </c>
      <c r="M186" s="37">
        <v>78995.85012428429</v>
      </c>
      <c r="N186" s="55">
        <v>80228</v>
      </c>
      <c r="O186" s="55">
        <v>1232</v>
      </c>
      <c r="P186" s="38">
        <v>83122.776308909699</v>
      </c>
      <c r="Q186" s="33">
        <f>SUM(F186:M186)+O186</f>
        <v>256515.0452865932</v>
      </c>
      <c r="R186" s="33">
        <f>Q186/E186</f>
        <v>268.8836952689656</v>
      </c>
      <c r="S186" s="10">
        <f>SUM(F186:L186)+N186+P186</f>
        <v>339637.97147121863</v>
      </c>
      <c r="T186" s="10">
        <f>S186/E186</f>
        <v>356.01464514802791</v>
      </c>
    </row>
    <row r="187" spans="1:20" x14ac:dyDescent="0.25">
      <c r="A187" s="2">
        <v>584</v>
      </c>
      <c r="B187" s="2" t="s">
        <v>179</v>
      </c>
      <c r="C187" s="2">
        <v>16</v>
      </c>
      <c r="D187" s="2">
        <v>25</v>
      </c>
      <c r="E187" s="7">
        <v>2825</v>
      </c>
      <c r="F187" s="37">
        <v>92659.999999999985</v>
      </c>
      <c r="G187" s="37">
        <v>118803.10274396298</v>
      </c>
      <c r="H187" s="37">
        <v>92428.180000000008</v>
      </c>
      <c r="I187" s="37">
        <v>32695.71</v>
      </c>
      <c r="J187" s="37">
        <v>66246.25</v>
      </c>
      <c r="K187" s="37">
        <v>3538.29</v>
      </c>
      <c r="L187" s="37">
        <v>88736.619297577621</v>
      </c>
      <c r="M187" s="37">
        <v>165964.4292801221</v>
      </c>
      <c r="N187" s="55">
        <v>164095</v>
      </c>
      <c r="O187" s="55">
        <v>-1869</v>
      </c>
      <c r="P187" s="38">
        <v>146906.78166613172</v>
      </c>
      <c r="Q187" s="33">
        <f>SUM(F187:M187)+O187</f>
        <v>659203.58132166276</v>
      </c>
      <c r="R187" s="33">
        <f>Q187/E187</f>
        <v>233.34640046784523</v>
      </c>
      <c r="S187" s="10">
        <f>SUM(F187:L187)+N187+P187</f>
        <v>806109.93370767229</v>
      </c>
      <c r="T187" s="10">
        <f>S187/E187</f>
        <v>285.34864910006098</v>
      </c>
    </row>
    <row r="188" spans="1:20" x14ac:dyDescent="0.25">
      <c r="A188" s="2">
        <v>588</v>
      </c>
      <c r="B188" s="2" t="s">
        <v>180</v>
      </c>
      <c r="C188" s="2">
        <v>10</v>
      </c>
      <c r="D188" s="2">
        <v>26</v>
      </c>
      <c r="E188" s="7">
        <v>1713</v>
      </c>
      <c r="F188" s="37">
        <v>56186.399999999994</v>
      </c>
      <c r="G188" s="37">
        <v>78697.321520469748</v>
      </c>
      <c r="H188" s="37">
        <v>25295.010000000002</v>
      </c>
      <c r="I188" s="37">
        <v>30692.91</v>
      </c>
      <c r="J188" s="37">
        <v>40169.85</v>
      </c>
      <c r="K188" s="37">
        <v>1396.06</v>
      </c>
      <c r="L188" s="37">
        <v>55663.272789250441</v>
      </c>
      <c r="M188" s="37">
        <v>70401.048516309951</v>
      </c>
      <c r="N188" s="55">
        <v>70435</v>
      </c>
      <c r="O188" s="55">
        <v>34</v>
      </c>
      <c r="P188" s="38">
        <v>200921.6759310585</v>
      </c>
      <c r="Q188" s="33">
        <f>SUM(F188:M188)+O188</f>
        <v>358535.87282603013</v>
      </c>
      <c r="R188" s="33">
        <f>Q188/E188</f>
        <v>209.30290299242856</v>
      </c>
      <c r="S188" s="10">
        <f>SUM(F188:L188)+N188+P188</f>
        <v>559457.50024077867</v>
      </c>
      <c r="T188" s="10">
        <f>S188/E188</f>
        <v>326.59515483991748</v>
      </c>
    </row>
    <row r="189" spans="1:20" x14ac:dyDescent="0.25">
      <c r="A189" s="2">
        <v>592</v>
      </c>
      <c r="B189" s="2" t="s">
        <v>181</v>
      </c>
      <c r="C189" s="2">
        <v>13</v>
      </c>
      <c r="D189" s="2">
        <v>25</v>
      </c>
      <c r="E189" s="7">
        <v>3900</v>
      </c>
      <c r="F189" s="37">
        <v>127919.99999999999</v>
      </c>
      <c r="G189" s="37">
        <v>211723.0002116503</v>
      </c>
      <c r="H189" s="37">
        <v>97337.760000000009</v>
      </c>
      <c r="I189" s="37">
        <v>46464.959999999999</v>
      </c>
      <c r="J189" s="37">
        <v>91455</v>
      </c>
      <c r="K189" s="37">
        <v>3754.92</v>
      </c>
      <c r="L189" s="37">
        <v>153310.17624797722</v>
      </c>
      <c r="M189" s="37">
        <v>234162.01316233852</v>
      </c>
      <c r="N189" s="55">
        <v>235683</v>
      </c>
      <c r="O189" s="55">
        <v>1521</v>
      </c>
      <c r="P189" s="38">
        <v>277861.6224088929</v>
      </c>
      <c r="Q189" s="33">
        <f>SUM(F189:M189)+O189</f>
        <v>967648.829621966</v>
      </c>
      <c r="R189" s="33">
        <f>Q189/E189</f>
        <v>248.11508451845282</v>
      </c>
      <c r="S189" s="10">
        <f>SUM(F189:L189)+N189+P189</f>
        <v>1245510.4388685203</v>
      </c>
      <c r="T189" s="10">
        <f>S189/E189</f>
        <v>319.36165099192829</v>
      </c>
    </row>
    <row r="190" spans="1:20" x14ac:dyDescent="0.25">
      <c r="A190" s="2">
        <v>593</v>
      </c>
      <c r="B190" s="2" t="s">
        <v>182</v>
      </c>
      <c r="C190" s="2">
        <v>10</v>
      </c>
      <c r="D190" s="2">
        <v>23</v>
      </c>
      <c r="E190" s="7">
        <v>17933</v>
      </c>
      <c r="F190" s="37">
        <v>588202.39999999991</v>
      </c>
      <c r="G190" s="37">
        <v>1094933.5810959942</v>
      </c>
      <c r="H190" s="37">
        <v>286570.05</v>
      </c>
      <c r="I190" s="37">
        <v>275685.42</v>
      </c>
      <c r="J190" s="37">
        <v>420528.85</v>
      </c>
      <c r="K190" s="37">
        <v>11577.67</v>
      </c>
      <c r="L190" s="37">
        <v>789874.92696622887</v>
      </c>
      <c r="M190" s="37">
        <v>737012.26097080344</v>
      </c>
      <c r="N190" s="55">
        <v>737363</v>
      </c>
      <c r="O190" s="55">
        <v>351</v>
      </c>
      <c r="P190" s="38">
        <v>1060650.2559754683</v>
      </c>
      <c r="Q190" s="33">
        <f>SUM(F190:M190)+O190</f>
        <v>4204736.1590330265</v>
      </c>
      <c r="R190" s="33">
        <f>Q190/E190</f>
        <v>234.46919974533131</v>
      </c>
      <c r="S190" s="10">
        <f>SUM(F190:L190)+N190+P190</f>
        <v>5265386.1540376917</v>
      </c>
      <c r="T190" s="10">
        <f>S190/E190</f>
        <v>293.61435086364196</v>
      </c>
    </row>
    <row r="191" spans="1:20" x14ac:dyDescent="0.25">
      <c r="A191" s="2">
        <v>595</v>
      </c>
      <c r="B191" s="2" t="s">
        <v>183</v>
      </c>
      <c r="C191" s="2">
        <v>11</v>
      </c>
      <c r="D191" s="2">
        <v>25</v>
      </c>
      <c r="E191" s="7">
        <v>4498</v>
      </c>
      <c r="F191" s="37">
        <v>147534.39999999999</v>
      </c>
      <c r="G191" s="37">
        <v>209023.43927100193</v>
      </c>
      <c r="H191" s="37">
        <v>83035.94</v>
      </c>
      <c r="I191" s="37">
        <v>79160.67</v>
      </c>
      <c r="J191" s="37">
        <v>105478.09999999999</v>
      </c>
      <c r="K191" s="37">
        <v>3827.13</v>
      </c>
      <c r="L191" s="37">
        <v>147017.21662819531</v>
      </c>
      <c r="M191" s="37">
        <v>247358.22960654047</v>
      </c>
      <c r="N191" s="55">
        <v>248882</v>
      </c>
      <c r="O191" s="55">
        <v>1523</v>
      </c>
      <c r="P191" s="38">
        <v>372603.21507962007</v>
      </c>
      <c r="Q191" s="33">
        <f>SUM(F191:M191)+O191</f>
        <v>1023958.1255057377</v>
      </c>
      <c r="R191" s="33">
        <f>Q191/E191</f>
        <v>227.64742674649571</v>
      </c>
      <c r="S191" s="10">
        <f>SUM(F191:L191)+N191+P191</f>
        <v>1396562.1109788173</v>
      </c>
      <c r="T191" s="10">
        <f>S191/E191</f>
        <v>310.48512916380997</v>
      </c>
    </row>
    <row r="192" spans="1:20" x14ac:dyDescent="0.25">
      <c r="A192" s="2">
        <v>598</v>
      </c>
      <c r="B192" s="2" t="s">
        <v>184</v>
      </c>
      <c r="C192" s="2">
        <v>15</v>
      </c>
      <c r="D192" s="2">
        <v>23</v>
      </c>
      <c r="E192" s="7">
        <v>19278</v>
      </c>
      <c r="F192" s="37">
        <v>632318.39999999991</v>
      </c>
      <c r="G192" s="37">
        <v>1299648.7736527298</v>
      </c>
      <c r="H192" s="37">
        <v>397675.98000000004</v>
      </c>
      <c r="I192" s="37">
        <v>246795.03</v>
      </c>
      <c r="J192" s="37">
        <v>452069.1</v>
      </c>
      <c r="K192" s="37">
        <v>15621.43</v>
      </c>
      <c r="L192" s="37">
        <v>933749.74364018708</v>
      </c>
      <c r="M192" s="37">
        <v>743321.07330134721</v>
      </c>
      <c r="N192" s="55">
        <v>748626</v>
      </c>
      <c r="O192" s="55">
        <v>5304</v>
      </c>
      <c r="P192" s="38">
        <v>1399161.723619391</v>
      </c>
      <c r="Q192" s="33">
        <f>SUM(F192:M192)+O192</f>
        <v>4726503.5305942642</v>
      </c>
      <c r="R192" s="33">
        <f>Q192/E192</f>
        <v>245.17603125813176</v>
      </c>
      <c r="S192" s="10">
        <f>SUM(F192:L192)+N192+P192</f>
        <v>6125666.1809123084</v>
      </c>
      <c r="T192" s="10">
        <f>S192/E192</f>
        <v>317.75423700136469</v>
      </c>
    </row>
    <row r="193" spans="1:20" x14ac:dyDescent="0.25">
      <c r="A193" s="2">
        <v>599</v>
      </c>
      <c r="B193" s="2" t="s">
        <v>328</v>
      </c>
      <c r="C193" s="2">
        <v>15</v>
      </c>
      <c r="D193" s="2">
        <v>23</v>
      </c>
      <c r="E193" s="7">
        <v>11016</v>
      </c>
      <c r="F193" s="37">
        <v>361324.79999999999</v>
      </c>
      <c r="G193" s="37">
        <v>603900.9517534757</v>
      </c>
      <c r="H193" s="37">
        <v>330863</v>
      </c>
      <c r="I193" s="37">
        <v>99038.46</v>
      </c>
      <c r="J193" s="37">
        <v>258325.19999999998</v>
      </c>
      <c r="K193" s="37">
        <v>12468.26</v>
      </c>
      <c r="L193" s="37">
        <v>422615.11044907058</v>
      </c>
      <c r="M193" s="37">
        <v>424754.89902934124</v>
      </c>
      <c r="N193" s="55">
        <v>427786</v>
      </c>
      <c r="O193" s="55">
        <v>3031</v>
      </c>
      <c r="P193" s="38">
        <v>588177.05295449158</v>
      </c>
      <c r="Q193" s="33">
        <f>SUM(F193:M193)+O193</f>
        <v>2516321.6812318875</v>
      </c>
      <c r="R193" s="33">
        <f>Q193/E193</f>
        <v>228.42426300216843</v>
      </c>
      <c r="S193" s="10">
        <f>SUM(F193:L193)+N193+P193</f>
        <v>3104498.8351570382</v>
      </c>
      <c r="T193" s="10">
        <f>S193/E193</f>
        <v>281.81725083124894</v>
      </c>
    </row>
    <row r="194" spans="1:20" x14ac:dyDescent="0.25">
      <c r="A194" s="2">
        <v>601</v>
      </c>
      <c r="B194" s="2" t="s">
        <v>185</v>
      </c>
      <c r="C194" s="2">
        <v>13</v>
      </c>
      <c r="D194" s="2">
        <v>25</v>
      </c>
      <c r="E194" s="7">
        <v>4053</v>
      </c>
      <c r="F194" s="37">
        <v>132938.4</v>
      </c>
      <c r="G194" s="37">
        <v>186601.26581088133</v>
      </c>
      <c r="H194" s="37">
        <v>79834.040000000008</v>
      </c>
      <c r="I194" s="37">
        <v>60534.63</v>
      </c>
      <c r="J194" s="37">
        <v>95042.849999999991</v>
      </c>
      <c r="K194" s="37">
        <v>3490.15</v>
      </c>
      <c r="L194" s="37">
        <v>129362.56243582039</v>
      </c>
      <c r="M194" s="37">
        <v>243348.36906332258</v>
      </c>
      <c r="N194" s="55">
        <v>244929</v>
      </c>
      <c r="O194" s="55">
        <v>1581</v>
      </c>
      <c r="P194" s="38">
        <v>381578.40176856029</v>
      </c>
      <c r="Q194" s="33">
        <f>SUM(F194:M194)+O194</f>
        <v>932733.26731002424</v>
      </c>
      <c r="R194" s="33">
        <f>Q194/E194</f>
        <v>230.13404078707728</v>
      </c>
      <c r="S194" s="10">
        <f>SUM(F194:L194)+N194+P194</f>
        <v>1314311.3000152619</v>
      </c>
      <c r="T194" s="10">
        <f>S194/E194</f>
        <v>324.28110042320799</v>
      </c>
    </row>
    <row r="195" spans="1:20" x14ac:dyDescent="0.25">
      <c r="A195" s="2">
        <v>604</v>
      </c>
      <c r="B195" s="2" t="s">
        <v>186</v>
      </c>
      <c r="C195" s="2">
        <v>6</v>
      </c>
      <c r="D195" s="2">
        <v>23</v>
      </c>
      <c r="E195" s="7">
        <v>19368</v>
      </c>
      <c r="F195" s="37">
        <v>635270.39999999991</v>
      </c>
      <c r="G195" s="37">
        <v>1585590.5876647264</v>
      </c>
      <c r="H195" s="37">
        <v>501631</v>
      </c>
      <c r="I195" s="37">
        <v>171239.4</v>
      </c>
      <c r="J195" s="37">
        <v>454179.6</v>
      </c>
      <c r="K195" s="37">
        <v>19833.68</v>
      </c>
      <c r="L195" s="37">
        <v>1124669.3825579989</v>
      </c>
      <c r="M195" s="37">
        <v>1218787.4297982983</v>
      </c>
      <c r="N195" s="55">
        <v>1228375</v>
      </c>
      <c r="O195" s="55">
        <v>9588</v>
      </c>
      <c r="P195" s="38">
        <v>916736.19313632755</v>
      </c>
      <c r="Q195" s="33">
        <f>SUM(F195:M195)+O195</f>
        <v>5720789.4800210241</v>
      </c>
      <c r="R195" s="33">
        <f>Q195/E195</f>
        <v>295.37326931128791</v>
      </c>
      <c r="S195" s="10">
        <f>SUM(F195:L195)+N195+P195</f>
        <v>6637525.2433590535</v>
      </c>
      <c r="T195" s="10">
        <f>S195/E195</f>
        <v>342.70576432047983</v>
      </c>
    </row>
    <row r="196" spans="1:20" x14ac:dyDescent="0.25">
      <c r="A196" s="2">
        <v>607</v>
      </c>
      <c r="B196" s="2" t="s">
        <v>187</v>
      </c>
      <c r="C196" s="2">
        <v>12</v>
      </c>
      <c r="D196" s="2">
        <v>25</v>
      </c>
      <c r="E196" s="7">
        <v>4307</v>
      </c>
      <c r="F196" s="37">
        <v>141269.59999999998</v>
      </c>
      <c r="G196" s="37">
        <v>183609.7066874431</v>
      </c>
      <c r="H196" s="37">
        <v>73643.7</v>
      </c>
      <c r="I196" s="37">
        <v>67394.22</v>
      </c>
      <c r="J196" s="37">
        <v>100999.15</v>
      </c>
      <c r="K196" s="37">
        <v>2695.84</v>
      </c>
      <c r="L196" s="37">
        <v>129394.20978903682</v>
      </c>
      <c r="M196" s="37">
        <v>220293.04253144594</v>
      </c>
      <c r="N196" s="55">
        <v>222140</v>
      </c>
      <c r="O196" s="55">
        <v>1847</v>
      </c>
      <c r="P196" s="38">
        <v>284194.7633140398</v>
      </c>
      <c r="Q196" s="33">
        <f>SUM(F196:M196)+O196</f>
        <v>921146.46900792583</v>
      </c>
      <c r="R196" s="33">
        <f>Q196/E196</f>
        <v>213.87194543949985</v>
      </c>
      <c r="S196" s="10">
        <f>SUM(F196:L196)+N196+P196</f>
        <v>1205341.1897905197</v>
      </c>
      <c r="T196" s="10">
        <f>S196/E196</f>
        <v>279.85632453924302</v>
      </c>
    </row>
    <row r="197" spans="1:20" x14ac:dyDescent="0.25">
      <c r="A197" s="2">
        <v>608</v>
      </c>
      <c r="B197" s="2" t="s">
        <v>188</v>
      </c>
      <c r="C197" s="2">
        <v>4</v>
      </c>
      <c r="D197" s="2">
        <v>25</v>
      </c>
      <c r="E197" s="7">
        <v>2146</v>
      </c>
      <c r="F197" s="37">
        <v>70388.799999999988</v>
      </c>
      <c r="G197" s="37">
        <v>108334.48637095717</v>
      </c>
      <c r="H197" s="37">
        <v>43759.3</v>
      </c>
      <c r="I197" s="37">
        <v>32845.919999999998</v>
      </c>
      <c r="J197" s="37">
        <v>50323.7</v>
      </c>
      <c r="K197" s="37">
        <v>1684.9</v>
      </c>
      <c r="L197" s="37">
        <v>77617.759877268443</v>
      </c>
      <c r="M197" s="37">
        <v>110041.58556611036</v>
      </c>
      <c r="N197" s="55">
        <v>111108</v>
      </c>
      <c r="O197" s="55">
        <v>1066</v>
      </c>
      <c r="P197" s="38">
        <v>130624.87704933689</v>
      </c>
      <c r="Q197" s="33">
        <f>SUM(F197:M197)+O197</f>
        <v>496062.451814336</v>
      </c>
      <c r="R197" s="33">
        <f>Q197/E197</f>
        <v>231.15678090136814</v>
      </c>
      <c r="S197" s="10">
        <f>SUM(F197:L197)+N197+P197</f>
        <v>626687.74329756247</v>
      </c>
      <c r="T197" s="10">
        <f>S197/E197</f>
        <v>292.02597544154821</v>
      </c>
    </row>
    <row r="198" spans="1:20" x14ac:dyDescent="0.25">
      <c r="A198" s="2">
        <v>609</v>
      </c>
      <c r="B198" s="2" t="s">
        <v>189</v>
      </c>
      <c r="C198" s="2">
        <v>4</v>
      </c>
      <c r="D198" s="2">
        <v>21</v>
      </c>
      <c r="E198" s="7">
        <v>84403</v>
      </c>
      <c r="F198" s="37">
        <v>2768418.4</v>
      </c>
      <c r="G198" s="37">
        <v>5269335.512129127</v>
      </c>
      <c r="H198" s="37">
        <v>1570531.95</v>
      </c>
      <c r="I198" s="37">
        <v>1071698.28</v>
      </c>
      <c r="J198" s="37">
        <v>1979250.3499999999</v>
      </c>
      <c r="K198" s="37">
        <v>61306.29</v>
      </c>
      <c r="L198" s="37">
        <v>3843152.2097515366</v>
      </c>
      <c r="M198" s="37">
        <v>4327977.6078920839</v>
      </c>
      <c r="N198" s="55">
        <v>4369904</v>
      </c>
      <c r="O198" s="55">
        <v>41926</v>
      </c>
      <c r="P198" s="38">
        <v>3524303.3249879358</v>
      </c>
      <c r="Q198" s="33">
        <f>SUM(F198:M198)+O198</f>
        <v>20933596.599772744</v>
      </c>
      <c r="R198" s="33">
        <f>Q198/E198</f>
        <v>248.01957987006082</v>
      </c>
      <c r="S198" s="10">
        <f>SUM(F198:L198)+N198+P198</f>
        <v>24457900.3168686</v>
      </c>
      <c r="T198" s="10">
        <f>S198/E198</f>
        <v>289.77524870998189</v>
      </c>
    </row>
    <row r="199" spans="1:20" x14ac:dyDescent="0.25">
      <c r="A199" s="2">
        <v>611</v>
      </c>
      <c r="B199" s="2" t="s">
        <v>190</v>
      </c>
      <c r="C199" s="2">
        <v>1</v>
      </c>
      <c r="D199" s="2">
        <v>24</v>
      </c>
      <c r="E199" s="7">
        <v>5068</v>
      </c>
      <c r="F199" s="37">
        <v>166230.39999999999</v>
      </c>
      <c r="G199" s="37">
        <v>348831.70812147029</v>
      </c>
      <c r="H199" s="37">
        <v>142377.82</v>
      </c>
      <c r="I199" s="37">
        <v>39555.300000000003</v>
      </c>
      <c r="J199" s="37">
        <v>118844.59999999999</v>
      </c>
      <c r="K199" s="37">
        <v>6715.53</v>
      </c>
      <c r="L199" s="37">
        <v>241635.07178730439</v>
      </c>
      <c r="M199" s="37">
        <v>412523.17806142912</v>
      </c>
      <c r="N199" s="55">
        <v>410057</v>
      </c>
      <c r="O199" s="55">
        <v>-2467</v>
      </c>
      <c r="P199" s="38">
        <v>121777.07463997739</v>
      </c>
      <c r="Q199" s="33">
        <f>SUM(F199:M199)+O199</f>
        <v>1474246.607970204</v>
      </c>
      <c r="R199" s="33">
        <f>Q199/E199</f>
        <v>290.89317442190293</v>
      </c>
      <c r="S199" s="10">
        <f>SUM(F199:L199)+N199+P199</f>
        <v>1596024.5045487522</v>
      </c>
      <c r="T199" s="10">
        <f>S199/E199</f>
        <v>314.92196222351072</v>
      </c>
    </row>
    <row r="200" spans="1:20" x14ac:dyDescent="0.25">
      <c r="A200" s="2">
        <v>614</v>
      </c>
      <c r="B200" s="2" t="s">
        <v>191</v>
      </c>
      <c r="C200" s="2">
        <v>19</v>
      </c>
      <c r="D200" s="2">
        <v>25</v>
      </c>
      <c r="E200" s="7">
        <v>3237</v>
      </c>
      <c r="F200" s="37">
        <v>106173.59999999999</v>
      </c>
      <c r="G200" s="37">
        <v>152380.69996717112</v>
      </c>
      <c r="H200" s="37">
        <v>40664.130000000005</v>
      </c>
      <c r="I200" s="37">
        <v>61586.1</v>
      </c>
      <c r="J200" s="37">
        <v>75907.649999999994</v>
      </c>
      <c r="K200" s="37">
        <v>1925.6</v>
      </c>
      <c r="L200" s="37">
        <v>109208.70523719929</v>
      </c>
      <c r="M200" s="37">
        <v>268039.37825189542</v>
      </c>
      <c r="N200" s="55">
        <v>272220</v>
      </c>
      <c r="O200" s="55">
        <v>4181</v>
      </c>
      <c r="P200" s="38">
        <v>155155.47802946818</v>
      </c>
      <c r="Q200" s="33">
        <f>SUM(F200:M200)+O200</f>
        <v>820066.86345626577</v>
      </c>
      <c r="R200" s="33">
        <f>Q200/E200</f>
        <v>253.34163220768173</v>
      </c>
      <c r="S200" s="10">
        <f>SUM(F200:L200)+N200+P200</f>
        <v>975221.96323383856</v>
      </c>
      <c r="T200" s="10">
        <f>S200/E200</f>
        <v>301.27338993940026</v>
      </c>
    </row>
    <row r="201" spans="1:20" x14ac:dyDescent="0.25">
      <c r="A201" s="2">
        <v>615</v>
      </c>
      <c r="B201" s="2" t="s">
        <v>192</v>
      </c>
      <c r="C201" s="2">
        <v>17</v>
      </c>
      <c r="D201" s="2">
        <v>24</v>
      </c>
      <c r="E201" s="7">
        <v>7990</v>
      </c>
      <c r="F201" s="37">
        <v>262071.99999999997</v>
      </c>
      <c r="G201" s="37">
        <v>346731.38858077629</v>
      </c>
      <c r="H201" s="37">
        <v>168846.86000000002</v>
      </c>
      <c r="I201" s="37">
        <v>121670.1</v>
      </c>
      <c r="J201" s="37">
        <v>187365.5</v>
      </c>
      <c r="K201" s="37">
        <v>7052.51</v>
      </c>
      <c r="L201" s="37">
        <v>247671.44935200812</v>
      </c>
      <c r="M201" s="37">
        <v>542361.17024713173</v>
      </c>
      <c r="N201" s="55">
        <v>543486</v>
      </c>
      <c r="O201" s="55">
        <v>1124</v>
      </c>
      <c r="P201" s="38">
        <v>597934.4036703381</v>
      </c>
      <c r="Q201" s="33">
        <f>SUM(F201:M201)+O201</f>
        <v>1884894.978179916</v>
      </c>
      <c r="R201" s="33">
        <f>Q201/E201</f>
        <v>235.90675571713592</v>
      </c>
      <c r="S201" s="10">
        <f>SUM(F201:L201)+N201+P201</f>
        <v>2482830.2116031223</v>
      </c>
      <c r="T201" s="10">
        <f>S201/E201</f>
        <v>310.74220420564734</v>
      </c>
    </row>
    <row r="202" spans="1:20" x14ac:dyDescent="0.25">
      <c r="A202" s="2">
        <v>616</v>
      </c>
      <c r="B202" s="2" t="s">
        <v>193</v>
      </c>
      <c r="C202" s="2">
        <v>1</v>
      </c>
      <c r="D202" s="2">
        <v>26</v>
      </c>
      <c r="E202" s="7">
        <v>1899</v>
      </c>
      <c r="F202" s="37">
        <v>62287.199999999997</v>
      </c>
      <c r="G202" s="37">
        <v>115548.99438218531</v>
      </c>
      <c r="H202" s="37">
        <v>41517.97</v>
      </c>
      <c r="I202" s="37">
        <v>21630.240000000002</v>
      </c>
      <c r="J202" s="37">
        <v>44531.549999999996</v>
      </c>
      <c r="K202" s="37">
        <v>1708.97</v>
      </c>
      <c r="L202" s="37">
        <v>82191.633126567554</v>
      </c>
      <c r="M202" s="37">
        <v>96513.485775632958</v>
      </c>
      <c r="N202" s="55">
        <v>97405</v>
      </c>
      <c r="O202" s="55">
        <v>892</v>
      </c>
      <c r="P202" s="38">
        <v>60241.597823628901</v>
      </c>
      <c r="Q202" s="33">
        <f>SUM(F202:M202)+O202</f>
        <v>466822.04328438576</v>
      </c>
      <c r="R202" s="33">
        <f>Q202/E202</f>
        <v>245.82519393595879</v>
      </c>
      <c r="S202" s="10">
        <f>SUM(F202:L202)+N202+P202</f>
        <v>527063.15533238172</v>
      </c>
      <c r="T202" s="10">
        <f>S202/E202</f>
        <v>277.54773845833688</v>
      </c>
    </row>
    <row r="203" spans="1:20" x14ac:dyDescent="0.25">
      <c r="A203" s="2">
        <v>619</v>
      </c>
      <c r="B203" s="2" t="s">
        <v>194</v>
      </c>
      <c r="C203" s="2">
        <v>6</v>
      </c>
      <c r="D203" s="2">
        <v>25</v>
      </c>
      <c r="E203" s="7">
        <v>2896</v>
      </c>
      <c r="F203" s="37">
        <v>94988.799999999988</v>
      </c>
      <c r="G203" s="37">
        <v>147362.66676222908</v>
      </c>
      <c r="H203" s="37">
        <v>49949.64</v>
      </c>
      <c r="I203" s="37">
        <v>48567.9</v>
      </c>
      <c r="J203" s="37">
        <v>67911.199999999997</v>
      </c>
      <c r="K203" s="37">
        <v>2382.9299999999998</v>
      </c>
      <c r="L203" s="37">
        <v>104486.36275801397</v>
      </c>
      <c r="M203" s="37">
        <v>165815.59174516291</v>
      </c>
      <c r="N203" s="55">
        <v>167004</v>
      </c>
      <c r="O203" s="55">
        <v>1188</v>
      </c>
      <c r="P203" s="38">
        <v>109288.50518490841</v>
      </c>
      <c r="Q203" s="33">
        <f>SUM(F203:M203)+O203</f>
        <v>682653.09126540599</v>
      </c>
      <c r="R203" s="33">
        <f>Q203/E203</f>
        <v>235.7227525087728</v>
      </c>
      <c r="S203" s="10">
        <f>SUM(F203:L203)+N203+P203</f>
        <v>791942.00470515143</v>
      </c>
      <c r="T203" s="10">
        <f>S203/E203</f>
        <v>273.46063698382301</v>
      </c>
    </row>
    <row r="204" spans="1:20" x14ac:dyDescent="0.25">
      <c r="A204" s="2">
        <v>620</v>
      </c>
      <c r="B204" s="2" t="s">
        <v>195</v>
      </c>
      <c r="C204" s="2">
        <v>18</v>
      </c>
      <c r="D204" s="2">
        <v>25</v>
      </c>
      <c r="E204" s="7">
        <v>2597</v>
      </c>
      <c r="F204" s="37">
        <v>85181.599999999991</v>
      </c>
      <c r="G204" s="37">
        <v>122057.3226547727</v>
      </c>
      <c r="H204" s="37">
        <v>32339.190000000002</v>
      </c>
      <c r="I204" s="37">
        <v>48617.97</v>
      </c>
      <c r="J204" s="37">
        <v>60899.65</v>
      </c>
      <c r="K204" s="37">
        <v>1444.2</v>
      </c>
      <c r="L204" s="37">
        <v>86538.039349806015</v>
      </c>
      <c r="M204" s="37">
        <v>178409.71958578291</v>
      </c>
      <c r="N204" s="55">
        <v>177608</v>
      </c>
      <c r="O204" s="55">
        <v>-802</v>
      </c>
      <c r="P204" s="38">
        <v>267910.87883589003</v>
      </c>
      <c r="Q204" s="33">
        <f>SUM(F204:M204)+O204</f>
        <v>614685.69159036165</v>
      </c>
      <c r="R204" s="33">
        <f>Q204/E204</f>
        <v>236.69067831742842</v>
      </c>
      <c r="S204" s="10">
        <f>SUM(F204:L204)+N204+P204</f>
        <v>882596.85084046866</v>
      </c>
      <c r="T204" s="10">
        <f>S204/E204</f>
        <v>339.8524647056098</v>
      </c>
    </row>
    <row r="205" spans="1:20" x14ac:dyDescent="0.25">
      <c r="A205" s="2">
        <v>623</v>
      </c>
      <c r="B205" s="2" t="s">
        <v>196</v>
      </c>
      <c r="C205" s="2">
        <v>10</v>
      </c>
      <c r="D205" s="2">
        <v>25</v>
      </c>
      <c r="E205" s="7">
        <v>2197</v>
      </c>
      <c r="F205" s="37">
        <v>72061.599999999991</v>
      </c>
      <c r="G205" s="37">
        <v>109414.54128188266</v>
      </c>
      <c r="H205" s="37">
        <v>24227.71</v>
      </c>
      <c r="I205" s="37">
        <v>44762.58</v>
      </c>
      <c r="J205" s="37">
        <v>51519.65</v>
      </c>
      <c r="K205" s="37">
        <v>1564.55</v>
      </c>
      <c r="L205" s="37">
        <v>78272.184802395408</v>
      </c>
      <c r="M205" s="37">
        <v>90292.529825063015</v>
      </c>
      <c r="N205" s="55">
        <v>90336</v>
      </c>
      <c r="O205" s="55">
        <v>43</v>
      </c>
      <c r="P205" s="38">
        <v>360107.47852644598</v>
      </c>
      <c r="Q205" s="33">
        <f>SUM(F205:M205)+O205</f>
        <v>472158.34590934106</v>
      </c>
      <c r="R205" s="33">
        <f>Q205/E205</f>
        <v>214.91048971749706</v>
      </c>
      <c r="S205" s="10">
        <f>SUM(F205:L205)+N205+P205</f>
        <v>832266.29461072409</v>
      </c>
      <c r="T205" s="10">
        <f>S205/E205</f>
        <v>378.81943314097589</v>
      </c>
    </row>
    <row r="206" spans="1:20" x14ac:dyDescent="0.25">
      <c r="A206" s="2">
        <v>624</v>
      </c>
      <c r="B206" s="2" t="s">
        <v>197</v>
      </c>
      <c r="C206" s="2">
        <v>8</v>
      </c>
      <c r="D206" s="2">
        <v>24</v>
      </c>
      <c r="E206" s="7">
        <v>5187</v>
      </c>
      <c r="F206" s="37">
        <v>170133.59999999998</v>
      </c>
      <c r="G206" s="37">
        <v>354535.80505628069</v>
      </c>
      <c r="H206" s="37">
        <v>108864.6</v>
      </c>
      <c r="I206" s="37">
        <v>66392.820000000007</v>
      </c>
      <c r="J206" s="37">
        <v>121635.15</v>
      </c>
      <c r="K206" s="37">
        <v>4188.18</v>
      </c>
      <c r="L206" s="37">
        <v>253538.69713701206</v>
      </c>
      <c r="M206" s="37">
        <v>233521.63381501846</v>
      </c>
      <c r="N206" s="55">
        <v>232469</v>
      </c>
      <c r="O206" s="55">
        <v>-1053</v>
      </c>
      <c r="P206" s="38">
        <v>188198.3345165136</v>
      </c>
      <c r="Q206" s="33">
        <f>SUM(F206:M206)+O206</f>
        <v>1311757.4860083114</v>
      </c>
      <c r="R206" s="33">
        <f>Q206/E206</f>
        <v>252.89328822215373</v>
      </c>
      <c r="S206" s="10">
        <f>SUM(F206:L206)+N206+P206</f>
        <v>1499956.1867098066</v>
      </c>
      <c r="T206" s="10">
        <f>S206/E206</f>
        <v>289.17605296121201</v>
      </c>
    </row>
    <row r="207" spans="1:20" x14ac:dyDescent="0.25">
      <c r="A207" s="2">
        <v>625</v>
      </c>
      <c r="B207" s="2" t="s">
        <v>198</v>
      </c>
      <c r="C207" s="2">
        <v>17</v>
      </c>
      <c r="D207" s="2">
        <v>25</v>
      </c>
      <c r="E207" s="7">
        <v>3146</v>
      </c>
      <c r="F207" s="37">
        <v>103188.79999999999</v>
      </c>
      <c r="G207" s="37">
        <v>173925.68902258057</v>
      </c>
      <c r="H207" s="37">
        <v>71936.02</v>
      </c>
      <c r="I207" s="37">
        <v>44612.37</v>
      </c>
      <c r="J207" s="37">
        <v>73773.7</v>
      </c>
      <c r="K207" s="37">
        <v>2864.33</v>
      </c>
      <c r="L207" s="37">
        <v>124492.96999395578</v>
      </c>
      <c r="M207" s="37">
        <v>213550.46828504087</v>
      </c>
      <c r="N207" s="55">
        <v>213993</v>
      </c>
      <c r="O207" s="55">
        <v>443</v>
      </c>
      <c r="P207" s="38">
        <v>139307.36103555391</v>
      </c>
      <c r="Q207" s="33">
        <f>SUM(F207:M207)+O207</f>
        <v>808787.34730157722</v>
      </c>
      <c r="R207" s="33">
        <f>Q207/E207</f>
        <v>257.08434434252297</v>
      </c>
      <c r="S207" s="10">
        <f>SUM(F207:L207)+N207+P207</f>
        <v>948094.24005209026</v>
      </c>
      <c r="T207" s="10">
        <f>S207/E207</f>
        <v>301.36498412335993</v>
      </c>
    </row>
    <row r="208" spans="1:20" x14ac:dyDescent="0.25">
      <c r="A208" s="2">
        <v>626</v>
      </c>
      <c r="B208" s="2" t="s">
        <v>199</v>
      </c>
      <c r="C208" s="2">
        <v>17</v>
      </c>
      <c r="D208" s="2">
        <v>24</v>
      </c>
      <c r="E208" s="7">
        <v>5248</v>
      </c>
      <c r="F208" s="37">
        <v>172134.39999999999</v>
      </c>
      <c r="G208" s="37">
        <v>287111.40561261511</v>
      </c>
      <c r="H208" s="37">
        <v>99152.17</v>
      </c>
      <c r="I208" s="37">
        <v>86220.54</v>
      </c>
      <c r="J208" s="37">
        <v>123065.59999999999</v>
      </c>
      <c r="K208" s="37">
        <v>4019.69</v>
      </c>
      <c r="L208" s="37">
        <v>207869.61025876226</v>
      </c>
      <c r="M208" s="37">
        <v>356234.22045769054</v>
      </c>
      <c r="N208" s="55">
        <v>356973</v>
      </c>
      <c r="O208" s="55">
        <v>739</v>
      </c>
      <c r="P208" s="38">
        <v>953063.36243072827</v>
      </c>
      <c r="Q208" s="33">
        <f>SUM(F208:M208)+O208</f>
        <v>1336546.6363290679</v>
      </c>
      <c r="R208" s="33">
        <f>Q208/E208</f>
        <v>254.67733161758153</v>
      </c>
      <c r="S208" s="10">
        <f>SUM(F208:L208)+N208+P208</f>
        <v>2289609.7783021056</v>
      </c>
      <c r="T208" s="10">
        <f>S208/E208</f>
        <v>436.28235104841951</v>
      </c>
    </row>
    <row r="209" spans="1:20" x14ac:dyDescent="0.25">
      <c r="A209" s="2">
        <v>630</v>
      </c>
      <c r="B209" s="2" t="s">
        <v>200</v>
      </c>
      <c r="C209" s="2">
        <v>17</v>
      </c>
      <c r="D209" s="2">
        <v>26</v>
      </c>
      <c r="E209" s="7">
        <v>1557</v>
      </c>
      <c r="F209" s="37">
        <v>51069.599999999999</v>
      </c>
      <c r="G209" s="37">
        <v>72469.315965321934</v>
      </c>
      <c r="H209" s="37">
        <v>43439.11</v>
      </c>
      <c r="I209" s="37">
        <v>17474.43</v>
      </c>
      <c r="J209" s="37">
        <v>36511.65</v>
      </c>
      <c r="K209" s="37">
        <v>1901.53</v>
      </c>
      <c r="L209" s="37">
        <v>50636.341283532944</v>
      </c>
      <c r="M209" s="37">
        <v>105689.15420210065</v>
      </c>
      <c r="N209" s="55">
        <v>105908</v>
      </c>
      <c r="O209" s="55">
        <v>219</v>
      </c>
      <c r="P209" s="38">
        <v>125780.78986928551</v>
      </c>
      <c r="Q209" s="33">
        <f>SUM(F209:M209)+O209</f>
        <v>379410.13145095552</v>
      </c>
      <c r="R209" s="33">
        <f>Q209/E209</f>
        <v>243.6802385683722</v>
      </c>
      <c r="S209" s="10">
        <f>SUM(F209:L209)+N209+P209</f>
        <v>505190.76711814036</v>
      </c>
      <c r="T209" s="10">
        <f>S209/E209</f>
        <v>324.46420495705866</v>
      </c>
    </row>
    <row r="210" spans="1:20" x14ac:dyDescent="0.25">
      <c r="A210" s="2">
        <v>631</v>
      </c>
      <c r="B210" s="2" t="s">
        <v>201</v>
      </c>
      <c r="C210" s="2">
        <v>2</v>
      </c>
      <c r="D210" s="2">
        <v>25</v>
      </c>
      <c r="E210" s="7">
        <v>2028</v>
      </c>
      <c r="F210" s="37">
        <v>66518.399999999994</v>
      </c>
      <c r="G210" s="37">
        <v>138653.29017304323</v>
      </c>
      <c r="H210" s="37">
        <v>38529.53</v>
      </c>
      <c r="I210" s="37">
        <v>28339.62</v>
      </c>
      <c r="J210" s="37">
        <v>47556.6</v>
      </c>
      <c r="K210" s="37">
        <v>1275.71</v>
      </c>
      <c r="L210" s="37">
        <v>95308.348955895053</v>
      </c>
      <c r="M210" s="37">
        <v>116116.71963369833</v>
      </c>
      <c r="N210" s="55">
        <v>116949</v>
      </c>
      <c r="O210" s="55">
        <v>832</v>
      </c>
      <c r="P210" s="38">
        <v>64508.199043653905</v>
      </c>
      <c r="Q210" s="33">
        <f>SUM(F210:M210)+O210</f>
        <v>533130.21876263665</v>
      </c>
      <c r="R210" s="33">
        <f>Q210/E210</f>
        <v>262.88472325573798</v>
      </c>
      <c r="S210" s="10">
        <f>SUM(F210:L210)+N210+P210</f>
        <v>597638.69817259221</v>
      </c>
      <c r="T210" s="10">
        <f>S210/E210</f>
        <v>294.69363815216576</v>
      </c>
    </row>
    <row r="211" spans="1:20" x14ac:dyDescent="0.25">
      <c r="A211" s="2">
        <v>635</v>
      </c>
      <c r="B211" s="2" t="s">
        <v>202</v>
      </c>
      <c r="C211" s="2">
        <v>6</v>
      </c>
      <c r="D211" s="2">
        <v>24</v>
      </c>
      <c r="E211" s="7">
        <v>6499</v>
      </c>
      <c r="F211" s="37">
        <v>213167.19999999998</v>
      </c>
      <c r="G211" s="37">
        <v>380139.69155640493</v>
      </c>
      <c r="H211" s="37">
        <v>128609.65000000001</v>
      </c>
      <c r="I211" s="37">
        <v>93781.11</v>
      </c>
      <c r="J211" s="37">
        <v>152401.54999999999</v>
      </c>
      <c r="K211" s="37">
        <v>5728.66</v>
      </c>
      <c r="L211" s="37">
        <v>270153.15561941353</v>
      </c>
      <c r="M211" s="37">
        <v>408968.37599437946</v>
      </c>
      <c r="N211" s="55">
        <v>412186</v>
      </c>
      <c r="O211" s="55">
        <v>3217</v>
      </c>
      <c r="P211" s="38">
        <v>273604.60371782607</v>
      </c>
      <c r="Q211" s="33">
        <f>SUM(F211:M211)+O211</f>
        <v>1656166.3931701977</v>
      </c>
      <c r="R211" s="33">
        <f>Q211/E211</f>
        <v>254.83403495463884</v>
      </c>
      <c r="S211" s="10">
        <f>SUM(F211:L211)+N211+P211</f>
        <v>1929771.6208936444</v>
      </c>
      <c r="T211" s="10">
        <f>S211/E211</f>
        <v>296.93362377191022</v>
      </c>
    </row>
    <row r="212" spans="1:20" x14ac:dyDescent="0.25">
      <c r="A212" s="2">
        <v>636</v>
      </c>
      <c r="B212" s="2" t="s">
        <v>203</v>
      </c>
      <c r="C212" s="2">
        <v>2</v>
      </c>
      <c r="D212" s="2">
        <v>24</v>
      </c>
      <c r="E212" s="7">
        <v>8333</v>
      </c>
      <c r="F212" s="37">
        <v>273322.39999999997</v>
      </c>
      <c r="G212" s="37">
        <v>461086.58522239723</v>
      </c>
      <c r="H212" s="37">
        <v>194462.06</v>
      </c>
      <c r="I212" s="37">
        <v>103294.41</v>
      </c>
      <c r="J212" s="37">
        <v>195408.85</v>
      </c>
      <c r="K212" s="37">
        <v>8015.31</v>
      </c>
      <c r="L212" s="37">
        <v>325653.67633435415</v>
      </c>
      <c r="M212" s="37">
        <v>477120.62362308096</v>
      </c>
      <c r="N212" s="55">
        <v>480540</v>
      </c>
      <c r="O212" s="55">
        <v>3419</v>
      </c>
      <c r="P212" s="38">
        <v>581307.72599718359</v>
      </c>
      <c r="Q212" s="33">
        <f>SUM(F212:M212)+O212</f>
        <v>2041782.9151798324</v>
      </c>
      <c r="R212" s="33">
        <f>Q212/E212</f>
        <v>245.02375077161074</v>
      </c>
      <c r="S212" s="10">
        <f>SUM(F212:L212)+N212+P212</f>
        <v>2623091.0175539348</v>
      </c>
      <c r="T212" s="10">
        <f>S212/E212</f>
        <v>314.78351344701008</v>
      </c>
    </row>
    <row r="213" spans="1:20" x14ac:dyDescent="0.25">
      <c r="A213" s="2">
        <v>638</v>
      </c>
      <c r="B213" s="2" t="s">
        <v>204</v>
      </c>
      <c r="C213" s="2">
        <v>1</v>
      </c>
      <c r="D213" s="2">
        <v>21</v>
      </c>
      <c r="E213" s="7">
        <v>50262</v>
      </c>
      <c r="F213" s="37">
        <v>1648593.5999999999</v>
      </c>
      <c r="G213" s="37">
        <v>3743272.7307491121</v>
      </c>
      <c r="H213" s="37">
        <v>1119597.7</v>
      </c>
      <c r="I213" s="37">
        <v>522230.1</v>
      </c>
      <c r="J213" s="37">
        <v>1178643.8999999999</v>
      </c>
      <c r="K213" s="37">
        <v>45781.14</v>
      </c>
      <c r="L213" s="37">
        <v>2711682.0896769748</v>
      </c>
      <c r="M213" s="37">
        <v>4091207.5721632894</v>
      </c>
      <c r="N213" s="55">
        <v>4066746</v>
      </c>
      <c r="O213" s="55">
        <v>-24462</v>
      </c>
      <c r="P213" s="38">
        <v>7811335.5658769496</v>
      </c>
      <c r="Q213" s="33">
        <f>SUM(F213:M213)+O213</f>
        <v>15036546.832589377</v>
      </c>
      <c r="R213" s="33">
        <f>Q213/E213</f>
        <v>299.16332085053074</v>
      </c>
      <c r="S213" s="10">
        <f>SUM(F213:L213)+N213+P213</f>
        <v>22847882.826303035</v>
      </c>
      <c r="T213" s="10">
        <f>S213/E213</f>
        <v>454.57567996305431</v>
      </c>
    </row>
    <row r="214" spans="1:20" x14ac:dyDescent="0.25">
      <c r="A214" s="2">
        <v>678</v>
      </c>
      <c r="B214" s="2" t="s">
        <v>205</v>
      </c>
      <c r="C214" s="2">
        <v>17</v>
      </c>
      <c r="D214" s="2">
        <v>22</v>
      </c>
      <c r="E214" s="7">
        <v>24811</v>
      </c>
      <c r="F214" s="37">
        <v>813800.79999999993</v>
      </c>
      <c r="G214" s="37">
        <v>1579349.8655199297</v>
      </c>
      <c r="H214" s="37">
        <v>602490.85</v>
      </c>
      <c r="I214" s="37">
        <v>297415.8</v>
      </c>
      <c r="J214" s="37">
        <v>581817.94999999995</v>
      </c>
      <c r="K214" s="37">
        <v>23853.37</v>
      </c>
      <c r="L214" s="37">
        <v>1137747.1354308687</v>
      </c>
      <c r="M214" s="37">
        <v>1684170.5876097104</v>
      </c>
      <c r="N214" s="55">
        <v>1687662</v>
      </c>
      <c r="O214" s="55">
        <v>3492</v>
      </c>
      <c r="P214" s="38">
        <v>1244583.1375915427</v>
      </c>
      <c r="Q214" s="33">
        <f>SUM(F214:M214)+O214</f>
        <v>6724138.3585605081</v>
      </c>
      <c r="R214" s="33">
        <f>Q214/E214</f>
        <v>271.01440323084552</v>
      </c>
      <c r="S214" s="10">
        <f>SUM(F214:L214)+N214+P214</f>
        <v>7968720.9085423406</v>
      </c>
      <c r="T214" s="10">
        <f>S214/E214</f>
        <v>321.17693396244977</v>
      </c>
    </row>
    <row r="215" spans="1:20" x14ac:dyDescent="0.25">
      <c r="A215" s="2">
        <v>680</v>
      </c>
      <c r="B215" s="2" t="s">
        <v>206</v>
      </c>
      <c r="C215" s="2">
        <v>2</v>
      </c>
      <c r="D215" s="2">
        <v>22</v>
      </c>
      <c r="E215" s="7">
        <v>24178</v>
      </c>
      <c r="F215" s="37">
        <v>793038.39999999991</v>
      </c>
      <c r="G215" s="37">
        <v>1655060.5732573804</v>
      </c>
      <c r="H215" s="37">
        <v>491171.46</v>
      </c>
      <c r="I215" s="37">
        <v>268825.83</v>
      </c>
      <c r="J215" s="37">
        <v>566974.1</v>
      </c>
      <c r="K215" s="37">
        <v>18461.689999999999</v>
      </c>
      <c r="L215" s="37">
        <v>1192871.2911365589</v>
      </c>
      <c r="M215" s="37">
        <v>1384354.0667177308</v>
      </c>
      <c r="N215" s="55">
        <v>1394275</v>
      </c>
      <c r="O215" s="55">
        <v>9921</v>
      </c>
      <c r="P215" s="38">
        <v>1172405.826797615</v>
      </c>
      <c r="Q215" s="33">
        <f>SUM(F215:M215)+O215</f>
        <v>6380678.4111116705</v>
      </c>
      <c r="R215" s="33">
        <f>Q215/E215</f>
        <v>263.90431016261357</v>
      </c>
      <c r="S215" s="10">
        <f>SUM(F215:L215)+N215+P215</f>
        <v>7553084.1711915545</v>
      </c>
      <c r="T215" s="10">
        <f>S215/E215</f>
        <v>312.3949115390667</v>
      </c>
    </row>
    <row r="216" spans="1:20" x14ac:dyDescent="0.25">
      <c r="A216" s="2">
        <v>681</v>
      </c>
      <c r="B216" s="2" t="s">
        <v>207</v>
      </c>
      <c r="C216" s="2">
        <v>10</v>
      </c>
      <c r="D216" s="2">
        <v>25</v>
      </c>
      <c r="E216" s="7">
        <v>3514</v>
      </c>
      <c r="F216" s="37">
        <v>115259.2</v>
      </c>
      <c r="G216" s="37">
        <v>176193.03464720328</v>
      </c>
      <c r="H216" s="37">
        <v>55392.87</v>
      </c>
      <c r="I216" s="37">
        <v>58932.39</v>
      </c>
      <c r="J216" s="37">
        <v>82403.3</v>
      </c>
      <c r="K216" s="37">
        <v>2310.7200000000003</v>
      </c>
      <c r="L216" s="37">
        <v>127154.84468326742</v>
      </c>
      <c r="M216" s="37">
        <v>178401.3080586656</v>
      </c>
      <c r="N216" s="55">
        <v>161642</v>
      </c>
      <c r="O216" s="55">
        <v>-16759</v>
      </c>
      <c r="P216" s="38">
        <v>268174.20039610501</v>
      </c>
      <c r="Q216" s="33">
        <f>SUM(F216:M216)+O216</f>
        <v>779288.66738913627</v>
      </c>
      <c r="R216" s="33">
        <f>Q216/E216</f>
        <v>221.76683761785324</v>
      </c>
      <c r="S216" s="10">
        <f>SUM(F216:L216)+N216+P216</f>
        <v>1047462.5597265756</v>
      </c>
      <c r="T216" s="10">
        <f>S216/E216</f>
        <v>298.08268631945805</v>
      </c>
    </row>
    <row r="217" spans="1:20" x14ac:dyDescent="0.25">
      <c r="A217" s="2">
        <v>683</v>
      </c>
      <c r="B217" s="2" t="s">
        <v>208</v>
      </c>
      <c r="C217" s="2">
        <v>19</v>
      </c>
      <c r="D217" s="2">
        <v>25</v>
      </c>
      <c r="E217" s="7">
        <v>3896</v>
      </c>
      <c r="F217" s="37">
        <v>127788.79999999999</v>
      </c>
      <c r="G217" s="37">
        <v>153799.19464121311</v>
      </c>
      <c r="H217" s="37">
        <v>95843.540000000008</v>
      </c>
      <c r="I217" s="37">
        <v>51872.52</v>
      </c>
      <c r="J217" s="37">
        <v>91361.2</v>
      </c>
      <c r="K217" s="37">
        <v>4356.67</v>
      </c>
      <c r="L217" s="37">
        <v>112598.73702130343</v>
      </c>
      <c r="M217" s="37">
        <v>322607.79044466623</v>
      </c>
      <c r="N217" s="55">
        <v>327639</v>
      </c>
      <c r="O217" s="55">
        <v>5032</v>
      </c>
      <c r="P217" s="38">
        <v>151181.6587066206</v>
      </c>
      <c r="Q217" s="33">
        <f>SUM(F217:M217)+O217</f>
        <v>965260.4521071827</v>
      </c>
      <c r="R217" s="33">
        <f>Q217/E217</f>
        <v>247.75678955523171</v>
      </c>
      <c r="S217" s="10">
        <f>SUM(F217:L217)+N217+P217</f>
        <v>1116441.3203691372</v>
      </c>
      <c r="T217" s="10">
        <f>S217/E217</f>
        <v>286.56091385244792</v>
      </c>
    </row>
    <row r="218" spans="1:20" x14ac:dyDescent="0.25">
      <c r="A218" s="2">
        <v>684</v>
      </c>
      <c r="B218" s="2" t="s">
        <v>209</v>
      </c>
      <c r="C218" s="2">
        <v>4</v>
      </c>
      <c r="D218" s="2">
        <v>22</v>
      </c>
      <c r="E218" s="7">
        <v>39360</v>
      </c>
      <c r="F218" s="37">
        <v>1291008</v>
      </c>
      <c r="G218" s="37">
        <v>3003947.3127371152</v>
      </c>
      <c r="H218" s="37">
        <v>735049.51</v>
      </c>
      <c r="I218" s="37">
        <v>498196.5</v>
      </c>
      <c r="J218" s="37">
        <v>922992</v>
      </c>
      <c r="K218" s="37">
        <v>28258.18</v>
      </c>
      <c r="L218" s="37">
        <v>2166389.6722860504</v>
      </c>
      <c r="M218" s="37">
        <v>2018283.6942600671</v>
      </c>
      <c r="N218" s="55">
        <v>2037835</v>
      </c>
      <c r="O218" s="55">
        <v>19552</v>
      </c>
      <c r="P218" s="38">
        <v>3279368.4995934586</v>
      </c>
      <c r="Q218" s="33">
        <f>SUM(F218:M218)+O218</f>
        <v>10683676.869283231</v>
      </c>
      <c r="R218" s="33">
        <f>Q218/E218</f>
        <v>271.43487980902518</v>
      </c>
      <c r="S218" s="10">
        <f>SUM(F218:L218)+N218+P218</f>
        <v>13963044.674616624</v>
      </c>
      <c r="T218" s="10">
        <f>S218/E218</f>
        <v>354.75215128599143</v>
      </c>
    </row>
    <row r="219" spans="1:20" x14ac:dyDescent="0.25">
      <c r="A219" s="2">
        <v>686</v>
      </c>
      <c r="B219" s="2" t="s">
        <v>210</v>
      </c>
      <c r="C219" s="2">
        <v>11</v>
      </c>
      <c r="D219" s="2">
        <v>25</v>
      </c>
      <c r="E219" s="7">
        <v>3196</v>
      </c>
      <c r="F219" s="37">
        <v>104828.79999999999</v>
      </c>
      <c r="G219" s="37">
        <v>163939.89404312204</v>
      </c>
      <c r="H219" s="37">
        <v>56460.170000000006</v>
      </c>
      <c r="I219" s="37">
        <v>54626.37</v>
      </c>
      <c r="J219" s="37">
        <v>74946.2</v>
      </c>
      <c r="K219" s="37">
        <v>2623.63</v>
      </c>
      <c r="L219" s="37">
        <v>118002.06033335278</v>
      </c>
      <c r="M219" s="37">
        <v>175757.42592763525</v>
      </c>
      <c r="N219" s="55">
        <v>176840</v>
      </c>
      <c r="O219" s="55">
        <v>1082</v>
      </c>
      <c r="P219" s="38">
        <v>178534.7500344399</v>
      </c>
      <c r="Q219" s="33">
        <f>SUM(F219:M219)+O219</f>
        <v>752266.55030411005</v>
      </c>
      <c r="R219" s="33">
        <f>Q219/E219</f>
        <v>235.37751886862017</v>
      </c>
      <c r="S219" s="10">
        <f>SUM(F219:L219)+N219+P219</f>
        <v>930801.87441091472</v>
      </c>
      <c r="T219" s="10">
        <f>S219/E219</f>
        <v>291.23963529753274</v>
      </c>
    </row>
    <row r="220" spans="1:20" x14ac:dyDescent="0.25">
      <c r="A220" s="2">
        <v>687</v>
      </c>
      <c r="B220" s="2" t="s">
        <v>211</v>
      </c>
      <c r="C220" s="2">
        <v>11</v>
      </c>
      <c r="D220" s="2">
        <v>26</v>
      </c>
      <c r="E220" s="7">
        <v>1651</v>
      </c>
      <c r="F220" s="37">
        <v>54152.799999999996</v>
      </c>
      <c r="G220" s="37">
        <v>71987.944709190779</v>
      </c>
      <c r="H220" s="37">
        <v>22093.11</v>
      </c>
      <c r="I220" s="37">
        <v>32345.22</v>
      </c>
      <c r="J220" s="37">
        <v>38715.949999999997</v>
      </c>
      <c r="K220" s="37">
        <v>938.73</v>
      </c>
      <c r="L220" s="37">
        <v>52844.072434626658</v>
      </c>
      <c r="M220" s="37">
        <v>90793.33861280531</v>
      </c>
      <c r="N220" s="55">
        <v>91352</v>
      </c>
      <c r="O220" s="55">
        <v>559</v>
      </c>
      <c r="P220" s="38">
        <v>349206.99546144961</v>
      </c>
      <c r="Q220" s="33">
        <f>SUM(F220:M220)+O220</f>
        <v>364430.16575662274</v>
      </c>
      <c r="R220" s="33">
        <f>Q220/E220</f>
        <v>220.73298955579816</v>
      </c>
      <c r="S220" s="10">
        <f>SUM(F220:L220)+N220+P220</f>
        <v>713636.82260526705</v>
      </c>
      <c r="T220" s="10">
        <f>S220/E220</f>
        <v>432.24519842838708</v>
      </c>
    </row>
    <row r="221" spans="1:20" x14ac:dyDescent="0.25">
      <c r="A221" s="2">
        <v>689</v>
      </c>
      <c r="B221" s="2" t="s">
        <v>212</v>
      </c>
      <c r="C221" s="2">
        <v>9</v>
      </c>
      <c r="D221" s="2">
        <v>25</v>
      </c>
      <c r="E221" s="7">
        <v>3335</v>
      </c>
      <c r="F221" s="37">
        <v>109387.99999999999</v>
      </c>
      <c r="G221" s="37">
        <v>194184.14590881515</v>
      </c>
      <c r="H221" s="37">
        <v>41731.43</v>
      </c>
      <c r="I221" s="37">
        <v>61836.45</v>
      </c>
      <c r="J221" s="37">
        <v>78205.75</v>
      </c>
      <c r="K221" s="37">
        <v>1805.25</v>
      </c>
      <c r="L221" s="37">
        <v>137696.14660664721</v>
      </c>
      <c r="M221" s="37">
        <v>142892.6408465775</v>
      </c>
      <c r="N221" s="55">
        <v>143510</v>
      </c>
      <c r="O221" s="55">
        <v>617</v>
      </c>
      <c r="P221" s="38">
        <v>324508.62103009562</v>
      </c>
      <c r="Q221" s="33">
        <f>SUM(F221:M221)+O221</f>
        <v>768356.81336203986</v>
      </c>
      <c r="R221" s="33">
        <f>Q221/E221</f>
        <v>230.39184808456966</v>
      </c>
      <c r="S221" s="10">
        <f>SUM(F221:L221)+N221+P221</f>
        <v>1092865.7935455581</v>
      </c>
      <c r="T221" s="10">
        <f>S221/E221</f>
        <v>327.69589011860813</v>
      </c>
    </row>
    <row r="222" spans="1:20" x14ac:dyDescent="0.25">
      <c r="A222" s="2">
        <v>691</v>
      </c>
      <c r="B222" s="2" t="s">
        <v>213</v>
      </c>
      <c r="C222" s="2">
        <v>17</v>
      </c>
      <c r="D222" s="2">
        <v>25</v>
      </c>
      <c r="E222" s="7">
        <v>2743</v>
      </c>
      <c r="F222" s="37">
        <v>89970.4</v>
      </c>
      <c r="G222" s="37">
        <v>138807.0791051735</v>
      </c>
      <c r="H222" s="37">
        <v>67666.820000000007</v>
      </c>
      <c r="I222" s="37">
        <v>35649.840000000004</v>
      </c>
      <c r="J222" s="37">
        <v>64323.35</v>
      </c>
      <c r="K222" s="37">
        <v>3080.96</v>
      </c>
      <c r="L222" s="37">
        <v>95134.074136552925</v>
      </c>
      <c r="M222" s="37">
        <v>161147.05469570795</v>
      </c>
      <c r="N222" s="55">
        <v>159332</v>
      </c>
      <c r="O222" s="55">
        <v>-1815</v>
      </c>
      <c r="P222" s="38">
        <v>84306.575010291301</v>
      </c>
      <c r="Q222" s="33">
        <f>SUM(F222:M222)+O222</f>
        <v>653964.57793743443</v>
      </c>
      <c r="R222" s="33">
        <f>Q222/E222</f>
        <v>238.41216840591849</v>
      </c>
      <c r="S222" s="10">
        <f>SUM(F222:L222)+N222+P222</f>
        <v>738271.09825201775</v>
      </c>
      <c r="T222" s="10">
        <f>S222/E222</f>
        <v>269.14731981480776</v>
      </c>
    </row>
    <row r="223" spans="1:20" x14ac:dyDescent="0.25">
      <c r="A223" s="2">
        <v>694</v>
      </c>
      <c r="B223" s="2" t="s">
        <v>214</v>
      </c>
      <c r="C223" s="2">
        <v>5</v>
      </c>
      <c r="D223" s="2">
        <v>22</v>
      </c>
      <c r="E223" s="7">
        <v>28736</v>
      </c>
      <c r="F223" s="37">
        <v>942540.79999999993</v>
      </c>
      <c r="G223" s="37">
        <v>2017742.3579251778</v>
      </c>
      <c r="H223" s="37">
        <v>599929.33000000007</v>
      </c>
      <c r="I223" s="37">
        <v>309082.11</v>
      </c>
      <c r="J223" s="37">
        <v>673859.2</v>
      </c>
      <c r="K223" s="37">
        <v>23925.58</v>
      </c>
      <c r="L223" s="37">
        <v>1422973.1670298604</v>
      </c>
      <c r="M223" s="37">
        <v>1283201.8774975813</v>
      </c>
      <c r="N223" s="55">
        <v>1296016</v>
      </c>
      <c r="O223" s="55">
        <v>12814</v>
      </c>
      <c r="P223" s="38">
        <v>1638160.8850743517</v>
      </c>
      <c r="Q223" s="33">
        <f>SUM(F223:M223)+O223</f>
        <v>7286068.4224526193</v>
      </c>
      <c r="R223" s="33">
        <f>Q223/E223</f>
        <v>253.551935636575</v>
      </c>
      <c r="S223" s="10">
        <f>SUM(F223:L223)+N223+P223</f>
        <v>8924229.4300293904</v>
      </c>
      <c r="T223" s="10">
        <f>S223/E223</f>
        <v>310.5592090071475</v>
      </c>
    </row>
    <row r="224" spans="1:20" x14ac:dyDescent="0.25">
      <c r="A224" s="2">
        <v>697</v>
      </c>
      <c r="B224" s="2" t="s">
        <v>215</v>
      </c>
      <c r="C224" s="2">
        <v>18</v>
      </c>
      <c r="D224" s="2">
        <v>26</v>
      </c>
      <c r="E224" s="7">
        <v>1288</v>
      </c>
      <c r="F224" s="37">
        <v>42246.399999999994</v>
      </c>
      <c r="G224" s="37">
        <v>69801.100302668186</v>
      </c>
      <c r="H224" s="37">
        <v>18250.830000000002</v>
      </c>
      <c r="I224" s="37">
        <v>23582.97</v>
      </c>
      <c r="J224" s="37">
        <v>30203.599999999999</v>
      </c>
      <c r="K224" s="37">
        <v>722.1</v>
      </c>
      <c r="L224" s="37">
        <v>48807.869226488401</v>
      </c>
      <c r="M224" s="37">
        <v>88483.526694835731</v>
      </c>
      <c r="N224" s="55">
        <v>88086</v>
      </c>
      <c r="O224" s="55">
        <v>-398</v>
      </c>
      <c r="P224" s="38">
        <v>103327.57821450151</v>
      </c>
      <c r="Q224" s="33">
        <f>SUM(F224:M224)+O224</f>
        <v>321700.39622399234</v>
      </c>
      <c r="R224" s="33">
        <f>Q224/E224</f>
        <v>249.76738837266487</v>
      </c>
      <c r="S224" s="10">
        <f>SUM(F224:L224)+N224+P224</f>
        <v>425028.44774365809</v>
      </c>
      <c r="T224" s="10">
        <f>S224/E224</f>
        <v>329.99103085687739</v>
      </c>
    </row>
    <row r="225" spans="1:20" x14ac:dyDescent="0.25">
      <c r="A225" s="2">
        <v>698</v>
      </c>
      <c r="B225" s="2" t="s">
        <v>216</v>
      </c>
      <c r="C225" s="2">
        <v>19</v>
      </c>
      <c r="D225" s="2">
        <v>21</v>
      </c>
      <c r="E225" s="7">
        <v>62922</v>
      </c>
      <c r="F225" s="37">
        <v>2063841.5999999999</v>
      </c>
      <c r="G225" s="37">
        <v>4151169.9116006251</v>
      </c>
      <c r="H225" s="37">
        <v>1315340.52</v>
      </c>
      <c r="I225" s="37">
        <v>597385.17000000004</v>
      </c>
      <c r="J225" s="37">
        <v>1475520.9</v>
      </c>
      <c r="K225" s="37">
        <v>46142.19</v>
      </c>
      <c r="L225" s="37">
        <v>3035198.3236049321</v>
      </c>
      <c r="M225" s="37">
        <v>5210248.3034803104</v>
      </c>
      <c r="N225" s="55">
        <v>5291510</v>
      </c>
      <c r="O225" s="55">
        <v>81262</v>
      </c>
      <c r="P225" s="38">
        <v>2229451.9827596685</v>
      </c>
      <c r="Q225" s="33">
        <f>SUM(F225:M225)+O225</f>
        <v>17976108.918685868</v>
      </c>
      <c r="R225" s="33">
        <f>Q225/E225</f>
        <v>285.6887721096893</v>
      </c>
      <c r="S225" s="10">
        <f>SUM(F225:L225)+N225+P225</f>
        <v>20205560.597965226</v>
      </c>
      <c r="T225" s="10">
        <f>S225/E225</f>
        <v>321.1207621811962</v>
      </c>
    </row>
    <row r="226" spans="1:20" x14ac:dyDescent="0.25">
      <c r="A226" s="2">
        <v>700</v>
      </c>
      <c r="B226" s="2" t="s">
        <v>217</v>
      </c>
      <c r="C226" s="2">
        <v>9</v>
      </c>
      <c r="D226" s="2">
        <v>24</v>
      </c>
      <c r="E226" s="7">
        <v>5099</v>
      </c>
      <c r="F226" s="37">
        <v>167247.19999999998</v>
      </c>
      <c r="G226" s="37">
        <v>327463.56146480644</v>
      </c>
      <c r="H226" s="37">
        <v>84530.16</v>
      </c>
      <c r="I226" s="37">
        <v>85169.07</v>
      </c>
      <c r="J226" s="37">
        <v>119571.55</v>
      </c>
      <c r="K226" s="37">
        <v>3899.34</v>
      </c>
      <c r="L226" s="37">
        <v>232782.03959071654</v>
      </c>
      <c r="M226" s="37">
        <v>218473.63588506708</v>
      </c>
      <c r="N226" s="55">
        <v>219417</v>
      </c>
      <c r="O226" s="55">
        <v>943</v>
      </c>
      <c r="P226" s="38">
        <v>448381.97287274705</v>
      </c>
      <c r="Q226" s="33">
        <f>SUM(F226:M226)+O226</f>
        <v>1240079.55694059</v>
      </c>
      <c r="R226" s="33">
        <f>Q226/E226</f>
        <v>243.20054068260248</v>
      </c>
      <c r="S226" s="10">
        <f>SUM(F226:L226)+N226+P226</f>
        <v>1688461.8939282701</v>
      </c>
      <c r="T226" s="10">
        <f>S226/E226</f>
        <v>331.13588819930771</v>
      </c>
    </row>
    <row r="227" spans="1:20" x14ac:dyDescent="0.25">
      <c r="A227" s="2">
        <v>702</v>
      </c>
      <c r="B227" s="2" t="s">
        <v>218</v>
      </c>
      <c r="C227" s="2">
        <v>6</v>
      </c>
      <c r="D227" s="2">
        <v>25</v>
      </c>
      <c r="E227" s="7">
        <v>4398</v>
      </c>
      <c r="F227" s="37">
        <v>144254.39999999999</v>
      </c>
      <c r="G227" s="37">
        <v>244664.0986582129</v>
      </c>
      <c r="H227" s="37">
        <v>70228.34</v>
      </c>
      <c r="I227" s="37">
        <v>78359.55</v>
      </c>
      <c r="J227" s="37">
        <v>103133.09999999999</v>
      </c>
      <c r="K227" s="37">
        <v>3105.03</v>
      </c>
      <c r="L227" s="37">
        <v>177641.68504927756</v>
      </c>
      <c r="M227" s="37">
        <v>276756.87299942772</v>
      </c>
      <c r="N227" s="55">
        <v>278934</v>
      </c>
      <c r="O227" s="55">
        <v>2177</v>
      </c>
      <c r="P227" s="38">
        <v>381725.03030051157</v>
      </c>
      <c r="Q227" s="33">
        <f>SUM(F227:M227)+O227</f>
        <v>1100320.0767069184</v>
      </c>
      <c r="R227" s="33">
        <f>Q227/E227</f>
        <v>250.18646582694825</v>
      </c>
      <c r="S227" s="10">
        <f>SUM(F227:L227)+N227+P227</f>
        <v>1482045.2340080021</v>
      </c>
      <c r="T227" s="10">
        <f>S227/E227</f>
        <v>336.98163574533925</v>
      </c>
    </row>
    <row r="228" spans="1:20" x14ac:dyDescent="0.25">
      <c r="A228" s="2">
        <v>704</v>
      </c>
      <c r="B228" s="2" t="s">
        <v>219</v>
      </c>
      <c r="C228" s="2">
        <v>2</v>
      </c>
      <c r="D228" s="2">
        <v>24</v>
      </c>
      <c r="E228" s="7">
        <v>6251</v>
      </c>
      <c r="F228" s="37">
        <v>205032.8</v>
      </c>
      <c r="G228" s="37">
        <v>435735.84065891296</v>
      </c>
      <c r="H228" s="37">
        <v>159241.16</v>
      </c>
      <c r="I228" s="37">
        <v>58982.46</v>
      </c>
      <c r="J228" s="37">
        <v>146585.94999999998</v>
      </c>
      <c r="K228" s="37">
        <v>6161.92</v>
      </c>
      <c r="L228" s="37">
        <v>307394.90873731277</v>
      </c>
      <c r="M228" s="37">
        <v>357912.03867369244</v>
      </c>
      <c r="N228" s="55">
        <v>360477</v>
      </c>
      <c r="O228" s="55">
        <v>2565</v>
      </c>
      <c r="P228" s="38">
        <v>286809.92258063221</v>
      </c>
      <c r="Q228" s="33">
        <f>SUM(F228:M228)+O228</f>
        <v>1679612.0780699181</v>
      </c>
      <c r="R228" s="33">
        <f>Q228/E228</f>
        <v>268.69494130057882</v>
      </c>
      <c r="S228" s="10">
        <f>SUM(F228:L228)+N228+P228</f>
        <v>1966421.9619768579</v>
      </c>
      <c r="T228" s="10">
        <f>S228/E228</f>
        <v>314.5771815672465</v>
      </c>
    </row>
    <row r="229" spans="1:20" x14ac:dyDescent="0.25">
      <c r="A229" s="2">
        <v>707</v>
      </c>
      <c r="B229" s="2" t="s">
        <v>220</v>
      </c>
      <c r="C229" s="2">
        <v>12</v>
      </c>
      <c r="D229" s="2">
        <v>25</v>
      </c>
      <c r="E229" s="7">
        <v>2181</v>
      </c>
      <c r="F229" s="37">
        <v>71536.799999999988</v>
      </c>
      <c r="G229" s="37">
        <v>90214.721892427813</v>
      </c>
      <c r="H229" s="37">
        <v>26895.960000000003</v>
      </c>
      <c r="I229" s="37">
        <v>42108.87</v>
      </c>
      <c r="J229" s="37">
        <v>51144.45</v>
      </c>
      <c r="K229" s="37">
        <v>1396.06</v>
      </c>
      <c r="L229" s="37">
        <v>65487.967159951404</v>
      </c>
      <c r="M229" s="37">
        <v>111553.08236848934</v>
      </c>
      <c r="N229" s="55">
        <v>112488</v>
      </c>
      <c r="O229" s="55">
        <v>935</v>
      </c>
      <c r="P229" s="38">
        <v>114636.4274825802</v>
      </c>
      <c r="Q229" s="33">
        <f>SUM(F229:M229)+O229</f>
        <v>461272.91142086854</v>
      </c>
      <c r="R229" s="33">
        <f>Q229/E229</f>
        <v>211.49606209118227</v>
      </c>
      <c r="S229" s="10">
        <f>SUM(F229:L229)+N229+P229</f>
        <v>575909.25653495942</v>
      </c>
      <c r="T229" s="10">
        <f>S229/E229</f>
        <v>264.05743078173288</v>
      </c>
    </row>
    <row r="230" spans="1:20" x14ac:dyDescent="0.25">
      <c r="A230" s="2">
        <v>710</v>
      </c>
      <c r="B230" s="2" t="s">
        <v>221</v>
      </c>
      <c r="C230" s="2">
        <v>1</v>
      </c>
      <c r="D230" s="2">
        <v>22</v>
      </c>
      <c r="E230" s="7">
        <v>27592</v>
      </c>
      <c r="F230" s="37">
        <v>905017.6</v>
      </c>
      <c r="G230" s="37">
        <v>1907276.3554675747</v>
      </c>
      <c r="H230" s="37">
        <v>530875.02</v>
      </c>
      <c r="I230" s="37">
        <v>368665.41</v>
      </c>
      <c r="J230" s="37">
        <v>647032.4</v>
      </c>
      <c r="K230" s="37">
        <v>22505.45</v>
      </c>
      <c r="L230" s="37">
        <v>1361006.309578025</v>
      </c>
      <c r="M230" s="37">
        <v>2245923.3482776149</v>
      </c>
      <c r="N230" s="55">
        <v>2232495</v>
      </c>
      <c r="O230" s="55">
        <v>-13429</v>
      </c>
      <c r="P230" s="38">
        <v>834580.2227242915</v>
      </c>
      <c r="Q230" s="33">
        <f>SUM(F230:M230)+O230</f>
        <v>7974872.8933232147</v>
      </c>
      <c r="R230" s="33">
        <f>Q230/E230</f>
        <v>289.02844640922058</v>
      </c>
      <c r="S230" s="10">
        <f>SUM(F230:L230)+N230+P230</f>
        <v>8809453.7677698918</v>
      </c>
      <c r="T230" s="10">
        <f>S230/E230</f>
        <v>319.27565119490765</v>
      </c>
    </row>
    <row r="231" spans="1:20" x14ac:dyDescent="0.25">
      <c r="A231" s="2">
        <v>729</v>
      </c>
      <c r="B231" s="2" t="s">
        <v>222</v>
      </c>
      <c r="C231" s="2">
        <v>13</v>
      </c>
      <c r="D231" s="2">
        <v>24</v>
      </c>
      <c r="E231" s="7">
        <v>9415</v>
      </c>
      <c r="F231" s="37">
        <v>308812</v>
      </c>
      <c r="G231" s="37">
        <v>484286.77599777258</v>
      </c>
      <c r="H231" s="37">
        <v>174183.36000000002</v>
      </c>
      <c r="I231" s="37">
        <v>144702.29999999999</v>
      </c>
      <c r="J231" s="37">
        <v>220781.75</v>
      </c>
      <c r="K231" s="37">
        <v>7413.56</v>
      </c>
      <c r="L231" s="37">
        <v>344748.37888786162</v>
      </c>
      <c r="M231" s="37">
        <v>565291.11639061978</v>
      </c>
      <c r="N231" s="55">
        <v>568963</v>
      </c>
      <c r="O231" s="55">
        <v>3672</v>
      </c>
      <c r="P231" s="38">
        <v>499120.03820624034</v>
      </c>
      <c r="Q231" s="33">
        <f>SUM(F231:M231)+O231</f>
        <v>2253891.2412762539</v>
      </c>
      <c r="R231" s="33">
        <f>Q231/E231</f>
        <v>239.393652817446</v>
      </c>
      <c r="S231" s="10">
        <f>SUM(F231:L231)+N231+P231</f>
        <v>2753011.1630918742</v>
      </c>
      <c r="T231" s="10">
        <f>S231/E231</f>
        <v>292.40692119934937</v>
      </c>
    </row>
    <row r="232" spans="1:20" x14ac:dyDescent="0.25">
      <c r="A232" s="2">
        <v>732</v>
      </c>
      <c r="B232" s="2" t="s">
        <v>223</v>
      </c>
      <c r="C232" s="2">
        <v>19</v>
      </c>
      <c r="D232" s="2">
        <v>25</v>
      </c>
      <c r="E232" s="7">
        <v>3491</v>
      </c>
      <c r="F232" s="37">
        <v>114504.79999999999</v>
      </c>
      <c r="G232" s="37">
        <v>164578.51225137574</v>
      </c>
      <c r="H232" s="37">
        <v>44613.14</v>
      </c>
      <c r="I232" s="37">
        <v>65942.19</v>
      </c>
      <c r="J232" s="37">
        <v>81863.95</v>
      </c>
      <c r="K232" s="37">
        <v>2045.95</v>
      </c>
      <c r="L232" s="37">
        <v>119775.22321424262</v>
      </c>
      <c r="M232" s="37">
        <v>289071.81633530027</v>
      </c>
      <c r="N232" s="55">
        <v>293580</v>
      </c>
      <c r="O232" s="55">
        <v>4509</v>
      </c>
      <c r="P232" s="38">
        <v>243299.26192911211</v>
      </c>
      <c r="Q232" s="33">
        <f>SUM(F232:M232)+O232</f>
        <v>886904.58180091879</v>
      </c>
      <c r="R232" s="33">
        <f>Q232/E232</f>
        <v>254.05459232337978</v>
      </c>
      <c r="S232" s="10">
        <f>SUM(F232:L232)+N232+P232</f>
        <v>1130203.0273947306</v>
      </c>
      <c r="T232" s="10">
        <f>S232/E232</f>
        <v>323.74764462753672</v>
      </c>
    </row>
    <row r="233" spans="1:20" x14ac:dyDescent="0.25">
      <c r="A233" s="2">
        <v>734</v>
      </c>
      <c r="B233" s="2" t="s">
        <v>224</v>
      </c>
      <c r="C233" s="2">
        <v>2</v>
      </c>
      <c r="D233" s="2">
        <v>21</v>
      </c>
      <c r="E233" s="7">
        <v>52321</v>
      </c>
      <c r="F233" s="37">
        <v>1716128.7999999998</v>
      </c>
      <c r="G233" s="37">
        <v>3125938.8586460124</v>
      </c>
      <c r="H233" s="37">
        <v>1018631.12</v>
      </c>
      <c r="I233" s="37">
        <v>690515.37</v>
      </c>
      <c r="J233" s="37">
        <v>1226927.45</v>
      </c>
      <c r="K233" s="37">
        <v>42989.020000000004</v>
      </c>
      <c r="L233" s="37">
        <v>2231882.9586666734</v>
      </c>
      <c r="M233" s="37">
        <v>2995731.2070782692</v>
      </c>
      <c r="N233" s="55">
        <v>3017200</v>
      </c>
      <c r="O233" s="55">
        <v>21469</v>
      </c>
      <c r="P233" s="38">
        <v>2378064.0586080886</v>
      </c>
      <c r="Q233" s="33">
        <f>SUM(F233:M233)+O233</f>
        <v>13070213.784390954</v>
      </c>
      <c r="R233" s="33">
        <f>Q233/E233</f>
        <v>249.80817997345147</v>
      </c>
      <c r="S233" s="10">
        <f>SUM(F233:L233)+N233+P233</f>
        <v>15448277.635920774</v>
      </c>
      <c r="T233" s="10">
        <f>S233/E233</f>
        <v>295.25960199386049</v>
      </c>
    </row>
    <row r="234" spans="1:20" x14ac:dyDescent="0.25">
      <c r="A234" s="2">
        <v>738</v>
      </c>
      <c r="B234" s="2" t="s">
        <v>225</v>
      </c>
      <c r="C234" s="2">
        <v>2</v>
      </c>
      <c r="D234" s="2">
        <v>25</v>
      </c>
      <c r="E234" s="7">
        <v>2994</v>
      </c>
      <c r="F234" s="37">
        <v>98203.199999999997</v>
      </c>
      <c r="G234" s="37">
        <v>187370.69385067141</v>
      </c>
      <c r="H234" s="37">
        <v>63824.54</v>
      </c>
      <c r="I234" s="37">
        <v>37802.85</v>
      </c>
      <c r="J234" s="37">
        <v>70209.3</v>
      </c>
      <c r="K234" s="37">
        <v>2816.19</v>
      </c>
      <c r="L234" s="37">
        <v>138005.09015891829</v>
      </c>
      <c r="M234" s="37">
        <v>171426.75472548953</v>
      </c>
      <c r="N234" s="55">
        <v>172655</v>
      </c>
      <c r="O234" s="55">
        <v>1229</v>
      </c>
      <c r="P234" s="38">
        <v>104655.0356558019</v>
      </c>
      <c r="Q234" s="33">
        <f>SUM(F234:M234)+O234</f>
        <v>770887.61873507919</v>
      </c>
      <c r="R234" s="33">
        <f>Q234/E234</f>
        <v>257.47749456749472</v>
      </c>
      <c r="S234" s="10">
        <f>SUM(F234:L234)+N234+P234</f>
        <v>875541.89966539154</v>
      </c>
      <c r="T234" s="10">
        <f>S234/E234</f>
        <v>292.43216421689766</v>
      </c>
    </row>
    <row r="235" spans="1:20" x14ac:dyDescent="0.25">
      <c r="A235" s="2">
        <v>739</v>
      </c>
      <c r="B235" s="2" t="s">
        <v>226</v>
      </c>
      <c r="C235" s="2">
        <v>9</v>
      </c>
      <c r="D235" s="2">
        <v>25</v>
      </c>
      <c r="E235" s="7">
        <v>3429</v>
      </c>
      <c r="F235" s="37">
        <v>112471.2</v>
      </c>
      <c r="G235" s="37">
        <v>185764.75961984298</v>
      </c>
      <c r="H235" s="37">
        <v>50590.020000000004</v>
      </c>
      <c r="I235" s="37">
        <v>64640.37</v>
      </c>
      <c r="J235" s="37">
        <v>80410.05</v>
      </c>
      <c r="K235" s="37">
        <v>2262.58</v>
      </c>
      <c r="L235" s="37">
        <v>132818.62222866734</v>
      </c>
      <c r="M235" s="37">
        <v>146920.19953910471</v>
      </c>
      <c r="N235" s="55">
        <v>147554</v>
      </c>
      <c r="O235" s="55">
        <v>634</v>
      </c>
      <c r="P235" s="38">
        <v>254295.57028369053</v>
      </c>
      <c r="Q235" s="33">
        <f>SUM(F235:M235)+O235</f>
        <v>776511.80138761504</v>
      </c>
      <c r="R235" s="33">
        <f>Q235/E235</f>
        <v>226.45430195031059</v>
      </c>
      <c r="S235" s="10">
        <f>SUM(F235:L235)+N235+P235</f>
        <v>1030807.1721322008</v>
      </c>
      <c r="T235" s="10">
        <f>S235/E235</f>
        <v>300.61451505750972</v>
      </c>
    </row>
    <row r="236" spans="1:20" x14ac:dyDescent="0.25">
      <c r="A236" s="2">
        <v>740</v>
      </c>
      <c r="B236" s="2" t="s">
        <v>227</v>
      </c>
      <c r="C236" s="2">
        <v>10</v>
      </c>
      <c r="D236" s="2">
        <v>22</v>
      </c>
      <c r="E236" s="7">
        <v>33611</v>
      </c>
      <c r="F236" s="37">
        <v>1102440.7999999998</v>
      </c>
      <c r="G236" s="37">
        <v>2153894.9418986351</v>
      </c>
      <c r="H236" s="37">
        <v>554142.16</v>
      </c>
      <c r="I236" s="37">
        <v>519175.83</v>
      </c>
      <c r="J236" s="37">
        <v>788177.95</v>
      </c>
      <c r="K236" s="37">
        <v>23708.95</v>
      </c>
      <c r="L236" s="37">
        <v>1538705.393975812</v>
      </c>
      <c r="M236" s="37">
        <v>1706387.6964029053</v>
      </c>
      <c r="N236" s="55">
        <v>1546085</v>
      </c>
      <c r="O236" s="55">
        <v>-160302</v>
      </c>
      <c r="P236" s="38">
        <v>2254047.8003728334</v>
      </c>
      <c r="Q236" s="33">
        <f>SUM(F236:M236)+O236</f>
        <v>8226331.7222773526</v>
      </c>
      <c r="R236" s="33">
        <f>Q236/E236</f>
        <v>244.75117438568779</v>
      </c>
      <c r="S236" s="10">
        <f>SUM(F236:L236)+N236+P236</f>
        <v>10480378.82624728</v>
      </c>
      <c r="T236" s="10">
        <f>S236/E236</f>
        <v>311.81395454604984</v>
      </c>
    </row>
    <row r="237" spans="1:20" x14ac:dyDescent="0.25">
      <c r="A237" s="2">
        <v>742</v>
      </c>
      <c r="B237" s="2" t="s">
        <v>228</v>
      </c>
      <c r="C237" s="2">
        <v>19</v>
      </c>
      <c r="D237" s="2">
        <v>26</v>
      </c>
      <c r="E237" s="7">
        <v>1015</v>
      </c>
      <c r="F237" s="37">
        <v>33292</v>
      </c>
      <c r="G237" s="37">
        <v>54388.482098963854</v>
      </c>
      <c r="H237" s="37">
        <v>14088.36</v>
      </c>
      <c r="I237" s="37">
        <v>16873.59</v>
      </c>
      <c r="J237" s="37">
        <v>23801.75</v>
      </c>
      <c r="K237" s="37">
        <v>746.17</v>
      </c>
      <c r="L237" s="37">
        <v>38588.07868658931</v>
      </c>
      <c r="M237" s="37">
        <v>84046.947459275223</v>
      </c>
      <c r="N237" s="55">
        <v>85358</v>
      </c>
      <c r="O237" s="55">
        <v>1311</v>
      </c>
      <c r="P237" s="38">
        <v>221038.69078416956</v>
      </c>
      <c r="Q237" s="33">
        <f>SUM(F237:M237)+O237</f>
        <v>267136.37824482843</v>
      </c>
      <c r="R237" s="33">
        <f>Q237/E237</f>
        <v>263.18854999490486</v>
      </c>
      <c r="S237" s="10">
        <f>SUM(F237:L237)+N237+P237</f>
        <v>488175.12156972277</v>
      </c>
      <c r="T237" s="10">
        <f>S237/E237</f>
        <v>480.96071090613083</v>
      </c>
    </row>
    <row r="238" spans="1:20" x14ac:dyDescent="0.25">
      <c r="A238" s="2">
        <v>743</v>
      </c>
      <c r="B238" s="2" t="s">
        <v>229</v>
      </c>
      <c r="C238" s="2">
        <v>14</v>
      </c>
      <c r="D238" s="2">
        <v>21</v>
      </c>
      <c r="E238" s="7">
        <v>63288</v>
      </c>
      <c r="F238" s="37">
        <v>2075846.4</v>
      </c>
      <c r="G238" s="37">
        <v>4146900.855779605</v>
      </c>
      <c r="H238" s="37">
        <v>1412464.82</v>
      </c>
      <c r="I238" s="37">
        <v>615360.30000000005</v>
      </c>
      <c r="J238" s="37">
        <v>1484103.5999999999</v>
      </c>
      <c r="K238" s="37">
        <v>52328.18</v>
      </c>
      <c r="L238" s="37">
        <v>2993709.2330739899</v>
      </c>
      <c r="M238" s="37">
        <v>3021315.3987006336</v>
      </c>
      <c r="N238" s="55">
        <v>2967243</v>
      </c>
      <c r="O238" s="55">
        <v>-54072</v>
      </c>
      <c r="P238" s="38">
        <v>3332370.140414123</v>
      </c>
      <c r="Q238" s="33">
        <f>SUM(F238:M238)+O238</f>
        <v>15747956.787554229</v>
      </c>
      <c r="R238" s="33">
        <f>Q238/E238</f>
        <v>248.83005921429384</v>
      </c>
      <c r="S238" s="10">
        <f>SUM(F238:L238)+N238+P238</f>
        <v>19080326.529267717</v>
      </c>
      <c r="T238" s="10">
        <f>S238/E238</f>
        <v>301.48411277442352</v>
      </c>
    </row>
    <row r="239" spans="1:20" x14ac:dyDescent="0.25">
      <c r="A239" s="2">
        <v>746</v>
      </c>
      <c r="B239" s="2" t="s">
        <v>230</v>
      </c>
      <c r="C239" s="2">
        <v>17</v>
      </c>
      <c r="D239" s="2">
        <v>25</v>
      </c>
      <c r="E239" s="7">
        <v>4980</v>
      </c>
      <c r="F239" s="37">
        <v>163344</v>
      </c>
      <c r="G239" s="37">
        <v>236570.43554270818</v>
      </c>
      <c r="H239" s="37">
        <v>167032.45000000001</v>
      </c>
      <c r="I239" s="37">
        <v>47216.01</v>
      </c>
      <c r="J239" s="37">
        <v>116781</v>
      </c>
      <c r="K239" s="37">
        <v>6763.67</v>
      </c>
      <c r="L239" s="37">
        <v>165412.86371738702</v>
      </c>
      <c r="M239" s="37">
        <v>338042.38145565911</v>
      </c>
      <c r="N239" s="55">
        <v>338743</v>
      </c>
      <c r="O239" s="55">
        <v>701</v>
      </c>
      <c r="P239" s="38">
        <v>421595.12189245765</v>
      </c>
      <c r="Q239" s="33">
        <f>SUM(F239:M239)+O239</f>
        <v>1241863.8107157545</v>
      </c>
      <c r="R239" s="33">
        <f>Q239/E239</f>
        <v>249.37024311561336</v>
      </c>
      <c r="S239" s="10">
        <f>SUM(F239:L239)+N239+P239</f>
        <v>1663458.5511525529</v>
      </c>
      <c r="T239" s="10">
        <f>S239/E239</f>
        <v>334.02782151657692</v>
      </c>
    </row>
    <row r="240" spans="1:20" x14ac:dyDescent="0.25">
      <c r="A240" s="2">
        <v>747</v>
      </c>
      <c r="B240" s="2" t="s">
        <v>231</v>
      </c>
      <c r="C240" s="2">
        <v>4</v>
      </c>
      <c r="D240" s="2">
        <v>26</v>
      </c>
      <c r="E240" s="7">
        <v>1458</v>
      </c>
      <c r="F240" s="37">
        <v>47822.399999999994</v>
      </c>
      <c r="G240" s="37">
        <v>64790.280601796068</v>
      </c>
      <c r="H240" s="37">
        <v>24014.25</v>
      </c>
      <c r="I240" s="37">
        <v>25685.91</v>
      </c>
      <c r="J240" s="37">
        <v>34190.1</v>
      </c>
      <c r="K240" s="37">
        <v>1131.29</v>
      </c>
      <c r="L240" s="37">
        <v>46460.02953492722</v>
      </c>
      <c r="M240" s="37">
        <v>74762.642942865292</v>
      </c>
      <c r="N240" s="55">
        <v>75487</v>
      </c>
      <c r="O240" s="55">
        <v>724</v>
      </c>
      <c r="P240" s="38">
        <v>138327.56724819151</v>
      </c>
      <c r="Q240" s="33">
        <f>SUM(F240:M240)+O240</f>
        <v>319580.90307958861</v>
      </c>
      <c r="R240" s="33">
        <f>Q240/E240</f>
        <v>219.19129154978643</v>
      </c>
      <c r="S240" s="10">
        <f>SUM(F240:L240)+N240+P240</f>
        <v>457908.8273849148</v>
      </c>
      <c r="T240" s="10">
        <f>S240/E240</f>
        <v>314.06641110076458</v>
      </c>
    </row>
    <row r="241" spans="1:20" x14ac:dyDescent="0.25">
      <c r="A241" s="2">
        <v>748</v>
      </c>
      <c r="B241" s="2" t="s">
        <v>232</v>
      </c>
      <c r="C241" s="2">
        <v>17</v>
      </c>
      <c r="D241" s="2">
        <v>24</v>
      </c>
      <c r="E241" s="7">
        <v>5249</v>
      </c>
      <c r="F241" s="37">
        <v>172167.19999999998</v>
      </c>
      <c r="G241" s="37">
        <v>281553.02889661962</v>
      </c>
      <c r="H241" s="37">
        <v>148674.89000000001</v>
      </c>
      <c r="I241" s="37">
        <v>58281.48</v>
      </c>
      <c r="J241" s="37">
        <v>123089.05</v>
      </c>
      <c r="K241" s="37">
        <v>5704.59</v>
      </c>
      <c r="L241" s="37">
        <v>195364.51101691293</v>
      </c>
      <c r="M241" s="37">
        <v>356302.10045396676</v>
      </c>
      <c r="N241" s="55">
        <v>357041</v>
      </c>
      <c r="O241" s="55">
        <v>739</v>
      </c>
      <c r="P241" s="38">
        <v>228396.64752389159</v>
      </c>
      <c r="Q241" s="33">
        <f>SUM(F241:M241)+O241</f>
        <v>1341875.8503674993</v>
      </c>
      <c r="R241" s="33">
        <f>Q241/E241</f>
        <v>255.6440941831776</v>
      </c>
      <c r="S241" s="10">
        <f>SUM(F241:L241)+N241+P241</f>
        <v>1570272.3974374242</v>
      </c>
      <c r="T241" s="10">
        <f>S241/E241</f>
        <v>299.15648646169257</v>
      </c>
    </row>
    <row r="242" spans="1:20" x14ac:dyDescent="0.25">
      <c r="A242" s="2">
        <v>749</v>
      </c>
      <c r="B242" s="2" t="s">
        <v>233</v>
      </c>
      <c r="C242" s="2">
        <v>11</v>
      </c>
      <c r="D242" s="2">
        <v>22</v>
      </c>
      <c r="E242" s="7">
        <v>21674</v>
      </c>
      <c r="F242" s="37">
        <v>710907.2</v>
      </c>
      <c r="G242" s="37">
        <v>1506725.3848510825</v>
      </c>
      <c r="H242" s="37">
        <v>559371.93000000005</v>
      </c>
      <c r="I242" s="37">
        <v>214449.81</v>
      </c>
      <c r="J242" s="37">
        <v>508255.3</v>
      </c>
      <c r="K242" s="37">
        <v>20964.97</v>
      </c>
      <c r="L242" s="37">
        <v>1109821.3206934161</v>
      </c>
      <c r="M242" s="37">
        <v>1191916.9116256465</v>
      </c>
      <c r="N242" s="55">
        <v>1199257</v>
      </c>
      <c r="O242" s="55">
        <v>7340</v>
      </c>
      <c r="P242" s="38">
        <v>1003618.8053528365</v>
      </c>
      <c r="Q242" s="33">
        <f>SUM(F242:M242)+O242</f>
        <v>5829752.8271701448</v>
      </c>
      <c r="R242" s="33">
        <f>Q242/E242</f>
        <v>268.97447758467035</v>
      </c>
      <c r="S242" s="10">
        <f>SUM(F242:L242)+N242+P242</f>
        <v>6833371.7208973356</v>
      </c>
      <c r="T242" s="10">
        <f>S242/E242</f>
        <v>315.27967707379054</v>
      </c>
    </row>
    <row r="243" spans="1:20" x14ac:dyDescent="0.25">
      <c r="A243" s="2">
        <v>751</v>
      </c>
      <c r="B243" s="2" t="s">
        <v>234</v>
      </c>
      <c r="C243" s="2">
        <v>19</v>
      </c>
      <c r="D243" s="2">
        <v>25</v>
      </c>
      <c r="E243" s="7">
        <v>3045</v>
      </c>
      <c r="F243" s="37">
        <v>99875.999999999985</v>
      </c>
      <c r="G243" s="37">
        <v>196739.4739510754</v>
      </c>
      <c r="H243" s="37">
        <v>59448.61</v>
      </c>
      <c r="I243" s="37">
        <v>48317.55</v>
      </c>
      <c r="J243" s="37">
        <v>71405.25</v>
      </c>
      <c r="K243" s="37">
        <v>2840.26</v>
      </c>
      <c r="L243" s="37">
        <v>139452.3737320478</v>
      </c>
      <c r="M243" s="37">
        <v>208098.07170595776</v>
      </c>
      <c r="N243" s="55">
        <v>208102</v>
      </c>
      <c r="O243" s="55">
        <v>3</v>
      </c>
      <c r="P243" s="38">
        <v>67453.67837871451</v>
      </c>
      <c r="Q243" s="33">
        <f>SUM(F243:M243)+O243</f>
        <v>826180.589389081</v>
      </c>
      <c r="R243" s="33">
        <f>Q243/E243</f>
        <v>271.32367467621708</v>
      </c>
      <c r="S243" s="10">
        <f>SUM(F243:L243)+N243+P243</f>
        <v>893635.19606183772</v>
      </c>
      <c r="T243" s="10">
        <f>S243/E243</f>
        <v>293.47625486431451</v>
      </c>
    </row>
    <row r="244" spans="1:20" x14ac:dyDescent="0.25">
      <c r="A244" s="2">
        <v>753</v>
      </c>
      <c r="B244" s="2" t="s">
        <v>235</v>
      </c>
      <c r="C244" s="2">
        <v>1</v>
      </c>
      <c r="D244" s="2">
        <v>22</v>
      </c>
      <c r="E244" s="7">
        <v>20666</v>
      </c>
      <c r="F244" s="37">
        <v>677844.79999999993</v>
      </c>
      <c r="G244" s="37">
        <v>1705700.0411225513</v>
      </c>
      <c r="H244" s="37">
        <v>511129.97000000003</v>
      </c>
      <c r="I244" s="37">
        <v>182154.66</v>
      </c>
      <c r="J244" s="37">
        <v>484617.7</v>
      </c>
      <c r="K244" s="37">
        <v>20459.5</v>
      </c>
      <c r="L244" s="37">
        <v>1210215.3135605301</v>
      </c>
      <c r="M244" s="37">
        <v>1682163.3776277613</v>
      </c>
      <c r="N244" s="55">
        <v>1672105</v>
      </c>
      <c r="O244" s="55">
        <v>-10058</v>
      </c>
      <c r="P244" s="38">
        <v>1098287.8955007435</v>
      </c>
      <c r="Q244" s="33">
        <f>SUM(F244:M244)+O244</f>
        <v>6464227.3623108426</v>
      </c>
      <c r="R244" s="33">
        <f>Q244/E244</f>
        <v>312.7952851210124</v>
      </c>
      <c r="S244" s="10">
        <f>SUM(F244:L244)+N244+P244</f>
        <v>7562514.8801838253</v>
      </c>
      <c r="T244" s="10">
        <f>S244/E244</f>
        <v>365.93994387805213</v>
      </c>
    </row>
    <row r="245" spans="1:20" x14ac:dyDescent="0.25">
      <c r="A245" s="2">
        <v>755</v>
      </c>
      <c r="B245" s="2" t="s">
        <v>236</v>
      </c>
      <c r="C245" s="2">
        <v>1</v>
      </c>
      <c r="D245" s="2">
        <v>24</v>
      </c>
      <c r="E245" s="7">
        <v>6134</v>
      </c>
      <c r="F245" s="37">
        <v>201195.19999999998</v>
      </c>
      <c r="G245" s="37">
        <v>513654.02937380777</v>
      </c>
      <c r="H245" s="37">
        <v>151770.06</v>
      </c>
      <c r="I245" s="37">
        <v>57079.8</v>
      </c>
      <c r="J245" s="37">
        <v>143842.29999999999</v>
      </c>
      <c r="K245" s="37">
        <v>6426.6900000000005</v>
      </c>
      <c r="L245" s="37">
        <v>364979.92082566506</v>
      </c>
      <c r="M245" s="37">
        <v>499293.04937427118</v>
      </c>
      <c r="N245" s="55">
        <v>496308</v>
      </c>
      <c r="O245" s="55">
        <v>-2985</v>
      </c>
      <c r="P245" s="38">
        <v>140611.81248790919</v>
      </c>
      <c r="Q245" s="33">
        <f>SUM(F245:M245)+O245</f>
        <v>1935256.0495737442</v>
      </c>
      <c r="R245" s="33">
        <f>Q245/E245</f>
        <v>315.49658454087773</v>
      </c>
      <c r="S245" s="10">
        <f>SUM(F245:L245)+N245+P245</f>
        <v>2075867.8126873821</v>
      </c>
      <c r="T245" s="10">
        <f>S245/E245</f>
        <v>338.41992381600619</v>
      </c>
    </row>
    <row r="246" spans="1:20" x14ac:dyDescent="0.25">
      <c r="A246" s="2">
        <v>758</v>
      </c>
      <c r="B246" s="2" t="s">
        <v>237</v>
      </c>
      <c r="C246" s="2">
        <v>19</v>
      </c>
      <c r="D246" s="2">
        <v>24</v>
      </c>
      <c r="E246" s="7">
        <v>8444</v>
      </c>
      <c r="F246" s="37">
        <v>276963.19999999995</v>
      </c>
      <c r="G246" s="37">
        <v>529891.88731631753</v>
      </c>
      <c r="H246" s="37">
        <v>143124.93</v>
      </c>
      <c r="I246" s="37">
        <v>113508.69</v>
      </c>
      <c r="J246" s="37">
        <v>198011.8</v>
      </c>
      <c r="K246" s="37">
        <v>4838.07</v>
      </c>
      <c r="L246" s="37">
        <v>383283.9084976876</v>
      </c>
      <c r="M246" s="37">
        <v>699204.35896169452</v>
      </c>
      <c r="N246" s="55">
        <v>710110</v>
      </c>
      <c r="O246" s="55">
        <v>10905</v>
      </c>
      <c r="P246" s="38">
        <v>891774.37835307722</v>
      </c>
      <c r="Q246" s="33">
        <f>SUM(F246:M246)+O246</f>
        <v>2359731.8447756995</v>
      </c>
      <c r="R246" s="33">
        <f>Q246/E246</f>
        <v>279.45663723066076</v>
      </c>
      <c r="S246" s="10">
        <f>SUM(F246:L246)+N246+P246</f>
        <v>3251506.8641670821</v>
      </c>
      <c r="T246" s="10">
        <f>S246/E246</f>
        <v>385.06713218463784</v>
      </c>
    </row>
    <row r="247" spans="1:20" x14ac:dyDescent="0.25">
      <c r="A247" s="2">
        <v>759</v>
      </c>
      <c r="B247" s="2" t="s">
        <v>238</v>
      </c>
      <c r="C247" s="2">
        <v>14</v>
      </c>
      <c r="D247" s="2">
        <v>25</v>
      </c>
      <c r="E247" s="7">
        <v>2085</v>
      </c>
      <c r="F247" s="37">
        <v>68388</v>
      </c>
      <c r="G247" s="37">
        <v>93103.023795236077</v>
      </c>
      <c r="H247" s="37">
        <v>43652.57</v>
      </c>
      <c r="I247" s="37">
        <v>31494.03</v>
      </c>
      <c r="J247" s="37">
        <v>48893.25</v>
      </c>
      <c r="K247" s="37">
        <v>1612.69</v>
      </c>
      <c r="L247" s="37">
        <v>65764.271866991694</v>
      </c>
      <c r="M247" s="37">
        <v>99536.130171451485</v>
      </c>
      <c r="N247" s="55">
        <v>97755</v>
      </c>
      <c r="O247" s="55">
        <v>-1781</v>
      </c>
      <c r="P247" s="38">
        <v>148122.6145242372</v>
      </c>
      <c r="Q247" s="33">
        <f>SUM(F247:M247)+O247</f>
        <v>450662.96583367931</v>
      </c>
      <c r="R247" s="33">
        <f>Q247/E247</f>
        <v>216.14530735428264</v>
      </c>
      <c r="S247" s="10">
        <f>SUM(F247:L247)+N247+P247</f>
        <v>598785.45018646505</v>
      </c>
      <c r="T247" s="10">
        <f>S247/E247</f>
        <v>287.18726627648203</v>
      </c>
    </row>
    <row r="248" spans="1:20" x14ac:dyDescent="0.25">
      <c r="A248" s="2">
        <v>761</v>
      </c>
      <c r="B248" s="2" t="s">
        <v>239</v>
      </c>
      <c r="C248" s="2">
        <v>2</v>
      </c>
      <c r="D248" s="2">
        <v>24</v>
      </c>
      <c r="E248" s="7">
        <v>8828</v>
      </c>
      <c r="F248" s="37">
        <v>289558.39999999997</v>
      </c>
      <c r="G248" s="37">
        <v>474093.12798866973</v>
      </c>
      <c r="H248" s="37">
        <v>162656.52000000002</v>
      </c>
      <c r="I248" s="37">
        <v>139244.67000000001</v>
      </c>
      <c r="J248" s="37">
        <v>207016.6</v>
      </c>
      <c r="K248" s="37">
        <v>7630.1900000000005</v>
      </c>
      <c r="L248" s="37">
        <v>339775.05494362541</v>
      </c>
      <c r="M248" s="37">
        <v>505462.72235024103</v>
      </c>
      <c r="N248" s="55">
        <v>509085</v>
      </c>
      <c r="O248" s="55">
        <v>3622</v>
      </c>
      <c r="P248" s="38">
        <v>307719.51553137688</v>
      </c>
      <c r="Q248" s="33">
        <f>SUM(F248:M248)+O248</f>
        <v>2129059.2852825359</v>
      </c>
      <c r="R248" s="33">
        <f>Q248/E248</f>
        <v>241.17119226127502</v>
      </c>
      <c r="S248" s="10">
        <f>SUM(F248:L248)+N248+P248</f>
        <v>2436779.0784636717</v>
      </c>
      <c r="T248" s="10">
        <f>S248/E248</f>
        <v>276.02844114903394</v>
      </c>
    </row>
    <row r="249" spans="1:20" x14ac:dyDescent="0.25">
      <c r="A249" s="2">
        <v>762</v>
      </c>
      <c r="B249" s="2" t="s">
        <v>240</v>
      </c>
      <c r="C249" s="2">
        <v>11</v>
      </c>
      <c r="D249" s="2">
        <v>25</v>
      </c>
      <c r="E249" s="7">
        <v>3967</v>
      </c>
      <c r="F249" s="37">
        <v>130117.59999999999</v>
      </c>
      <c r="G249" s="37">
        <v>192737.02031655741</v>
      </c>
      <c r="H249" s="37">
        <v>66386.06</v>
      </c>
      <c r="I249" s="37">
        <v>63038.13</v>
      </c>
      <c r="J249" s="37">
        <v>93026.15</v>
      </c>
      <c r="K249" s="37">
        <v>2575.4900000000002</v>
      </c>
      <c r="L249" s="37">
        <v>134918.96407576886</v>
      </c>
      <c r="M249" s="37">
        <v>218156.98017989018</v>
      </c>
      <c r="N249" s="55">
        <v>219500</v>
      </c>
      <c r="O249" s="55">
        <v>1343</v>
      </c>
      <c r="P249" s="38">
        <v>566620.67889629549</v>
      </c>
      <c r="Q249" s="33">
        <f>SUM(F249:M249)+O249</f>
        <v>902299.39457221644</v>
      </c>
      <c r="R249" s="33">
        <f>Q249/E249</f>
        <v>227.45132204996634</v>
      </c>
      <c r="S249" s="10">
        <f>SUM(F249:L249)+N249+P249</f>
        <v>1468920.0932886219</v>
      </c>
      <c r="T249" s="10">
        <f>S249/E249</f>
        <v>370.28487352876778</v>
      </c>
    </row>
    <row r="250" spans="1:20" x14ac:dyDescent="0.25">
      <c r="A250" s="2">
        <v>765</v>
      </c>
      <c r="B250" s="2" t="s">
        <v>241</v>
      </c>
      <c r="C250" s="2">
        <v>18</v>
      </c>
      <c r="D250" s="2">
        <v>23</v>
      </c>
      <c r="E250" s="7">
        <v>10389</v>
      </c>
      <c r="F250" s="37">
        <v>340759.19999999995</v>
      </c>
      <c r="G250" s="37">
        <v>592476.43454217096</v>
      </c>
      <c r="H250" s="37">
        <v>209297.53</v>
      </c>
      <c r="I250" s="37">
        <v>134638.23000000001</v>
      </c>
      <c r="J250" s="37">
        <v>243622.05</v>
      </c>
      <c r="K250" s="37">
        <v>8785.5499999999993</v>
      </c>
      <c r="L250" s="37">
        <v>417200.25099344825</v>
      </c>
      <c r="M250" s="37">
        <v>713707.57673342258</v>
      </c>
      <c r="N250" s="55">
        <v>710500</v>
      </c>
      <c r="O250" s="55">
        <v>-3207</v>
      </c>
      <c r="P250" s="38">
        <v>706233.45334447164</v>
      </c>
      <c r="Q250" s="33">
        <f>SUM(F250:M250)+O250</f>
        <v>2657279.822269042</v>
      </c>
      <c r="R250" s="33">
        <f>Q250/E250</f>
        <v>255.77820986322476</v>
      </c>
      <c r="S250" s="10">
        <f>SUM(F250:L250)+N250+P250</f>
        <v>3363512.6988800913</v>
      </c>
      <c r="T250" s="10">
        <f>S250/E250</f>
        <v>323.75711799789116</v>
      </c>
    </row>
    <row r="251" spans="1:20" x14ac:dyDescent="0.25">
      <c r="A251" s="2">
        <v>768</v>
      </c>
      <c r="B251" s="2" t="s">
        <v>242</v>
      </c>
      <c r="C251" s="2">
        <v>10</v>
      </c>
      <c r="D251" s="2">
        <v>25</v>
      </c>
      <c r="E251" s="7">
        <v>2530</v>
      </c>
      <c r="F251" s="37">
        <v>82984</v>
      </c>
      <c r="G251" s="37">
        <v>119706.98455033499</v>
      </c>
      <c r="H251" s="37">
        <v>31058.43</v>
      </c>
      <c r="I251" s="37">
        <v>49318.95</v>
      </c>
      <c r="J251" s="37">
        <v>59328.5</v>
      </c>
      <c r="K251" s="37">
        <v>1757.1100000000001</v>
      </c>
      <c r="L251" s="37">
        <v>85240.256694199328</v>
      </c>
      <c r="M251" s="37">
        <v>128444.88030404779</v>
      </c>
      <c r="N251" s="55">
        <v>116378</v>
      </c>
      <c r="O251" s="55">
        <v>-12066</v>
      </c>
      <c r="P251" s="38">
        <v>309864.06175388582</v>
      </c>
      <c r="Q251" s="33">
        <f>SUM(F251:M251)+O251</f>
        <v>545773.11154858209</v>
      </c>
      <c r="R251" s="33">
        <f>Q251/E251</f>
        <v>215.72059745003244</v>
      </c>
      <c r="S251" s="10">
        <f>SUM(F251:L251)+N251+P251</f>
        <v>855636.29299842007</v>
      </c>
      <c r="T251" s="10">
        <f>S251/E251</f>
        <v>338.19616324048224</v>
      </c>
    </row>
    <row r="252" spans="1:20" x14ac:dyDescent="0.25">
      <c r="A252" s="2">
        <v>777</v>
      </c>
      <c r="B252" s="2" t="s">
        <v>243</v>
      </c>
      <c r="C252" s="2">
        <v>18</v>
      </c>
      <c r="D252" s="2">
        <v>24</v>
      </c>
      <c r="E252" s="7">
        <v>7862</v>
      </c>
      <c r="F252" s="37">
        <v>257873.59999999998</v>
      </c>
      <c r="G252" s="37">
        <v>410025.27610117721</v>
      </c>
      <c r="H252" s="37">
        <v>111853.04000000001</v>
      </c>
      <c r="I252" s="37">
        <v>137392.07999999999</v>
      </c>
      <c r="J252" s="37">
        <v>184363.9</v>
      </c>
      <c r="K252" s="37">
        <v>5175.05</v>
      </c>
      <c r="L252" s="37">
        <v>294203.26826819428</v>
      </c>
      <c r="M252" s="37">
        <v>540106.74446801119</v>
      </c>
      <c r="N252" s="55">
        <v>537680</v>
      </c>
      <c r="O252" s="55">
        <v>-2427</v>
      </c>
      <c r="P252" s="38">
        <v>608956.64820866694</v>
      </c>
      <c r="Q252" s="33">
        <f>SUM(F252:M252)+O252</f>
        <v>1938565.9588373827</v>
      </c>
      <c r="R252" s="33">
        <f>Q252/E252</f>
        <v>246.57414892360504</v>
      </c>
      <c r="S252" s="10">
        <f>SUM(F252:L252)+N252+P252</f>
        <v>2547522.8625780386</v>
      </c>
      <c r="T252" s="10">
        <f>S252/E252</f>
        <v>324.02987313381311</v>
      </c>
    </row>
    <row r="253" spans="1:20" x14ac:dyDescent="0.25">
      <c r="A253" s="2">
        <v>778</v>
      </c>
      <c r="B253" s="2" t="s">
        <v>244</v>
      </c>
      <c r="C253" s="2">
        <v>11</v>
      </c>
      <c r="D253" s="2">
        <v>24</v>
      </c>
      <c r="E253" s="7">
        <v>7145</v>
      </c>
      <c r="F253" s="37">
        <v>234355.99999999997</v>
      </c>
      <c r="G253" s="37">
        <v>396995.940149364</v>
      </c>
      <c r="H253" s="37">
        <v>128182.73000000001</v>
      </c>
      <c r="I253" s="37">
        <v>110053.86</v>
      </c>
      <c r="J253" s="37">
        <v>167550.25</v>
      </c>
      <c r="K253" s="37">
        <v>5415.75</v>
      </c>
      <c r="L253" s="37">
        <v>278851.35427926603</v>
      </c>
      <c r="M253" s="37">
        <v>392924.53324560507</v>
      </c>
      <c r="N253" s="55">
        <v>395344</v>
      </c>
      <c r="O253" s="55">
        <v>2420</v>
      </c>
      <c r="P253" s="38">
        <v>394750.77573841921</v>
      </c>
      <c r="Q253" s="33">
        <f>SUM(F253:M253)+O253</f>
        <v>1716750.4176742351</v>
      </c>
      <c r="R253" s="33">
        <f>Q253/E253</f>
        <v>240.27297658141848</v>
      </c>
      <c r="S253" s="10">
        <f>SUM(F253:L253)+N253+P253</f>
        <v>2111500.6601670492</v>
      </c>
      <c r="T253" s="10">
        <f>S253/E253</f>
        <v>295.52143599258909</v>
      </c>
    </row>
    <row r="254" spans="1:20" x14ac:dyDescent="0.25">
      <c r="A254" s="2">
        <v>781</v>
      </c>
      <c r="B254" s="2" t="s">
        <v>245</v>
      </c>
      <c r="C254" s="2">
        <v>7</v>
      </c>
      <c r="D254" s="2">
        <v>25</v>
      </c>
      <c r="E254" s="7">
        <v>3753</v>
      </c>
      <c r="F254" s="37">
        <v>123098.4</v>
      </c>
      <c r="G254" s="37">
        <v>162338.23585852067</v>
      </c>
      <c r="H254" s="37">
        <v>47601.58</v>
      </c>
      <c r="I254" s="37">
        <v>76256.61</v>
      </c>
      <c r="J254" s="37">
        <v>88007.849999999991</v>
      </c>
      <c r="K254" s="37">
        <v>2382.9299999999998</v>
      </c>
      <c r="L254" s="37">
        <v>116276.32828666538</v>
      </c>
      <c r="M254" s="37">
        <v>190739.92212530304</v>
      </c>
      <c r="N254" s="55">
        <v>192502</v>
      </c>
      <c r="O254" s="55">
        <v>1762</v>
      </c>
      <c r="P254" s="38">
        <v>324809.59955328272</v>
      </c>
      <c r="Q254" s="33">
        <f>SUM(F254:M254)+O254</f>
        <v>808463.85627048905</v>
      </c>
      <c r="R254" s="33">
        <f>Q254/E254</f>
        <v>215.41802725033014</v>
      </c>
      <c r="S254" s="10">
        <f>SUM(F254:L254)+N254+P254</f>
        <v>1133273.5336984687</v>
      </c>
      <c r="T254" s="10">
        <f>S254/E254</f>
        <v>301.96470388981311</v>
      </c>
    </row>
    <row r="255" spans="1:20" x14ac:dyDescent="0.25">
      <c r="A255" s="2">
        <v>783</v>
      </c>
      <c r="B255" s="2" t="s">
        <v>246</v>
      </c>
      <c r="C255" s="2">
        <v>4</v>
      </c>
      <c r="D255" s="2">
        <v>24</v>
      </c>
      <c r="E255" s="7">
        <v>6811</v>
      </c>
      <c r="F255" s="37">
        <v>223400.8</v>
      </c>
      <c r="G255" s="37">
        <v>456459.15954454127</v>
      </c>
      <c r="H255" s="37">
        <v>119751.06</v>
      </c>
      <c r="I255" s="37">
        <v>101992.59</v>
      </c>
      <c r="J255" s="37">
        <v>159717.94999999998</v>
      </c>
      <c r="K255" s="37">
        <v>4982.49</v>
      </c>
      <c r="L255" s="37">
        <v>332105.73022682522</v>
      </c>
      <c r="M255" s="37">
        <v>349251.2764635497</v>
      </c>
      <c r="N255" s="55">
        <v>352635</v>
      </c>
      <c r="O255" s="55">
        <v>3383</v>
      </c>
      <c r="P255" s="38">
        <v>277399.7603519985</v>
      </c>
      <c r="Q255" s="33">
        <f>SUM(F255:M255)+O255</f>
        <v>1751044.0562349162</v>
      </c>
      <c r="R255" s="33">
        <f>Q255/E255</f>
        <v>257.09059700997153</v>
      </c>
      <c r="S255" s="10">
        <f>SUM(F255:L255)+N255+P255</f>
        <v>2028444.5401233651</v>
      </c>
      <c r="T255" s="10">
        <f>S255/E255</f>
        <v>297.81890179465057</v>
      </c>
    </row>
    <row r="256" spans="1:20" x14ac:dyDescent="0.25">
      <c r="A256" s="2">
        <v>785</v>
      </c>
      <c r="B256" s="2" t="s">
        <v>247</v>
      </c>
      <c r="C256" s="2">
        <v>17</v>
      </c>
      <c r="D256" s="2">
        <v>25</v>
      </c>
      <c r="E256" s="7">
        <v>2869</v>
      </c>
      <c r="F256" s="37">
        <v>94103.2</v>
      </c>
      <c r="G256" s="37">
        <v>145315.4445607716</v>
      </c>
      <c r="H256" s="37">
        <v>47494.85</v>
      </c>
      <c r="I256" s="37">
        <v>50620.77</v>
      </c>
      <c r="J256" s="37">
        <v>67278.05</v>
      </c>
      <c r="K256" s="37">
        <v>2262.58</v>
      </c>
      <c r="L256" s="37">
        <v>104808.47707582773</v>
      </c>
      <c r="M256" s="37">
        <v>194747.70931652328</v>
      </c>
      <c r="N256" s="55">
        <v>195151</v>
      </c>
      <c r="O256" s="55">
        <v>404</v>
      </c>
      <c r="P256" s="38">
        <v>146355.50907044549</v>
      </c>
      <c r="Q256" s="33">
        <f>SUM(F256:M256)+O256</f>
        <v>707035.08095312258</v>
      </c>
      <c r="R256" s="33">
        <f>Q256/E256</f>
        <v>246.43955418373042</v>
      </c>
      <c r="S256" s="10">
        <f>SUM(F256:L256)+N256+P256</f>
        <v>853389.88070704485</v>
      </c>
      <c r="T256" s="10">
        <f>S256/E256</f>
        <v>297.45203231336524</v>
      </c>
    </row>
    <row r="257" spans="1:20" x14ac:dyDescent="0.25">
      <c r="A257" s="2">
        <v>790</v>
      </c>
      <c r="B257" s="2" t="s">
        <v>248</v>
      </c>
      <c r="C257" s="2">
        <v>6</v>
      </c>
      <c r="D257" s="2">
        <v>22</v>
      </c>
      <c r="E257" s="7">
        <v>24651</v>
      </c>
      <c r="F257" s="37">
        <v>808552.79999999993</v>
      </c>
      <c r="G257" s="37">
        <v>1359800.4736734692</v>
      </c>
      <c r="H257" s="37">
        <v>482419.60000000003</v>
      </c>
      <c r="I257" s="37">
        <v>350990.7</v>
      </c>
      <c r="J257" s="37">
        <v>578065.94999999995</v>
      </c>
      <c r="K257" s="37">
        <v>19761.47</v>
      </c>
      <c r="L257" s="37">
        <v>985478.76271775307</v>
      </c>
      <c r="M257" s="37">
        <v>1551235.4880193025</v>
      </c>
      <c r="N257" s="55">
        <v>1563439</v>
      </c>
      <c r="O257" s="55">
        <v>12203</v>
      </c>
      <c r="P257" s="38">
        <v>1030638.8048062904</v>
      </c>
      <c r="Q257" s="33">
        <f>SUM(F257:M257)+O257</f>
        <v>6148508.2444105251</v>
      </c>
      <c r="R257" s="33">
        <f>Q257/E257</f>
        <v>249.42226459009879</v>
      </c>
      <c r="S257" s="10">
        <f>SUM(F257:L257)+N257+P257</f>
        <v>7179147.5611975128</v>
      </c>
      <c r="T257" s="10">
        <f>S257/E257</f>
        <v>291.2314941056149</v>
      </c>
    </row>
    <row r="258" spans="1:20" x14ac:dyDescent="0.25">
      <c r="A258" s="2">
        <v>791</v>
      </c>
      <c r="B258" s="2" t="s">
        <v>249</v>
      </c>
      <c r="C258" s="2">
        <v>17</v>
      </c>
      <c r="D258" s="2">
        <v>24</v>
      </c>
      <c r="E258" s="7">
        <v>5301</v>
      </c>
      <c r="F258" s="37">
        <v>173872.8</v>
      </c>
      <c r="G258" s="37">
        <v>264600.95968516445</v>
      </c>
      <c r="H258" s="37">
        <v>104275.21</v>
      </c>
      <c r="I258" s="37">
        <v>79711.44</v>
      </c>
      <c r="J258" s="37">
        <v>124308.45</v>
      </c>
      <c r="K258" s="37">
        <v>4428.88</v>
      </c>
      <c r="L258" s="37">
        <v>183242.34206927419</v>
      </c>
      <c r="M258" s="37">
        <v>359831.86026033113</v>
      </c>
      <c r="N258" s="55">
        <v>360578</v>
      </c>
      <c r="O258" s="55">
        <v>746</v>
      </c>
      <c r="P258" s="38">
        <v>286939.56390215759</v>
      </c>
      <c r="Q258" s="33">
        <f>SUM(F258:M258)+O258</f>
        <v>1295017.9420147697</v>
      </c>
      <c r="R258" s="33">
        <f>Q258/E258</f>
        <v>244.29691416992446</v>
      </c>
      <c r="S258" s="10">
        <f>SUM(F258:L258)+N258+P258</f>
        <v>1581957.6456565962</v>
      </c>
      <c r="T258" s="10">
        <f>S258/E258</f>
        <v>298.42626780920511</v>
      </c>
    </row>
    <row r="259" spans="1:20" x14ac:dyDescent="0.25">
      <c r="A259" s="2">
        <v>831</v>
      </c>
      <c r="B259" s="2" t="s">
        <v>250</v>
      </c>
      <c r="C259" s="2">
        <v>9</v>
      </c>
      <c r="D259" s="2">
        <v>25</v>
      </c>
      <c r="E259" s="7">
        <v>4715</v>
      </c>
      <c r="F259" s="37">
        <v>154652</v>
      </c>
      <c r="G259" s="37">
        <v>329986.54028778389</v>
      </c>
      <c r="H259" s="37">
        <v>101820.42</v>
      </c>
      <c r="I259" s="37">
        <v>57580.5</v>
      </c>
      <c r="J259" s="37">
        <v>110566.75</v>
      </c>
      <c r="K259" s="37">
        <v>4549.2300000000005</v>
      </c>
      <c r="L259" s="37">
        <v>236560.65585322151</v>
      </c>
      <c r="M259" s="37">
        <v>202020.63016240267</v>
      </c>
      <c r="N259" s="55">
        <v>202893</v>
      </c>
      <c r="O259" s="55">
        <v>872</v>
      </c>
      <c r="P259" s="38">
        <v>175262.43518689589</v>
      </c>
      <c r="Q259" s="33">
        <f>SUM(F259:M259)+O259</f>
        <v>1198608.7263034082</v>
      </c>
      <c r="R259" s="33">
        <f>Q259/E259</f>
        <v>254.21181894027745</v>
      </c>
      <c r="S259" s="10">
        <f>SUM(F259:L259)+N259+P259</f>
        <v>1373871.5313279014</v>
      </c>
      <c r="T259" s="10">
        <f>S259/E259</f>
        <v>291.38314556265141</v>
      </c>
    </row>
    <row r="260" spans="1:20" x14ac:dyDescent="0.25">
      <c r="A260" s="2">
        <v>832</v>
      </c>
      <c r="B260" s="2" t="s">
        <v>251</v>
      </c>
      <c r="C260" s="2">
        <v>17</v>
      </c>
      <c r="D260" s="2">
        <v>25</v>
      </c>
      <c r="E260" s="7">
        <v>4024</v>
      </c>
      <c r="F260" s="37">
        <v>131987.19999999998</v>
      </c>
      <c r="G260" s="37">
        <v>186264.01590410632</v>
      </c>
      <c r="H260" s="37">
        <v>78446.55</v>
      </c>
      <c r="I260" s="37">
        <v>57880.92</v>
      </c>
      <c r="J260" s="37">
        <v>94362.8</v>
      </c>
      <c r="K260" s="37">
        <v>3442.01</v>
      </c>
      <c r="L260" s="37">
        <v>137212.76745254517</v>
      </c>
      <c r="M260" s="37">
        <v>273149.10501557676</v>
      </c>
      <c r="N260" s="55">
        <v>273715</v>
      </c>
      <c r="O260" s="55">
        <v>566</v>
      </c>
      <c r="P260" s="38">
        <v>319883.427321453</v>
      </c>
      <c r="Q260" s="33">
        <f>SUM(F260:M260)+O260</f>
        <v>963311.36837222823</v>
      </c>
      <c r="R260" s="33">
        <f>Q260/E260</f>
        <v>239.39149313425156</v>
      </c>
      <c r="S260" s="10">
        <f>SUM(F260:L260)+N260+P260</f>
        <v>1283194.6906781043</v>
      </c>
      <c r="T260" s="10">
        <f>S260/E260</f>
        <v>318.88536050648713</v>
      </c>
    </row>
    <row r="261" spans="1:20" x14ac:dyDescent="0.25">
      <c r="A261" s="2">
        <v>833</v>
      </c>
      <c r="B261" s="2" t="s">
        <v>252</v>
      </c>
      <c r="C261" s="2">
        <v>2</v>
      </c>
      <c r="D261" s="2">
        <v>26</v>
      </c>
      <c r="E261" s="7">
        <v>1662</v>
      </c>
      <c r="F261" s="37">
        <v>54513.599999999999</v>
      </c>
      <c r="G261" s="37">
        <v>97081.791851957401</v>
      </c>
      <c r="H261" s="37">
        <v>28923.83</v>
      </c>
      <c r="I261" s="37">
        <v>26687.31</v>
      </c>
      <c r="J261" s="37">
        <v>38973.9</v>
      </c>
      <c r="K261" s="37">
        <v>1083.1500000000001</v>
      </c>
      <c r="L261" s="37">
        <v>70318.395667247183</v>
      </c>
      <c r="M261" s="37">
        <v>95160.743605131473</v>
      </c>
      <c r="N261" s="55">
        <v>95843</v>
      </c>
      <c r="O261" s="55">
        <v>682</v>
      </c>
      <c r="P261" s="38">
        <v>54774.804650202903</v>
      </c>
      <c r="Q261" s="33">
        <f>SUM(F261:M261)+O261</f>
        <v>413424.72112433601</v>
      </c>
      <c r="R261" s="33">
        <f>Q261/E261</f>
        <v>248.75133641656799</v>
      </c>
      <c r="S261" s="10">
        <f>SUM(F261:L261)+N261+P261</f>
        <v>468199.78216940747</v>
      </c>
      <c r="T261" s="10">
        <f>S261/E261</f>
        <v>281.70865353153278</v>
      </c>
    </row>
    <row r="262" spans="1:20" x14ac:dyDescent="0.25">
      <c r="A262" s="2">
        <v>834</v>
      </c>
      <c r="B262" s="2" t="s">
        <v>253</v>
      </c>
      <c r="C262" s="2">
        <v>5</v>
      </c>
      <c r="D262" s="2">
        <v>24</v>
      </c>
      <c r="E262" s="7">
        <v>6081</v>
      </c>
      <c r="F262" s="37">
        <v>199456.8</v>
      </c>
      <c r="G262" s="37">
        <v>368605.41009760264</v>
      </c>
      <c r="H262" s="37">
        <v>125087.56</v>
      </c>
      <c r="I262" s="37">
        <v>78910.320000000007</v>
      </c>
      <c r="J262" s="37">
        <v>142599.44999999998</v>
      </c>
      <c r="K262" s="37">
        <v>5463.89</v>
      </c>
      <c r="L262" s="37">
        <v>260583.42208036175</v>
      </c>
      <c r="M262" s="37">
        <v>271546.16568286438</v>
      </c>
      <c r="N262" s="55">
        <v>274258</v>
      </c>
      <c r="O262" s="55">
        <v>2712</v>
      </c>
      <c r="P262" s="38">
        <v>293633.23756004998</v>
      </c>
      <c r="Q262" s="33">
        <f>SUM(F262:M262)+O262</f>
        <v>1454965.0178608289</v>
      </c>
      <c r="R262" s="33">
        <f>Q262/E262</f>
        <v>239.26410423628167</v>
      </c>
      <c r="S262" s="10">
        <f>SUM(F262:L262)+N262+P262</f>
        <v>1748598.0897380146</v>
      </c>
      <c r="T262" s="10">
        <f>S262/E262</f>
        <v>287.55107543792377</v>
      </c>
    </row>
    <row r="263" spans="1:20" x14ac:dyDescent="0.25">
      <c r="A263" s="2">
        <v>837</v>
      </c>
      <c r="B263" s="2" t="s">
        <v>254</v>
      </c>
      <c r="C263" s="2">
        <v>6</v>
      </c>
      <c r="D263" s="2">
        <v>20</v>
      </c>
      <c r="E263" s="7">
        <v>235239</v>
      </c>
      <c r="F263" s="37">
        <v>7715839.1999999993</v>
      </c>
      <c r="G263" s="37">
        <v>15878875.941769604</v>
      </c>
      <c r="H263" s="37">
        <v>4043359.3200000003</v>
      </c>
      <c r="I263" s="37">
        <v>2228465.4900000002</v>
      </c>
      <c r="J263" s="37">
        <v>5516354.5499999998</v>
      </c>
      <c r="K263" s="37">
        <v>136452.82999999999</v>
      </c>
      <c r="L263" s="37">
        <v>11529290.42035679</v>
      </c>
      <c r="M263" s="37">
        <v>14803094.599252474</v>
      </c>
      <c r="N263" s="55">
        <v>14919546</v>
      </c>
      <c r="O263" s="55">
        <v>116451</v>
      </c>
      <c r="P263" s="38">
        <v>17372946.417722378</v>
      </c>
      <c r="Q263" s="33">
        <f>SUM(F263:M263)+O263</f>
        <v>61968183.351378858</v>
      </c>
      <c r="R263" s="33">
        <f>Q263/E263</f>
        <v>263.42648689791599</v>
      </c>
      <c r="S263" s="10">
        <f>SUM(F263:L263)+N263+P263</f>
        <v>79341130.16984877</v>
      </c>
      <c r="T263" s="10">
        <f>S263/E263</f>
        <v>337.27881078328323</v>
      </c>
    </row>
    <row r="264" spans="1:20" x14ac:dyDescent="0.25">
      <c r="A264" s="2">
        <v>844</v>
      </c>
      <c r="B264" s="2" t="s">
        <v>255</v>
      </c>
      <c r="C264" s="2">
        <v>11</v>
      </c>
      <c r="D264" s="2">
        <v>26</v>
      </c>
      <c r="E264" s="7">
        <v>1567</v>
      </c>
      <c r="F264" s="37">
        <v>51397.599999999999</v>
      </c>
      <c r="G264" s="37">
        <v>68740.306191269628</v>
      </c>
      <c r="H264" s="37">
        <v>21559.46</v>
      </c>
      <c r="I264" s="37">
        <v>28790.25</v>
      </c>
      <c r="J264" s="37">
        <v>36746.15</v>
      </c>
      <c r="K264" s="37">
        <v>962.8</v>
      </c>
      <c r="L264" s="37">
        <v>51292.923373718266</v>
      </c>
      <c r="M264" s="37">
        <v>86173.931923843687</v>
      </c>
      <c r="N264" s="55">
        <v>86705</v>
      </c>
      <c r="O264" s="55">
        <v>531</v>
      </c>
      <c r="P264" s="38">
        <v>111275.4544435593</v>
      </c>
      <c r="Q264" s="33">
        <f>SUM(F264:M264)+O264</f>
        <v>346194.42148883158</v>
      </c>
      <c r="R264" s="33">
        <f>Q264/E264</f>
        <v>220.92815666166661</v>
      </c>
      <c r="S264" s="10">
        <f>SUM(F264:L264)+N264+P264</f>
        <v>457469.94400854717</v>
      </c>
      <c r="T264" s="10">
        <f>S264/E264</f>
        <v>291.93997703161915</v>
      </c>
    </row>
    <row r="265" spans="1:20" x14ac:dyDescent="0.25">
      <c r="A265" s="2">
        <v>845</v>
      </c>
      <c r="B265" s="2" t="s">
        <v>256</v>
      </c>
      <c r="C265" s="2">
        <v>19</v>
      </c>
      <c r="D265" s="2">
        <v>25</v>
      </c>
      <c r="E265" s="7">
        <v>3062</v>
      </c>
      <c r="F265" s="37">
        <v>100433.59999999999</v>
      </c>
      <c r="G265" s="37">
        <v>156063.67717401424</v>
      </c>
      <c r="H265" s="37">
        <v>63504.350000000006</v>
      </c>
      <c r="I265" s="37">
        <v>43510.83</v>
      </c>
      <c r="J265" s="37">
        <v>71803.899999999994</v>
      </c>
      <c r="K265" s="37">
        <v>2623.63</v>
      </c>
      <c r="L265" s="37">
        <v>114934.47783058077</v>
      </c>
      <c r="M265" s="37">
        <v>209259.8671801782</v>
      </c>
      <c r="N265" s="55">
        <v>209263</v>
      </c>
      <c r="O265" s="55">
        <v>3</v>
      </c>
      <c r="P265" s="38">
        <v>113329.91697441571</v>
      </c>
      <c r="Q265" s="33">
        <f>SUM(F265:M265)+O265</f>
        <v>762137.33218477317</v>
      </c>
      <c r="R265" s="33">
        <f>Q265/E265</f>
        <v>248.90180672265618</v>
      </c>
      <c r="S265" s="10">
        <f>SUM(F265:L265)+N265+P265</f>
        <v>875467.38197901077</v>
      </c>
      <c r="T265" s="10">
        <f>S265/E265</f>
        <v>285.91358000620863</v>
      </c>
    </row>
    <row r="266" spans="1:20" x14ac:dyDescent="0.25">
      <c r="A266" s="2">
        <v>846</v>
      </c>
      <c r="B266" s="2" t="s">
        <v>257</v>
      </c>
      <c r="C266" s="2">
        <v>14</v>
      </c>
      <c r="D266" s="2">
        <v>24</v>
      </c>
      <c r="E266" s="7">
        <v>5158</v>
      </c>
      <c r="F266" s="37">
        <v>169182.4</v>
      </c>
      <c r="G266" s="37">
        <v>277572.81070248218</v>
      </c>
      <c r="H266" s="37">
        <v>99152.17</v>
      </c>
      <c r="I266" s="37">
        <v>83266.41</v>
      </c>
      <c r="J266" s="37">
        <v>120955.09999999999</v>
      </c>
      <c r="K266" s="37">
        <v>4115.97</v>
      </c>
      <c r="L266" s="37">
        <v>193580.17375304995</v>
      </c>
      <c r="M266" s="37">
        <v>246238.54169033415</v>
      </c>
      <c r="N266" s="55">
        <v>241832</v>
      </c>
      <c r="O266" s="55">
        <v>-4407</v>
      </c>
      <c r="P266" s="38">
        <v>198292.97441279792</v>
      </c>
      <c r="Q266" s="33">
        <f>SUM(F266:M266)+O266</f>
        <v>1189656.5761458662</v>
      </c>
      <c r="R266" s="33">
        <f>Q266/E266</f>
        <v>230.64299653855491</v>
      </c>
      <c r="S266" s="10">
        <f>SUM(F266:L266)+N266+P266</f>
        <v>1387950.0088683302</v>
      </c>
      <c r="T266" s="10">
        <f>S266/E266</f>
        <v>269.08685708963361</v>
      </c>
    </row>
    <row r="267" spans="1:20" x14ac:dyDescent="0.25">
      <c r="A267" s="2">
        <v>848</v>
      </c>
      <c r="B267" s="2" t="s">
        <v>258</v>
      </c>
      <c r="C267" s="2">
        <v>12</v>
      </c>
      <c r="D267" s="2">
        <v>25</v>
      </c>
      <c r="E267" s="7">
        <v>4482</v>
      </c>
      <c r="F267" s="37">
        <v>147009.59999999998</v>
      </c>
      <c r="G267" s="37">
        <v>219696.11600656362</v>
      </c>
      <c r="H267" s="37">
        <v>75137.919999999998</v>
      </c>
      <c r="I267" s="37">
        <v>70248.210000000006</v>
      </c>
      <c r="J267" s="37">
        <v>105102.9</v>
      </c>
      <c r="K267" s="37">
        <v>2719.91</v>
      </c>
      <c r="L267" s="37">
        <v>157288.5379557618</v>
      </c>
      <c r="M267" s="37">
        <v>229243.88591268647</v>
      </c>
      <c r="N267" s="55">
        <v>231166</v>
      </c>
      <c r="O267" s="55">
        <v>1922</v>
      </c>
      <c r="P267" s="38">
        <v>224095.71550797089</v>
      </c>
      <c r="Q267" s="33">
        <f t="shared" ref="Q267:Q302" si="1">SUM(F267:M267)+O267</f>
        <v>1008369.0798750119</v>
      </c>
      <c r="R267" s="33">
        <f>Q267/E267</f>
        <v>224.98194553213116</v>
      </c>
      <c r="S267" s="10">
        <f>SUM(F267:L267)+N267+P267</f>
        <v>1232464.9094702965</v>
      </c>
      <c r="T267" s="10">
        <f>S267/E267</f>
        <v>274.98101505361365</v>
      </c>
    </row>
    <row r="268" spans="1:20" x14ac:dyDescent="0.25">
      <c r="A268" s="2">
        <v>849</v>
      </c>
      <c r="B268" s="2" t="s">
        <v>259</v>
      </c>
      <c r="C268" s="2">
        <v>16</v>
      </c>
      <c r="D268" s="2">
        <v>25</v>
      </c>
      <c r="E268" s="7">
        <v>3112</v>
      </c>
      <c r="F268" s="37">
        <v>102073.59999999999</v>
      </c>
      <c r="G268" s="37">
        <v>152275.99260912498</v>
      </c>
      <c r="H268" s="37">
        <v>78126.36</v>
      </c>
      <c r="I268" s="37">
        <v>41207.61</v>
      </c>
      <c r="J268" s="37">
        <v>72976.399999999994</v>
      </c>
      <c r="K268" s="37">
        <v>3369.8</v>
      </c>
      <c r="L268" s="37">
        <v>105461.30757460721</v>
      </c>
      <c r="M268" s="37">
        <v>182825.24032557168</v>
      </c>
      <c r="N268" s="55">
        <v>180766</v>
      </c>
      <c r="O268" s="55">
        <v>-2059</v>
      </c>
      <c r="P268" s="38">
        <v>142719.53328921512</v>
      </c>
      <c r="Q268" s="33">
        <f t="shared" si="1"/>
        <v>736257.31050930382</v>
      </c>
      <c r="R268" s="33">
        <f>Q268/E268</f>
        <v>236.58653936674287</v>
      </c>
      <c r="S268" s="10">
        <f>SUM(F268:L268)+N268+P268</f>
        <v>878976.60347294738</v>
      </c>
      <c r="T268" s="10">
        <f>S268/E268</f>
        <v>282.44749468925045</v>
      </c>
    </row>
    <row r="269" spans="1:20" x14ac:dyDescent="0.25">
      <c r="A269" s="2">
        <v>850</v>
      </c>
      <c r="B269" s="2" t="s">
        <v>260</v>
      </c>
      <c r="C269" s="2">
        <v>13</v>
      </c>
      <c r="D269" s="2">
        <v>25</v>
      </c>
      <c r="E269" s="7">
        <v>2406</v>
      </c>
      <c r="F269" s="37">
        <v>78916.799999999988</v>
      </c>
      <c r="G269" s="37">
        <v>130518.65137978038</v>
      </c>
      <c r="H269" s="37">
        <v>57100.55</v>
      </c>
      <c r="I269" s="37">
        <v>32395.29</v>
      </c>
      <c r="J269" s="37">
        <v>56420.7</v>
      </c>
      <c r="K269" s="37">
        <v>2094.09</v>
      </c>
      <c r="L269" s="37">
        <v>96863.530977564704</v>
      </c>
      <c r="M269" s="37">
        <v>144459.94965861193</v>
      </c>
      <c r="N269" s="55">
        <v>145398</v>
      </c>
      <c r="O269" s="55">
        <v>938</v>
      </c>
      <c r="P269" s="38">
        <v>146928.28296044699</v>
      </c>
      <c r="Q269" s="33">
        <f t="shared" si="1"/>
        <v>599707.56201595697</v>
      </c>
      <c r="R269" s="33">
        <f>Q269/E269</f>
        <v>249.25501330671528</v>
      </c>
      <c r="S269" s="10">
        <f>SUM(F269:L269)+N269+P269</f>
        <v>746635.89531779208</v>
      </c>
      <c r="T269" s="10">
        <f>S269/E269</f>
        <v>310.32248350697927</v>
      </c>
    </row>
    <row r="270" spans="1:20" x14ac:dyDescent="0.25">
      <c r="A270" s="2">
        <v>851</v>
      </c>
      <c r="B270" s="2" t="s">
        <v>261</v>
      </c>
      <c r="C270" s="2">
        <v>19</v>
      </c>
      <c r="D270" s="2">
        <v>22</v>
      </c>
      <c r="E270" s="7">
        <v>21875</v>
      </c>
      <c r="F270" s="37">
        <v>717499.99999999988</v>
      </c>
      <c r="G270" s="37">
        <v>1410591.5738561519</v>
      </c>
      <c r="H270" s="37">
        <v>493732.98000000004</v>
      </c>
      <c r="I270" s="37">
        <v>247546.08</v>
      </c>
      <c r="J270" s="37">
        <v>512968.75</v>
      </c>
      <c r="K270" s="37">
        <v>20266.939999999999</v>
      </c>
      <c r="L270" s="37">
        <v>1032567.3713927291</v>
      </c>
      <c r="M270" s="37">
        <v>1494957.411680731</v>
      </c>
      <c r="N270" s="55">
        <v>1494982</v>
      </c>
      <c r="O270" s="55">
        <v>25</v>
      </c>
      <c r="P270" s="38">
        <v>667996.3909953566</v>
      </c>
      <c r="Q270" s="33">
        <f t="shared" si="1"/>
        <v>5930156.1069296114</v>
      </c>
      <c r="R270" s="33">
        <f>Q270/E270</f>
        <v>271.09285060249653</v>
      </c>
      <c r="S270" s="10">
        <f>SUM(F270:L270)+N270+P270</f>
        <v>6598152.0862442367</v>
      </c>
      <c r="T270" s="10">
        <f>S270/E270</f>
        <v>301.62980965687939</v>
      </c>
    </row>
    <row r="271" spans="1:20" x14ac:dyDescent="0.25">
      <c r="A271" s="2">
        <v>853</v>
      </c>
      <c r="B271" s="2" t="s">
        <v>262</v>
      </c>
      <c r="C271" s="2">
        <v>2</v>
      </c>
      <c r="D271" s="2">
        <v>20</v>
      </c>
      <c r="E271" s="7">
        <v>191331</v>
      </c>
      <c r="F271" s="37">
        <v>6275656.7999999998</v>
      </c>
      <c r="G271" s="37">
        <v>11984566.342241939</v>
      </c>
      <c r="H271" s="37">
        <v>3100293.04</v>
      </c>
      <c r="I271" s="37">
        <v>1973008.35</v>
      </c>
      <c r="J271" s="37">
        <v>4486711.95</v>
      </c>
      <c r="K271" s="37">
        <v>107472.55</v>
      </c>
      <c r="L271" s="37">
        <v>8703113.9279196784</v>
      </c>
      <c r="M271" s="37">
        <v>10954994.124376299</v>
      </c>
      <c r="N271" s="55">
        <v>11033503</v>
      </c>
      <c r="O271" s="55">
        <v>78509</v>
      </c>
      <c r="P271" s="38">
        <v>22306020.525430065</v>
      </c>
      <c r="Q271" s="33">
        <f t="shared" si="1"/>
        <v>47664326.084537916</v>
      </c>
      <c r="R271" s="33">
        <f>Q271/E271</f>
        <v>249.11972489841122</v>
      </c>
      <c r="S271" s="10">
        <f>SUM(F271:L271)+N271+P271</f>
        <v>69970346.48559168</v>
      </c>
      <c r="T271" s="10">
        <f>S271/E271</f>
        <v>365.70313480613009</v>
      </c>
    </row>
    <row r="272" spans="1:20" x14ac:dyDescent="0.25">
      <c r="A272" s="2">
        <v>854</v>
      </c>
      <c r="B272" s="2" t="s">
        <v>263</v>
      </c>
      <c r="C272" s="2">
        <v>19</v>
      </c>
      <c r="D272" s="2">
        <v>25</v>
      </c>
      <c r="E272" s="7">
        <v>3438</v>
      </c>
      <c r="F272" s="37">
        <v>112766.39999999999</v>
      </c>
      <c r="G272" s="37">
        <v>186226.27514827647</v>
      </c>
      <c r="H272" s="37">
        <v>43545.840000000004</v>
      </c>
      <c r="I272" s="37">
        <v>66943.59</v>
      </c>
      <c r="J272" s="37">
        <v>80621.099999999991</v>
      </c>
      <c r="K272" s="37">
        <v>2262.58</v>
      </c>
      <c r="L272" s="37">
        <v>139522.18012927793</v>
      </c>
      <c r="M272" s="37">
        <v>284683.15799506224</v>
      </c>
      <c r="N272" s="55">
        <v>289123</v>
      </c>
      <c r="O272" s="55">
        <v>4440</v>
      </c>
      <c r="P272" s="38">
        <v>159523.64613700469</v>
      </c>
      <c r="Q272" s="33">
        <f t="shared" si="1"/>
        <v>921011.12327261665</v>
      </c>
      <c r="R272" s="33">
        <f>Q272/E272</f>
        <v>267.89154254584543</v>
      </c>
      <c r="S272" s="10">
        <f>SUM(F272:L272)+N272+P272</f>
        <v>1080534.6114145592</v>
      </c>
      <c r="T272" s="10">
        <f>S272/E272</f>
        <v>314.29162635676533</v>
      </c>
    </row>
    <row r="273" spans="1:20" x14ac:dyDescent="0.25">
      <c r="A273" s="2">
        <v>857</v>
      </c>
      <c r="B273" s="2" t="s">
        <v>264</v>
      </c>
      <c r="C273" s="2">
        <v>11</v>
      </c>
      <c r="D273" s="2">
        <v>25</v>
      </c>
      <c r="E273" s="7">
        <v>2551</v>
      </c>
      <c r="F273" s="37">
        <v>83672.799999999988</v>
      </c>
      <c r="G273" s="37">
        <v>123480.056192031</v>
      </c>
      <c r="H273" s="37">
        <v>35861.279999999999</v>
      </c>
      <c r="I273" s="37">
        <v>44011.53</v>
      </c>
      <c r="J273" s="37">
        <v>59820.95</v>
      </c>
      <c r="K273" s="37">
        <v>1660.83</v>
      </c>
      <c r="L273" s="37">
        <v>88025.531943681708</v>
      </c>
      <c r="M273" s="37">
        <v>140286.98170882274</v>
      </c>
      <c r="N273" s="55">
        <v>141151</v>
      </c>
      <c r="O273" s="55">
        <v>864</v>
      </c>
      <c r="P273" s="38">
        <v>180016.12189747801</v>
      </c>
      <c r="Q273" s="33">
        <f t="shared" si="1"/>
        <v>577683.95984453545</v>
      </c>
      <c r="R273" s="33">
        <f>Q273/E273</f>
        <v>226.45392389044903</v>
      </c>
      <c r="S273" s="10">
        <f>SUM(F273:L273)+N273+P273</f>
        <v>757700.10003319068</v>
      </c>
      <c r="T273" s="10">
        <f>S273/E273</f>
        <v>297.02081537953376</v>
      </c>
    </row>
    <row r="274" spans="1:20" x14ac:dyDescent="0.25">
      <c r="A274" s="2">
        <v>858</v>
      </c>
      <c r="B274" s="2" t="s">
        <v>265</v>
      </c>
      <c r="C274" s="2">
        <v>1</v>
      </c>
      <c r="D274" s="2">
        <v>22</v>
      </c>
      <c r="E274" s="7">
        <v>38664</v>
      </c>
      <c r="F274" s="37">
        <v>1268179.2</v>
      </c>
      <c r="G274" s="37">
        <v>3142562.7877883068</v>
      </c>
      <c r="H274" s="37">
        <v>963024.79</v>
      </c>
      <c r="I274" s="37">
        <v>338272.92</v>
      </c>
      <c r="J274" s="37">
        <v>906670.79999999993</v>
      </c>
      <c r="K274" s="37">
        <v>41833.660000000003</v>
      </c>
      <c r="L274" s="37">
        <v>2247891.2135720537</v>
      </c>
      <c r="M274" s="37">
        <v>3147157.8840897982</v>
      </c>
      <c r="N274" s="55">
        <v>3128340</v>
      </c>
      <c r="O274" s="55">
        <v>-18817</v>
      </c>
      <c r="P274" s="38">
        <v>1707262.1644754699</v>
      </c>
      <c r="Q274" s="33">
        <f t="shared" si="1"/>
        <v>12036776.255450157</v>
      </c>
      <c r="R274" s="33">
        <f>Q274/E274</f>
        <v>311.31740780700801</v>
      </c>
      <c r="S274" s="10">
        <f>SUM(F274:L274)+N274+P274</f>
        <v>13744037.535835829</v>
      </c>
      <c r="T274" s="10">
        <f>S274/E274</f>
        <v>355.47376204830925</v>
      </c>
    </row>
    <row r="275" spans="1:20" x14ac:dyDescent="0.25">
      <c r="A275" s="2">
        <v>859</v>
      </c>
      <c r="B275" s="2" t="s">
        <v>266</v>
      </c>
      <c r="C275" s="2">
        <v>17</v>
      </c>
      <c r="D275" s="2">
        <v>24</v>
      </c>
      <c r="E275" s="7">
        <v>6758</v>
      </c>
      <c r="F275" s="37">
        <v>221662.4</v>
      </c>
      <c r="G275" s="37">
        <v>345221.34933446528</v>
      </c>
      <c r="H275" s="37">
        <v>264797.13</v>
      </c>
      <c r="I275" s="37">
        <v>42809.85</v>
      </c>
      <c r="J275" s="37">
        <v>158475.1</v>
      </c>
      <c r="K275" s="37">
        <v>9098.4600000000009</v>
      </c>
      <c r="L275" s="37">
        <v>254731.75679823282</v>
      </c>
      <c r="M275" s="37">
        <v>458733.01483480807</v>
      </c>
      <c r="N275" s="55">
        <v>459684</v>
      </c>
      <c r="O275" s="55">
        <v>951</v>
      </c>
      <c r="P275" s="38">
        <v>84168.81625721039</v>
      </c>
      <c r="Q275" s="33">
        <f t="shared" si="1"/>
        <v>1756480.0609675059</v>
      </c>
      <c r="R275" s="33">
        <f>Q275/E275</f>
        <v>259.91122535772507</v>
      </c>
      <c r="S275" s="10">
        <f>SUM(F275:L275)+N275+P275</f>
        <v>1840648.8623899084</v>
      </c>
      <c r="T275" s="10">
        <f>S275/E275</f>
        <v>272.36591630510628</v>
      </c>
    </row>
    <row r="276" spans="1:20" x14ac:dyDescent="0.25">
      <c r="A276" s="2">
        <v>886</v>
      </c>
      <c r="B276" s="2" t="s">
        <v>267</v>
      </c>
      <c r="C276" s="2">
        <v>4</v>
      </c>
      <c r="D276" s="2">
        <v>23</v>
      </c>
      <c r="E276" s="7">
        <v>13021</v>
      </c>
      <c r="F276" s="37">
        <v>427088.8</v>
      </c>
      <c r="G276" s="37">
        <v>882058.98586088978</v>
      </c>
      <c r="H276" s="37">
        <v>288704.65000000002</v>
      </c>
      <c r="I276" s="37">
        <v>167534.22</v>
      </c>
      <c r="J276" s="37">
        <v>305342.45</v>
      </c>
      <c r="K276" s="37">
        <v>11288.83</v>
      </c>
      <c r="L276" s="37">
        <v>634724.63532930834</v>
      </c>
      <c r="M276" s="37">
        <v>667684.75566464255</v>
      </c>
      <c r="N276" s="55">
        <v>674153</v>
      </c>
      <c r="O276" s="55">
        <v>6468</v>
      </c>
      <c r="P276" s="38">
        <v>443179.05562071537</v>
      </c>
      <c r="Q276" s="33">
        <f t="shared" si="1"/>
        <v>3390895.3268548409</v>
      </c>
      <c r="R276" s="33">
        <f>Q276/E276</f>
        <v>260.41742775937644</v>
      </c>
      <c r="S276" s="10">
        <f>SUM(F276:L276)+N276+P276</f>
        <v>3834074.6268109139</v>
      </c>
      <c r="T276" s="10">
        <f>S276/E276</f>
        <v>294.45316233860024</v>
      </c>
    </row>
    <row r="277" spans="1:20" x14ac:dyDescent="0.25">
      <c r="A277" s="2">
        <v>887</v>
      </c>
      <c r="B277" s="2" t="s">
        <v>268</v>
      </c>
      <c r="C277" s="2">
        <v>6</v>
      </c>
      <c r="D277" s="2">
        <v>25</v>
      </c>
      <c r="E277" s="7">
        <v>4792</v>
      </c>
      <c r="F277" s="37">
        <v>157177.59999999998</v>
      </c>
      <c r="G277" s="37">
        <v>252147.73730066905</v>
      </c>
      <c r="H277" s="37">
        <v>82822.48</v>
      </c>
      <c r="I277" s="37">
        <v>76156.47</v>
      </c>
      <c r="J277" s="37">
        <v>112372.4</v>
      </c>
      <c r="K277" s="37">
        <v>3273.52</v>
      </c>
      <c r="L277" s="37">
        <v>186595.98341674168</v>
      </c>
      <c r="M277" s="37">
        <v>301550.46280428779</v>
      </c>
      <c r="N277" s="55">
        <v>303923</v>
      </c>
      <c r="O277" s="55">
        <v>2372</v>
      </c>
      <c r="P277" s="38">
        <v>208000.3930252713</v>
      </c>
      <c r="Q277" s="33">
        <f t="shared" si="1"/>
        <v>1174468.6535216984</v>
      </c>
      <c r="R277" s="33">
        <f>Q277/E277</f>
        <v>245.0894519035264</v>
      </c>
      <c r="S277" s="10">
        <f>SUM(F277:L277)+N277+P277</f>
        <v>1382469.5837426821</v>
      </c>
      <c r="T277" s="10">
        <f>S277/E277</f>
        <v>288.49532214997538</v>
      </c>
    </row>
    <row r="278" spans="1:20" x14ac:dyDescent="0.25">
      <c r="A278" s="2">
        <v>889</v>
      </c>
      <c r="B278" s="2" t="s">
        <v>269</v>
      </c>
      <c r="C278" s="2">
        <v>17</v>
      </c>
      <c r="D278" s="2">
        <v>25</v>
      </c>
      <c r="E278" s="7">
        <v>2702</v>
      </c>
      <c r="F278" s="37">
        <v>88625.599999999991</v>
      </c>
      <c r="G278" s="37">
        <v>126500.91552787708</v>
      </c>
      <c r="H278" s="37">
        <v>55713.060000000005</v>
      </c>
      <c r="I278" s="37">
        <v>40256.28</v>
      </c>
      <c r="J278" s="37">
        <v>63361.9</v>
      </c>
      <c r="K278" s="37">
        <v>2623.63</v>
      </c>
      <c r="L278" s="37">
        <v>88071.368351536643</v>
      </c>
      <c r="M278" s="37">
        <v>183411.74993839173</v>
      </c>
      <c r="N278" s="55">
        <v>183792</v>
      </c>
      <c r="O278" s="55">
        <v>380</v>
      </c>
      <c r="P278" s="38">
        <v>198192.08067814709</v>
      </c>
      <c r="Q278" s="33">
        <f t="shared" si="1"/>
        <v>648944.50381780555</v>
      </c>
      <c r="R278" s="33">
        <f>Q278/E278</f>
        <v>240.17191110947653</v>
      </c>
      <c r="S278" s="10">
        <f>SUM(F278:L278)+N278+P278</f>
        <v>847136.83455756074</v>
      </c>
      <c r="T278" s="10">
        <f>S278/E278</f>
        <v>313.52214454387888</v>
      </c>
    </row>
    <row r="279" spans="1:20" x14ac:dyDescent="0.25">
      <c r="A279" s="2">
        <v>890</v>
      </c>
      <c r="B279" s="2" t="s">
        <v>270</v>
      </c>
      <c r="C279" s="2">
        <v>19</v>
      </c>
      <c r="D279" s="2">
        <v>26</v>
      </c>
      <c r="E279" s="7">
        <v>1232</v>
      </c>
      <c r="F279" s="37">
        <v>40409.599999999999</v>
      </c>
      <c r="G279" s="37">
        <v>72281.095565311436</v>
      </c>
      <c r="H279" s="37">
        <v>22626.760000000002</v>
      </c>
      <c r="I279" s="37">
        <v>18425.759999999998</v>
      </c>
      <c r="J279" s="37">
        <v>28890.399999999998</v>
      </c>
      <c r="K279" s="37">
        <v>1035.01</v>
      </c>
      <c r="L279" s="37">
        <v>54535.825782009713</v>
      </c>
      <c r="M279" s="37">
        <v>102015.60519194785</v>
      </c>
      <c r="N279" s="55">
        <v>103607</v>
      </c>
      <c r="O279" s="55">
        <v>1591</v>
      </c>
      <c r="P279" s="38">
        <v>30989.423484093601</v>
      </c>
      <c r="Q279" s="33">
        <f t="shared" si="1"/>
        <v>341811.05653926905</v>
      </c>
      <c r="R279" s="33">
        <f>Q279/E279</f>
        <v>277.44403939875735</v>
      </c>
      <c r="S279" s="10">
        <f>SUM(F279:L279)+N279+P279</f>
        <v>372800.87483141478</v>
      </c>
      <c r="T279" s="10">
        <f>S279/E279</f>
        <v>302.59811268783665</v>
      </c>
    </row>
    <row r="280" spans="1:20" x14ac:dyDescent="0.25">
      <c r="A280" s="2">
        <v>892</v>
      </c>
      <c r="B280" s="2" t="s">
        <v>271</v>
      </c>
      <c r="C280" s="2">
        <v>13</v>
      </c>
      <c r="D280" s="2">
        <v>25</v>
      </c>
      <c r="E280" s="7">
        <v>3783</v>
      </c>
      <c r="F280" s="37">
        <v>124082.4</v>
      </c>
      <c r="G280" s="37">
        <v>189248.77053659208</v>
      </c>
      <c r="H280" s="37">
        <v>120604.90000000001</v>
      </c>
      <c r="I280" s="37">
        <v>36450.959999999999</v>
      </c>
      <c r="J280" s="37">
        <v>88711.349999999991</v>
      </c>
      <c r="K280" s="37">
        <v>4115.97</v>
      </c>
      <c r="L280" s="37">
        <v>145061.91398455185</v>
      </c>
      <c r="M280" s="37">
        <v>227137.15276746839</v>
      </c>
      <c r="N280" s="55">
        <v>228613</v>
      </c>
      <c r="O280" s="55">
        <v>1475</v>
      </c>
      <c r="P280" s="38">
        <v>132376.73757069508</v>
      </c>
      <c r="Q280" s="33">
        <f t="shared" si="1"/>
        <v>936888.41728861223</v>
      </c>
      <c r="R280" s="33">
        <f>Q280/E280</f>
        <v>247.65752505646637</v>
      </c>
      <c r="S280" s="10">
        <f>SUM(F280:L280)+N280+P280</f>
        <v>1069266.002091839</v>
      </c>
      <c r="T280" s="10">
        <f>S280/E280</f>
        <v>282.65027811045178</v>
      </c>
    </row>
    <row r="281" spans="1:20" x14ac:dyDescent="0.25">
      <c r="A281" s="2">
        <v>893</v>
      </c>
      <c r="B281" s="2" t="s">
        <v>272</v>
      </c>
      <c r="C281" s="2">
        <v>15</v>
      </c>
      <c r="D281" s="2">
        <v>24</v>
      </c>
      <c r="E281" s="7">
        <v>7455</v>
      </c>
      <c r="F281" s="37">
        <v>244523.99999999997</v>
      </c>
      <c r="G281" s="37">
        <v>423703.71587025299</v>
      </c>
      <c r="H281" s="37">
        <v>168846.86000000002</v>
      </c>
      <c r="I281" s="37">
        <v>93781.11</v>
      </c>
      <c r="J281" s="37">
        <v>174819.75</v>
      </c>
      <c r="K281" s="37">
        <v>5560.17</v>
      </c>
      <c r="L281" s="37">
        <v>297276.86671575636</v>
      </c>
      <c r="M281" s="37">
        <v>287449.87039431179</v>
      </c>
      <c r="N281" s="55">
        <v>289501</v>
      </c>
      <c r="O281" s="55">
        <v>2051</v>
      </c>
      <c r="P281" s="38">
        <v>539939.27533177345</v>
      </c>
      <c r="Q281" s="33">
        <f t="shared" si="1"/>
        <v>1698013.342980321</v>
      </c>
      <c r="R281" s="33">
        <f>Q281/E281</f>
        <v>227.76838940044547</v>
      </c>
      <c r="S281" s="10">
        <f>SUM(F281:L281)+N281+P281</f>
        <v>2237952.7479177825</v>
      </c>
      <c r="T281" s="10">
        <f>S281/E281</f>
        <v>300.1948689359869</v>
      </c>
    </row>
    <row r="282" spans="1:20" x14ac:dyDescent="0.25">
      <c r="A282" s="2">
        <v>895</v>
      </c>
      <c r="B282" s="2" t="s">
        <v>273</v>
      </c>
      <c r="C282" s="2">
        <v>2</v>
      </c>
      <c r="D282" s="2">
        <v>23</v>
      </c>
      <c r="E282" s="7">
        <v>15700</v>
      </c>
      <c r="F282" s="37">
        <v>514959.99999999994</v>
      </c>
      <c r="G282" s="37">
        <v>1063414.5840755086</v>
      </c>
      <c r="H282" s="37">
        <v>270453.82</v>
      </c>
      <c r="I282" s="37">
        <v>216903.24</v>
      </c>
      <c r="J282" s="37">
        <v>368165</v>
      </c>
      <c r="K282" s="37">
        <v>10927.78</v>
      </c>
      <c r="L282" s="37">
        <v>752604.78234051191</v>
      </c>
      <c r="M282" s="37">
        <v>898931.21215437073</v>
      </c>
      <c r="N282" s="55">
        <v>905373</v>
      </c>
      <c r="O282" s="55">
        <v>6442</v>
      </c>
      <c r="P282" s="38">
        <v>799437.84206194978</v>
      </c>
      <c r="Q282" s="33">
        <f t="shared" si="1"/>
        <v>4102802.4185703909</v>
      </c>
      <c r="R282" s="33">
        <f>Q282/E282</f>
        <v>261.32499481340068</v>
      </c>
      <c r="S282" s="10">
        <f>SUM(F282:L282)+N282+P282</f>
        <v>4902240.0484779701</v>
      </c>
      <c r="T282" s="10">
        <f>S282/E282</f>
        <v>312.24458907502992</v>
      </c>
    </row>
    <row r="283" spans="1:20" x14ac:dyDescent="0.25">
      <c r="A283" s="2">
        <v>905</v>
      </c>
      <c r="B283" s="2" t="s">
        <v>274</v>
      </c>
      <c r="C283" s="2">
        <v>15</v>
      </c>
      <c r="D283" s="2">
        <v>21</v>
      </c>
      <c r="E283" s="7">
        <v>67552</v>
      </c>
      <c r="F283" s="37">
        <v>2215705.5999999996</v>
      </c>
      <c r="G283" s="37">
        <v>4653305.9456743049</v>
      </c>
      <c r="H283" s="37">
        <v>1353656.59</v>
      </c>
      <c r="I283" s="37">
        <v>671488.77</v>
      </c>
      <c r="J283" s="37">
        <v>1584094.4</v>
      </c>
      <c r="K283" s="37">
        <v>51245.03</v>
      </c>
      <c r="L283" s="37">
        <v>3402585.8684109184</v>
      </c>
      <c r="M283" s="37">
        <v>2604669.8383469554</v>
      </c>
      <c r="N283" s="55">
        <v>2623257</v>
      </c>
      <c r="O283" s="55">
        <v>18587</v>
      </c>
      <c r="P283" s="38">
        <v>5420314.2650338374</v>
      </c>
      <c r="Q283" s="33">
        <f t="shared" si="1"/>
        <v>16555339.042432178</v>
      </c>
      <c r="R283" s="33">
        <f>Q283/E283</f>
        <v>245.07548321932995</v>
      </c>
      <c r="S283" s="10">
        <f>SUM(F283:L283)+N283+P283</f>
        <v>21975653.469119061</v>
      </c>
      <c r="T283" s="10">
        <f>S283/E283</f>
        <v>325.31462383229308</v>
      </c>
    </row>
    <row r="284" spans="1:20" x14ac:dyDescent="0.25">
      <c r="A284" s="2">
        <v>908</v>
      </c>
      <c r="B284" s="2" t="s">
        <v>275</v>
      </c>
      <c r="C284" s="2">
        <v>6</v>
      </c>
      <c r="D284" s="2">
        <v>22</v>
      </c>
      <c r="E284" s="7">
        <v>21137</v>
      </c>
      <c r="F284" s="37">
        <v>693293.6</v>
      </c>
      <c r="G284" s="37">
        <v>1376434.5909606868</v>
      </c>
      <c r="H284" s="37">
        <v>438446.84</v>
      </c>
      <c r="I284" s="37">
        <v>279841.23</v>
      </c>
      <c r="J284" s="37">
        <v>495662.64999999997</v>
      </c>
      <c r="K284" s="37">
        <v>17474.82</v>
      </c>
      <c r="L284" s="37">
        <v>1011053.6427007347</v>
      </c>
      <c r="M284" s="37">
        <v>1330106.8723485456</v>
      </c>
      <c r="N284" s="55">
        <v>1340570</v>
      </c>
      <c r="O284" s="55">
        <v>10464</v>
      </c>
      <c r="P284" s="38">
        <v>1035419.2196451651</v>
      </c>
      <c r="Q284" s="33">
        <f t="shared" si="1"/>
        <v>5652778.2460099664</v>
      </c>
      <c r="R284" s="33">
        <f>Q284/E284</f>
        <v>267.43522004115846</v>
      </c>
      <c r="S284" s="10">
        <f>SUM(F284:L284)+N284+P284</f>
        <v>6688196.5933065861</v>
      </c>
      <c r="T284" s="10">
        <f>S284/E284</f>
        <v>316.42127990285218</v>
      </c>
    </row>
    <row r="285" spans="1:20" x14ac:dyDescent="0.25">
      <c r="A285" s="2">
        <v>915</v>
      </c>
      <c r="B285" s="2" t="s">
        <v>276</v>
      </c>
      <c r="C285" s="2">
        <v>11</v>
      </c>
      <c r="D285" s="2">
        <v>22</v>
      </c>
      <c r="E285" s="7">
        <v>20829</v>
      </c>
      <c r="F285" s="37">
        <v>683191.2</v>
      </c>
      <c r="G285" s="37">
        <v>1326817.3212418391</v>
      </c>
      <c r="H285" s="37">
        <v>339508.13</v>
      </c>
      <c r="I285" s="37">
        <v>307780.28999999998</v>
      </c>
      <c r="J285" s="37">
        <v>488440.05</v>
      </c>
      <c r="K285" s="37">
        <v>14345.72</v>
      </c>
      <c r="L285" s="37">
        <v>956940.24611102277</v>
      </c>
      <c r="M285" s="37">
        <v>1145447.8800521635</v>
      </c>
      <c r="N285" s="55">
        <v>1152502</v>
      </c>
      <c r="O285" s="55">
        <v>7054</v>
      </c>
      <c r="P285" s="38">
        <v>977946.49752373085</v>
      </c>
      <c r="Q285" s="33">
        <f t="shared" si="1"/>
        <v>5269524.837405025</v>
      </c>
      <c r="R285" s="33">
        <f>Q285/E285</f>
        <v>252.98981407676916</v>
      </c>
      <c r="S285" s="10">
        <f>SUM(F285:L285)+N285+P285</f>
        <v>6247471.4548765924</v>
      </c>
      <c r="T285" s="10">
        <f>S285/E285</f>
        <v>299.94101756573008</v>
      </c>
    </row>
    <row r="286" spans="1:20" x14ac:dyDescent="0.25">
      <c r="A286" s="2">
        <v>918</v>
      </c>
      <c r="B286" s="2" t="s">
        <v>277</v>
      </c>
      <c r="C286" s="2">
        <v>2</v>
      </c>
      <c r="D286" s="2">
        <v>25</v>
      </c>
      <c r="E286" s="7">
        <v>2285</v>
      </c>
      <c r="F286" s="37">
        <v>74948</v>
      </c>
      <c r="G286" s="37">
        <v>139877.57798235686</v>
      </c>
      <c r="H286" s="37">
        <v>40984.32</v>
      </c>
      <c r="I286" s="37">
        <v>32044.799999999999</v>
      </c>
      <c r="J286" s="37">
        <v>53583.25</v>
      </c>
      <c r="K286" s="37">
        <v>1468.27</v>
      </c>
      <c r="L286" s="37">
        <v>95169.499878256684</v>
      </c>
      <c r="M286" s="37">
        <v>130831.70826577942</v>
      </c>
      <c r="N286" s="55">
        <v>131769</v>
      </c>
      <c r="O286" s="55">
        <v>938</v>
      </c>
      <c r="P286" s="38">
        <v>180565.81060408021</v>
      </c>
      <c r="Q286" s="33">
        <f t="shared" si="1"/>
        <v>569845.42612639302</v>
      </c>
      <c r="R286" s="33">
        <f>Q286/E286</f>
        <v>249.38530683868404</v>
      </c>
      <c r="S286" s="10">
        <f>SUM(F286:L286)+N286+P286</f>
        <v>750410.52846469381</v>
      </c>
      <c r="T286" s="10">
        <f>S286/E286</f>
        <v>328.40723346376097</v>
      </c>
    </row>
    <row r="287" spans="1:20" x14ac:dyDescent="0.25">
      <c r="A287" s="2">
        <v>921</v>
      </c>
      <c r="B287" s="2" t="s">
        <v>278</v>
      </c>
      <c r="C287" s="2">
        <v>11</v>
      </c>
      <c r="D287" s="2">
        <v>25</v>
      </c>
      <c r="E287" s="7">
        <v>2058</v>
      </c>
      <c r="F287" s="37">
        <v>67502.399999999994</v>
      </c>
      <c r="G287" s="37">
        <v>91560.226316524975</v>
      </c>
      <c r="H287" s="37">
        <v>27536.34</v>
      </c>
      <c r="I287" s="37">
        <v>41357.82</v>
      </c>
      <c r="J287" s="37">
        <v>48260.1</v>
      </c>
      <c r="K287" s="37">
        <v>1083.1500000000001</v>
      </c>
      <c r="L287" s="37">
        <v>67118.582965959984</v>
      </c>
      <c r="M287" s="37">
        <v>113175.46387955986</v>
      </c>
      <c r="N287" s="55">
        <v>113872</v>
      </c>
      <c r="O287" s="55">
        <v>697</v>
      </c>
      <c r="P287" s="38">
        <v>135237.79561757849</v>
      </c>
      <c r="Q287" s="33">
        <f t="shared" si="1"/>
        <v>458291.08316204487</v>
      </c>
      <c r="R287" s="33">
        <f>Q287/E287</f>
        <v>222.68760114773804</v>
      </c>
      <c r="S287" s="10">
        <f>SUM(F287:L287)+N287+P287</f>
        <v>593528.41490006354</v>
      </c>
      <c r="T287" s="10">
        <f>S287/E287</f>
        <v>288.40059033044878</v>
      </c>
    </row>
    <row r="288" spans="1:20" x14ac:dyDescent="0.25">
      <c r="A288" s="2">
        <v>922</v>
      </c>
      <c r="B288" s="2" t="s">
        <v>279</v>
      </c>
      <c r="C288" s="2">
        <v>6</v>
      </c>
      <c r="D288" s="2">
        <v>25</v>
      </c>
      <c r="E288" s="7">
        <v>4393</v>
      </c>
      <c r="F288" s="37">
        <v>144090.4</v>
      </c>
      <c r="G288" s="37">
        <v>295805.12815430894</v>
      </c>
      <c r="H288" s="37">
        <v>121778.93000000001</v>
      </c>
      <c r="I288" s="37">
        <v>40406.49</v>
      </c>
      <c r="J288" s="37">
        <v>103015.84999999999</v>
      </c>
      <c r="K288" s="37">
        <v>5512.03</v>
      </c>
      <c r="L288" s="37">
        <v>205885.68833210849</v>
      </c>
      <c r="M288" s="37">
        <v>276442.23353489902</v>
      </c>
      <c r="N288" s="55">
        <v>278617</v>
      </c>
      <c r="O288" s="55">
        <v>2175</v>
      </c>
      <c r="P288" s="38">
        <v>116998.0457040513</v>
      </c>
      <c r="Q288" s="33">
        <f t="shared" si="1"/>
        <v>1195111.7500213166</v>
      </c>
      <c r="R288" s="33">
        <f>Q288/E288</f>
        <v>272.0491122288451</v>
      </c>
      <c r="S288" s="10">
        <f>SUM(F288:L288)+N288+P288</f>
        <v>1312109.5621904689</v>
      </c>
      <c r="T288" s="10">
        <f>S288/E288</f>
        <v>298.68189442077596</v>
      </c>
    </row>
    <row r="289" spans="1:20" x14ac:dyDescent="0.25">
      <c r="A289" s="2">
        <v>924</v>
      </c>
      <c r="B289" s="2" t="s">
        <v>280</v>
      </c>
      <c r="C289" s="2">
        <v>16</v>
      </c>
      <c r="D289" s="2">
        <v>25</v>
      </c>
      <c r="E289" s="7">
        <v>3166</v>
      </c>
      <c r="F289" s="37">
        <v>103844.79999999999</v>
      </c>
      <c r="G289" s="37">
        <v>174832.09927367815</v>
      </c>
      <c r="H289" s="37">
        <v>65318.76</v>
      </c>
      <c r="I289" s="37">
        <v>46264.68</v>
      </c>
      <c r="J289" s="37">
        <v>74242.7</v>
      </c>
      <c r="K289" s="37">
        <v>2286.65</v>
      </c>
      <c r="L289" s="37">
        <v>123916.71215547768</v>
      </c>
      <c r="M289" s="37">
        <v>185997.65773482004</v>
      </c>
      <c r="N289" s="55">
        <v>183903</v>
      </c>
      <c r="O289" s="55">
        <v>-2095</v>
      </c>
      <c r="P289" s="38">
        <v>136713.34668823288</v>
      </c>
      <c r="Q289" s="33">
        <f t="shared" si="1"/>
        <v>774609.05916397588</v>
      </c>
      <c r="R289" s="33">
        <f>Q289/E289</f>
        <v>244.66489550346679</v>
      </c>
      <c r="S289" s="10">
        <f>SUM(F289:L289)+N289+P289</f>
        <v>911322.74811738869</v>
      </c>
      <c r="T289" s="10">
        <f>S289/E289</f>
        <v>287.84673029607984</v>
      </c>
    </row>
    <row r="290" spans="1:20" x14ac:dyDescent="0.25">
      <c r="A290" s="2">
        <v>925</v>
      </c>
      <c r="B290" s="2" t="s">
        <v>281</v>
      </c>
      <c r="C290" s="2">
        <v>11</v>
      </c>
      <c r="D290" s="2">
        <v>25</v>
      </c>
      <c r="E290" s="7">
        <v>3676</v>
      </c>
      <c r="F290" s="37">
        <v>120572.79999999999</v>
      </c>
      <c r="G290" s="37">
        <v>184812.94891271761</v>
      </c>
      <c r="H290" s="37">
        <v>75351.38</v>
      </c>
      <c r="I290" s="37">
        <v>47616.57</v>
      </c>
      <c r="J290" s="37">
        <v>86202.2</v>
      </c>
      <c r="K290" s="37">
        <v>3008.75</v>
      </c>
      <c r="L290" s="37">
        <v>126680.89810184293</v>
      </c>
      <c r="M290" s="37">
        <v>202154.03557884454</v>
      </c>
      <c r="N290" s="55">
        <v>203399</v>
      </c>
      <c r="O290" s="55">
        <v>1245</v>
      </c>
      <c r="P290" s="38">
        <v>737809.66813696024</v>
      </c>
      <c r="Q290" s="33">
        <f t="shared" si="1"/>
        <v>847644.58259340515</v>
      </c>
      <c r="R290" s="33">
        <f>Q290/E290</f>
        <v>230.58884183716137</v>
      </c>
      <c r="S290" s="10">
        <f>SUM(F290:L290)+N290+P290</f>
        <v>1585454.2151515209</v>
      </c>
      <c r="T290" s="10">
        <f>S290/E290</f>
        <v>431.29875276156719</v>
      </c>
    </row>
    <row r="291" spans="1:20" x14ac:dyDescent="0.25">
      <c r="A291" s="2">
        <v>927</v>
      </c>
      <c r="B291" s="2" t="s">
        <v>282</v>
      </c>
      <c r="C291" s="2">
        <v>1</v>
      </c>
      <c r="D291" s="2">
        <v>22</v>
      </c>
      <c r="E291" s="7">
        <v>29211</v>
      </c>
      <c r="F291" s="37">
        <v>958120.79999999993</v>
      </c>
      <c r="G291" s="37">
        <v>2202203.2952758847</v>
      </c>
      <c r="H291" s="37">
        <v>711995.83000000007</v>
      </c>
      <c r="I291" s="37">
        <v>272831.43</v>
      </c>
      <c r="J291" s="37">
        <v>684997.95</v>
      </c>
      <c r="K291" s="37">
        <v>27921.200000000001</v>
      </c>
      <c r="L291" s="37">
        <v>1587818.4283660841</v>
      </c>
      <c r="M291" s="37">
        <v>2377706.1078043422</v>
      </c>
      <c r="N291" s="55">
        <v>2363489</v>
      </c>
      <c r="O291" s="55">
        <v>-14217</v>
      </c>
      <c r="P291" s="38">
        <v>789574.17279133981</v>
      </c>
      <c r="Q291" s="33">
        <f t="shared" si="1"/>
        <v>8809378.0414463095</v>
      </c>
      <c r="R291" s="33">
        <f>Q291/E291</f>
        <v>301.57742088412959</v>
      </c>
      <c r="S291" s="10">
        <f>SUM(F291:L291)+N291+P291</f>
        <v>9598952.1064333078</v>
      </c>
      <c r="T291" s="10">
        <f>S291/E291</f>
        <v>328.60744604543862</v>
      </c>
    </row>
    <row r="292" spans="1:20" x14ac:dyDescent="0.25">
      <c r="A292" s="2">
        <v>931</v>
      </c>
      <c r="B292" s="2" t="s">
        <v>283</v>
      </c>
      <c r="C292" s="2">
        <v>13</v>
      </c>
      <c r="D292" s="2">
        <v>24</v>
      </c>
      <c r="E292" s="7">
        <v>6264</v>
      </c>
      <c r="F292" s="37">
        <v>205459.19999999998</v>
      </c>
      <c r="G292" s="37">
        <v>313676.99350070284</v>
      </c>
      <c r="H292" s="37">
        <v>97657.95</v>
      </c>
      <c r="I292" s="37">
        <v>108451.62</v>
      </c>
      <c r="J292" s="37">
        <v>146890.79999999999</v>
      </c>
      <c r="K292" s="37">
        <v>4284.46</v>
      </c>
      <c r="L292" s="37">
        <v>224665.45818563623</v>
      </c>
      <c r="M292" s="37">
        <v>376100.21806381759</v>
      </c>
      <c r="N292" s="55">
        <v>378543</v>
      </c>
      <c r="O292" s="55">
        <v>2443</v>
      </c>
      <c r="P292" s="38">
        <v>518889.15182205092</v>
      </c>
      <c r="Q292" s="33">
        <f t="shared" si="1"/>
        <v>1479629.6997501566</v>
      </c>
      <c r="R292" s="33">
        <f>Q292/E292</f>
        <v>236.21163789114888</v>
      </c>
      <c r="S292" s="10">
        <f>SUM(F292:L292)+N292+P292</f>
        <v>1998518.6335083898</v>
      </c>
      <c r="T292" s="10">
        <f>S292/E292</f>
        <v>319.048313139909</v>
      </c>
    </row>
    <row r="293" spans="1:20" x14ac:dyDescent="0.25">
      <c r="A293" s="2">
        <v>934</v>
      </c>
      <c r="B293" s="2" t="s">
        <v>284</v>
      </c>
      <c r="C293" s="2">
        <v>14</v>
      </c>
      <c r="D293" s="2">
        <v>25</v>
      </c>
      <c r="E293" s="7">
        <v>2901</v>
      </c>
      <c r="F293" s="37">
        <v>95152.799999999988</v>
      </c>
      <c r="G293" s="37">
        <v>169896.57516941236</v>
      </c>
      <c r="H293" s="37">
        <v>58061.120000000003</v>
      </c>
      <c r="I293" s="37">
        <v>41207.61</v>
      </c>
      <c r="J293" s="37">
        <v>68028.45</v>
      </c>
      <c r="K293" s="37">
        <v>2864.33</v>
      </c>
      <c r="L293" s="37">
        <v>116898.32874321326</v>
      </c>
      <c r="M293" s="37">
        <v>138491.27751912744</v>
      </c>
      <c r="N293" s="55">
        <v>136013</v>
      </c>
      <c r="O293" s="55">
        <v>-2479</v>
      </c>
      <c r="P293" s="38">
        <v>135508.32387312572</v>
      </c>
      <c r="Q293" s="33">
        <f t="shared" si="1"/>
        <v>688121.49143175303</v>
      </c>
      <c r="R293" s="33">
        <f>Q293/E293</f>
        <v>237.20147929395139</v>
      </c>
      <c r="S293" s="10">
        <f>SUM(F293:L293)+N293+P293</f>
        <v>823630.53778575128</v>
      </c>
      <c r="T293" s="10">
        <f>S293/E293</f>
        <v>283.91262936427137</v>
      </c>
    </row>
    <row r="294" spans="1:20" x14ac:dyDescent="0.25">
      <c r="A294" s="2">
        <v>935</v>
      </c>
      <c r="B294" s="2" t="s">
        <v>285</v>
      </c>
      <c r="C294" s="2">
        <v>8</v>
      </c>
      <c r="D294" s="2">
        <v>25</v>
      </c>
      <c r="E294" s="7">
        <v>3150</v>
      </c>
      <c r="F294" s="37">
        <v>103319.99999999999</v>
      </c>
      <c r="G294" s="37">
        <v>166035.60289049294</v>
      </c>
      <c r="H294" s="37">
        <v>51977.51</v>
      </c>
      <c r="I294" s="37">
        <v>48818.25</v>
      </c>
      <c r="J294" s="37">
        <v>73867.5</v>
      </c>
      <c r="K294" s="37">
        <v>2864.33</v>
      </c>
      <c r="L294" s="37">
        <v>114932.37425968536</v>
      </c>
      <c r="M294" s="37">
        <v>141814.75737754157</v>
      </c>
      <c r="N294" s="55">
        <v>141175</v>
      </c>
      <c r="O294" s="55">
        <v>-640</v>
      </c>
      <c r="P294" s="38">
        <v>210365.29781659172</v>
      </c>
      <c r="Q294" s="33">
        <f t="shared" si="1"/>
        <v>702990.32452771999</v>
      </c>
      <c r="R294" s="33">
        <f>Q294/E294</f>
        <v>223.17153159610157</v>
      </c>
      <c r="S294" s="10">
        <f>SUM(F294:L294)+N294+P294</f>
        <v>913355.86496677005</v>
      </c>
      <c r="T294" s="10">
        <f>S294/E294</f>
        <v>289.95424284659367</v>
      </c>
    </row>
    <row r="295" spans="1:20" x14ac:dyDescent="0.25">
      <c r="A295" s="2">
        <v>936</v>
      </c>
      <c r="B295" s="2" t="s">
        <v>286</v>
      </c>
      <c r="C295" s="2">
        <v>6</v>
      </c>
      <c r="D295" s="2">
        <v>24</v>
      </c>
      <c r="E295" s="7">
        <v>6739</v>
      </c>
      <c r="F295" s="37">
        <v>221039.19999999998</v>
      </c>
      <c r="G295" s="37">
        <v>350145.34670542344</v>
      </c>
      <c r="H295" s="37">
        <v>110572.28</v>
      </c>
      <c r="I295" s="37">
        <v>119116.53</v>
      </c>
      <c r="J295" s="37">
        <v>158029.54999999999</v>
      </c>
      <c r="K295" s="37">
        <v>4862.1400000000003</v>
      </c>
      <c r="L295" s="37">
        <v>250282.369390904</v>
      </c>
      <c r="M295" s="37">
        <v>424071.07029175613</v>
      </c>
      <c r="N295" s="55">
        <v>427407</v>
      </c>
      <c r="O295" s="55">
        <v>3336</v>
      </c>
      <c r="P295" s="38">
        <v>567383.32149024145</v>
      </c>
      <c r="Q295" s="33">
        <f t="shared" si="1"/>
        <v>1641454.4863880838</v>
      </c>
      <c r="R295" s="33">
        <f>Q295/E295</f>
        <v>243.57538008429793</v>
      </c>
      <c r="S295" s="10">
        <f>SUM(F295:L295)+N295+P295</f>
        <v>2208837.737586569</v>
      </c>
      <c r="T295" s="10">
        <f>S295/E295</f>
        <v>327.76936304890472</v>
      </c>
    </row>
    <row r="296" spans="1:20" x14ac:dyDescent="0.25">
      <c r="A296" s="2">
        <v>946</v>
      </c>
      <c r="B296" s="2" t="s">
        <v>287</v>
      </c>
      <c r="C296" s="2">
        <v>15</v>
      </c>
      <c r="D296" s="2">
        <v>24</v>
      </c>
      <c r="E296" s="7">
        <v>6613</v>
      </c>
      <c r="F296" s="37">
        <v>216906.4</v>
      </c>
      <c r="G296" s="37">
        <v>365367.88535858371</v>
      </c>
      <c r="H296" s="37">
        <v>147821.05000000002</v>
      </c>
      <c r="I296" s="37">
        <v>83917.32</v>
      </c>
      <c r="J296" s="37">
        <v>155074.85</v>
      </c>
      <c r="K296" s="37">
        <v>5199.12</v>
      </c>
      <c r="L296" s="37">
        <v>267227.53065573046</v>
      </c>
      <c r="M296" s="37">
        <v>254984.03660866318</v>
      </c>
      <c r="N296" s="55">
        <v>256804</v>
      </c>
      <c r="O296" s="55">
        <v>1820</v>
      </c>
      <c r="P296" s="38">
        <v>384976.39821491967</v>
      </c>
      <c r="Q296" s="33">
        <f t="shared" si="1"/>
        <v>1498318.1926229773</v>
      </c>
      <c r="R296" s="33">
        <f>Q296/E296</f>
        <v>226.57163051912556</v>
      </c>
      <c r="S296" s="10">
        <f>SUM(F296:L296)+N296+P296</f>
        <v>1883294.5542292339</v>
      </c>
      <c r="T296" s="10">
        <f>S296/E296</f>
        <v>284.78671619979343</v>
      </c>
    </row>
    <row r="297" spans="1:20" x14ac:dyDescent="0.25">
      <c r="A297" s="2">
        <v>976</v>
      </c>
      <c r="B297" s="2" t="s">
        <v>288</v>
      </c>
      <c r="C297" s="2">
        <v>19</v>
      </c>
      <c r="D297" s="2">
        <v>25</v>
      </c>
      <c r="E297" s="7">
        <v>4022</v>
      </c>
      <c r="F297" s="37">
        <v>131921.59999999998</v>
      </c>
      <c r="G297" s="37">
        <v>202017.71386468469</v>
      </c>
      <c r="H297" s="37">
        <v>56993.82</v>
      </c>
      <c r="I297" s="37">
        <v>73352.55</v>
      </c>
      <c r="J297" s="37">
        <v>94315.9</v>
      </c>
      <c r="K297" s="37">
        <v>2382.9299999999998</v>
      </c>
      <c r="L297" s="37">
        <v>148291.41785210816</v>
      </c>
      <c r="M297" s="37">
        <v>274867.14101850975</v>
      </c>
      <c r="N297" s="55">
        <v>274872</v>
      </c>
      <c r="O297" s="55">
        <v>5</v>
      </c>
      <c r="P297" s="38">
        <v>153760.70530209781</v>
      </c>
      <c r="Q297" s="33">
        <f t="shared" si="1"/>
        <v>984148.07273530262</v>
      </c>
      <c r="R297" s="33">
        <f>Q297/E297</f>
        <v>244.69121649311353</v>
      </c>
      <c r="S297" s="10">
        <f>SUM(F297:L297)+N297+P297</f>
        <v>1137908.6370188906</v>
      </c>
      <c r="T297" s="10">
        <f>S297/E297</f>
        <v>282.92109324189227</v>
      </c>
    </row>
    <row r="298" spans="1:20" x14ac:dyDescent="0.25">
      <c r="A298" s="2">
        <v>977</v>
      </c>
      <c r="B298" s="2" t="s">
        <v>289</v>
      </c>
      <c r="C298" s="2">
        <v>17</v>
      </c>
      <c r="D298" s="2">
        <v>23</v>
      </c>
      <c r="E298" s="7">
        <v>15212</v>
      </c>
      <c r="F298" s="37">
        <v>498953.6</v>
      </c>
      <c r="G298" s="37">
        <v>912784.12560357538</v>
      </c>
      <c r="H298" s="37">
        <v>410803.77</v>
      </c>
      <c r="I298" s="37">
        <v>146404.68</v>
      </c>
      <c r="J298" s="37">
        <v>356721.39999999997</v>
      </c>
      <c r="K298" s="37">
        <v>14827.12</v>
      </c>
      <c r="L298" s="37">
        <v>663212.23748124507</v>
      </c>
      <c r="M298" s="37">
        <v>1032590.5033541137</v>
      </c>
      <c r="N298" s="55">
        <v>1034731</v>
      </c>
      <c r="O298" s="55">
        <v>2141</v>
      </c>
      <c r="P298" s="38">
        <v>660109.21731544321</v>
      </c>
      <c r="Q298" s="33">
        <f t="shared" si="1"/>
        <v>4038438.4364389339</v>
      </c>
      <c r="R298" s="33">
        <f>Q298/E298</f>
        <v>265.47715201412922</v>
      </c>
      <c r="S298" s="10">
        <f>SUM(F298:L298)+N298+P298</f>
        <v>4698547.1504002633</v>
      </c>
      <c r="T298" s="10">
        <f>S298/E298</f>
        <v>308.87109850120061</v>
      </c>
    </row>
    <row r="299" spans="1:20" x14ac:dyDescent="0.25">
      <c r="A299" s="2">
        <v>980</v>
      </c>
      <c r="B299" s="2" t="s">
        <v>290</v>
      </c>
      <c r="C299" s="2">
        <v>6</v>
      </c>
      <c r="D299" s="2">
        <v>22</v>
      </c>
      <c r="E299" s="7">
        <v>32983</v>
      </c>
      <c r="F299" s="37">
        <v>1081842.3999999999</v>
      </c>
      <c r="G299" s="37">
        <v>2227935.8349929266</v>
      </c>
      <c r="H299" s="37">
        <v>904109.83000000007</v>
      </c>
      <c r="I299" s="37">
        <v>290355.93</v>
      </c>
      <c r="J299" s="37">
        <v>773451.35</v>
      </c>
      <c r="K299" s="37">
        <v>34396.03</v>
      </c>
      <c r="L299" s="37">
        <v>1594446.8874458743</v>
      </c>
      <c r="M299" s="37">
        <v>2075550.6917098963</v>
      </c>
      <c r="N299" s="55">
        <v>2091878</v>
      </c>
      <c r="O299" s="55">
        <v>16328</v>
      </c>
      <c r="P299" s="38">
        <v>1432979.7750213733</v>
      </c>
      <c r="Q299" s="33">
        <f t="shared" si="1"/>
        <v>8998416.9541486967</v>
      </c>
      <c r="R299" s="33">
        <f>Q299/E299</f>
        <v>272.81984519748647</v>
      </c>
      <c r="S299" s="10">
        <f>SUM(F299:L299)+N299+P299</f>
        <v>10431396.037460174</v>
      </c>
      <c r="T299" s="10">
        <f>S299/E299</f>
        <v>316.26583505018266</v>
      </c>
    </row>
    <row r="300" spans="1:20" x14ac:dyDescent="0.25">
      <c r="A300" s="2">
        <v>981</v>
      </c>
      <c r="B300" s="2" t="s">
        <v>291</v>
      </c>
      <c r="C300" s="2">
        <v>5</v>
      </c>
      <c r="D300" s="2">
        <v>25</v>
      </c>
      <c r="E300" s="7">
        <v>2357</v>
      </c>
      <c r="F300" s="37">
        <v>77309.599999999991</v>
      </c>
      <c r="G300" s="37">
        <v>138984.03305295107</v>
      </c>
      <c r="H300" s="37">
        <v>42371.810000000005</v>
      </c>
      <c r="I300" s="37">
        <v>32946.06</v>
      </c>
      <c r="J300" s="37">
        <v>55271.65</v>
      </c>
      <c r="K300" s="37">
        <v>1805.25</v>
      </c>
      <c r="L300" s="37">
        <v>95993.764705742418</v>
      </c>
      <c r="M300" s="37">
        <v>105251.49030003477</v>
      </c>
      <c r="N300" s="55">
        <v>106303</v>
      </c>
      <c r="O300" s="55">
        <v>1051</v>
      </c>
      <c r="P300" s="38">
        <v>65496.585429297003</v>
      </c>
      <c r="Q300" s="33">
        <f t="shared" si="1"/>
        <v>550984.65805872832</v>
      </c>
      <c r="R300" s="33">
        <f>Q300/E300</f>
        <v>233.76523464519659</v>
      </c>
      <c r="S300" s="10">
        <f>SUM(F300:L300)+N300+P300</f>
        <v>616481.75318799051</v>
      </c>
      <c r="T300" s="10">
        <f>S300/E300</f>
        <v>261.5535652049175</v>
      </c>
    </row>
    <row r="301" spans="1:20" x14ac:dyDescent="0.25">
      <c r="A301" s="2">
        <v>989</v>
      </c>
      <c r="B301" s="2" t="s">
        <v>292</v>
      </c>
      <c r="C301" s="2">
        <v>14</v>
      </c>
      <c r="D301" s="2">
        <v>24</v>
      </c>
      <c r="E301" s="7">
        <v>5703</v>
      </c>
      <c r="F301" s="37">
        <v>187058.4</v>
      </c>
      <c r="G301" s="37">
        <v>328788.87551410991</v>
      </c>
      <c r="H301" s="37">
        <v>105555.97</v>
      </c>
      <c r="I301" s="37">
        <v>88924.32</v>
      </c>
      <c r="J301" s="37">
        <v>133735.35</v>
      </c>
      <c r="K301" s="37">
        <v>4573.3</v>
      </c>
      <c r="L301" s="37">
        <v>229830.9038054737</v>
      </c>
      <c r="M301" s="37">
        <v>272256.3790732795</v>
      </c>
      <c r="N301" s="55">
        <v>267384</v>
      </c>
      <c r="O301" s="55">
        <v>-4873</v>
      </c>
      <c r="P301" s="38">
        <v>296317.0188212067</v>
      </c>
      <c r="Q301" s="33">
        <f t="shared" si="1"/>
        <v>1345850.498392863</v>
      </c>
      <c r="R301" s="33">
        <f>Q301/E301</f>
        <v>235.98991730542923</v>
      </c>
      <c r="S301" s="10">
        <f>SUM(F301:L301)+N301+P301</f>
        <v>1642168.1381407902</v>
      </c>
      <c r="T301" s="10">
        <f>S301/E301</f>
        <v>287.94812171502548</v>
      </c>
    </row>
    <row r="302" spans="1:20" x14ac:dyDescent="0.25">
      <c r="A302" s="2">
        <v>992</v>
      </c>
      <c r="B302" s="2" t="s">
        <v>293</v>
      </c>
      <c r="C302" s="2">
        <v>13</v>
      </c>
      <c r="D302" s="2">
        <v>23</v>
      </c>
      <c r="E302" s="7">
        <v>18851</v>
      </c>
      <c r="F302" s="37">
        <v>618312.79999999993</v>
      </c>
      <c r="G302" s="37">
        <v>1181927.8080682899</v>
      </c>
      <c r="H302" s="37">
        <v>393940.43</v>
      </c>
      <c r="I302" s="37">
        <v>248647.62</v>
      </c>
      <c r="J302" s="37">
        <v>442055.95</v>
      </c>
      <c r="K302" s="37">
        <v>16584.23</v>
      </c>
      <c r="L302" s="37">
        <v>846608.7297616771</v>
      </c>
      <c r="M302" s="37">
        <v>1131843.1051598061</v>
      </c>
      <c r="N302" s="55">
        <v>1139195</v>
      </c>
      <c r="O302" s="55">
        <v>7352</v>
      </c>
      <c r="P302" s="38">
        <v>1732557.704688719</v>
      </c>
      <c r="Q302" s="33">
        <f t="shared" si="1"/>
        <v>4887272.6729897736</v>
      </c>
      <c r="R302" s="33">
        <f>Q302/E302</f>
        <v>259.25800609992962</v>
      </c>
      <c r="S302" s="10">
        <f>SUM(F302:L302)+N302+P302</f>
        <v>6619830.272518687</v>
      </c>
      <c r="T302" s="10">
        <f>S302/E302</f>
        <v>351.16600034580057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zoomScale="85" zoomScaleNormal="85" workbookViewId="0">
      <selection activeCell="G14" sqref="G14"/>
    </sheetView>
  </sheetViews>
  <sheetFormatPr defaultColWidth="8.6640625" defaultRowHeight="15" x14ac:dyDescent="0.25"/>
  <cols>
    <col min="1" max="1" width="20.33203125" style="15" customWidth="1"/>
    <col min="2" max="2" width="16.109375" style="15" customWidth="1"/>
    <col min="3" max="3" width="18.5546875" style="15" bestFit="1" customWidth="1"/>
    <col min="4" max="4" width="17.5546875" style="15" bestFit="1" customWidth="1"/>
    <col min="5" max="5" width="18.109375" style="15" customWidth="1"/>
    <col min="6" max="6" width="6.109375" style="15" customWidth="1"/>
    <col min="7" max="7" width="22.109375" style="28" bestFit="1" customWidth="1"/>
    <col min="8" max="8" width="21.109375" style="28" bestFit="1" customWidth="1"/>
    <col min="9" max="9" width="18.5546875" style="28" bestFit="1" customWidth="1"/>
    <col min="10" max="10" width="17.5546875" style="28" bestFit="1" customWidth="1"/>
    <col min="11" max="11" width="15.44140625" style="28" bestFit="1" customWidth="1"/>
    <col min="12" max="16384" width="8.6640625" style="28"/>
  </cols>
  <sheetData>
    <row r="1" spans="1:11" ht="38.25" customHeight="1" x14ac:dyDescent="0.3">
      <c r="A1" s="1" t="s">
        <v>344</v>
      </c>
      <c r="G1" s="27"/>
    </row>
    <row r="2" spans="1:11" ht="54.75" customHeight="1" x14ac:dyDescent="0.3">
      <c r="A2" s="15" t="s">
        <v>320</v>
      </c>
      <c r="B2" s="15" t="s">
        <v>322</v>
      </c>
      <c r="C2" s="7" t="s">
        <v>329</v>
      </c>
      <c r="D2" s="23" t="s">
        <v>318</v>
      </c>
      <c r="E2" s="24" t="s">
        <v>330</v>
      </c>
      <c r="G2" s="27" t="s">
        <v>331</v>
      </c>
      <c r="H2" s="28" t="s">
        <v>321</v>
      </c>
      <c r="I2" s="7" t="s">
        <v>329</v>
      </c>
      <c r="J2" s="23" t="s">
        <v>318</v>
      </c>
      <c r="K2" s="24" t="s">
        <v>330</v>
      </c>
    </row>
    <row r="3" spans="1:11" ht="15.6" x14ac:dyDescent="0.3">
      <c r="B3" s="16" t="s">
        <v>3</v>
      </c>
      <c r="C3" s="17">
        <f>SUM(C4:C21)</f>
        <v>5488130</v>
      </c>
      <c r="D3" s="18">
        <f t="shared" ref="D3" si="0">SUM(D4:D21)</f>
        <v>1868275251.1498041</v>
      </c>
      <c r="E3" s="19">
        <f>D3/C3</f>
        <v>340.4210999283552</v>
      </c>
      <c r="H3" s="16" t="s">
        <v>3</v>
      </c>
      <c r="I3" s="17">
        <f>SUM(I4:I10)</f>
        <v>5488130</v>
      </c>
      <c r="J3" s="18">
        <f>SUM(J4:J10)</f>
        <v>1868275251.1498044</v>
      </c>
      <c r="K3" s="19">
        <f>J3/I3</f>
        <v>340.42109992835526</v>
      </c>
    </row>
    <row r="4" spans="1:11" x14ac:dyDescent="0.25">
      <c r="A4" s="20">
        <v>1</v>
      </c>
      <c r="B4" s="20" t="s">
        <v>0</v>
      </c>
      <c r="C4" s="20">
        <f>SUMIF('Kunnittain 2020'!$C$9:$C$302,A4,'Kunnittain 2020'!E$9:E$302)</f>
        <v>1671024</v>
      </c>
      <c r="D4" s="21">
        <f>SUMIF('Kunnittain 2020'!$C$9:$C$302,$A4,'Kunnittain 2020'!$S$9:$S$302)</f>
        <v>680279707.35728991</v>
      </c>
      <c r="E4" s="25">
        <f t="shared" ref="E4:E21" si="1">D4/C4</f>
        <v>407.10349304216453</v>
      </c>
      <c r="G4" s="20">
        <v>20</v>
      </c>
      <c r="H4" s="20" t="s">
        <v>311</v>
      </c>
      <c r="I4" s="20">
        <f>SUMIF('Kunnittain 2020'!$D$9:$D$302,G4,'Kunnittain 2020'!E$9:E$302)</f>
        <v>2169897</v>
      </c>
      <c r="J4" s="21">
        <f>SUMIF('Kunnittain 2020'!$D$9:$D$302,G4,'Kunnittain 2020'!$S$9:$S$302)</f>
        <v>827567572.88168228</v>
      </c>
      <c r="K4" s="25">
        <f t="shared" ref="K4:K10" si="2">J4/I4</f>
        <v>381.38564774350226</v>
      </c>
    </row>
    <row r="5" spans="1:11" x14ac:dyDescent="0.25">
      <c r="A5" s="20">
        <v>2</v>
      </c>
      <c r="B5" s="20" t="s">
        <v>294</v>
      </c>
      <c r="C5" s="20">
        <f>SUMIF('Kunnittain 2020'!$C$9:$C$302,A5,'Kunnittain 2020'!E$9:E$302)</f>
        <v>478582</v>
      </c>
      <c r="D5" s="21">
        <f>SUMIF('Kunnittain 2020'!$C$9:$C$302,$A5,'Kunnittain 2020'!$S$9:$S$302)</f>
        <v>158148772.71767098</v>
      </c>
      <c r="E5" s="25">
        <f t="shared" si="1"/>
        <v>330.45282254173992</v>
      </c>
      <c r="G5" s="20">
        <v>21</v>
      </c>
      <c r="H5" s="20" t="s">
        <v>312</v>
      </c>
      <c r="I5" s="20">
        <f>SUMIF('Kunnittain 2020'!$D$9:$D$302,G5,'Kunnittain 2020'!E$9:E$302)</f>
        <v>1013940</v>
      </c>
      <c r="J5" s="21">
        <f>SUMIF('Kunnittain 2020'!$D$9:$D$302,G5,'Kunnittain 2020'!$S$9:$S$302)</f>
        <v>325509954.91382974</v>
      </c>
      <c r="K5" s="25">
        <f t="shared" si="2"/>
        <v>321.03473076693859</v>
      </c>
    </row>
    <row r="6" spans="1:11" x14ac:dyDescent="0.25">
      <c r="A6" s="20">
        <v>4</v>
      </c>
      <c r="B6" s="20" t="s">
        <v>295</v>
      </c>
      <c r="C6" s="20">
        <f>SUMIF('Kunnittain 2020'!$C$9:$C$302,A6,'Kunnittain 2020'!E$9:E$302)</f>
        <v>218624</v>
      </c>
      <c r="D6" s="21">
        <f>SUMIF('Kunnittain 2020'!$C$9:$C$302,$A6,'Kunnittain 2020'!$S$9:$S$302)</f>
        <v>67450346.893505856</v>
      </c>
      <c r="E6" s="25">
        <f t="shared" si="1"/>
        <v>308.52215170112089</v>
      </c>
      <c r="G6" s="20">
        <v>22</v>
      </c>
      <c r="H6" s="20" t="s">
        <v>313</v>
      </c>
      <c r="I6" s="20">
        <f>SUMIF('Kunnittain 2020'!$D$9:$D$302,G6,'Kunnittain 2020'!E$9:E$302)</f>
        <v>819892</v>
      </c>
      <c r="J6" s="21">
        <f>SUMIF('Kunnittain 2020'!$D$9:$D$302,G6,'Kunnittain 2020'!$S$9:$S$302)</f>
        <v>263030585.45973909</v>
      </c>
      <c r="K6" s="25">
        <f t="shared" si="2"/>
        <v>320.81125984853992</v>
      </c>
    </row>
    <row r="7" spans="1:11" x14ac:dyDescent="0.25">
      <c r="A7" s="20">
        <v>5</v>
      </c>
      <c r="B7" s="20" t="s">
        <v>296</v>
      </c>
      <c r="C7" s="20">
        <f>SUMIF('Kunnittain 2020'!$C$9:$C$302,A7,'Kunnittain 2020'!E$9:E$302)</f>
        <v>171364</v>
      </c>
      <c r="D7" s="21">
        <f>SUMIF('Kunnittain 2020'!$C$9:$C$302,$A7,'Kunnittain 2020'!$S$9:$S$302)</f>
        <v>51108952.901050434</v>
      </c>
      <c r="E7" s="25">
        <f t="shared" si="1"/>
        <v>298.24789863127864</v>
      </c>
      <c r="G7" s="20">
        <v>23</v>
      </c>
      <c r="H7" s="20" t="s">
        <v>314</v>
      </c>
      <c r="I7" s="20">
        <f>SUMIF('Kunnittain 2020'!$D$9:$D$302,G7,'Kunnittain 2020'!E$9:E$302)</f>
        <v>596663</v>
      </c>
      <c r="J7" s="21">
        <f>SUMIF('Kunnittain 2020'!$D$9:$D$302,G7,'Kunnittain 2020'!$S$9:$S$302)</f>
        <v>178893116.29889816</v>
      </c>
      <c r="K7" s="25">
        <f t="shared" si="2"/>
        <v>299.82270779132972</v>
      </c>
    </row>
    <row r="8" spans="1:11" x14ac:dyDescent="0.25">
      <c r="A8" s="20">
        <v>6</v>
      </c>
      <c r="B8" s="20" t="s">
        <v>297</v>
      </c>
      <c r="C8" s="20">
        <f>SUMIF('Kunnittain 2020'!$C$9:$C$302,A8,'Kunnittain 2020'!E$9:E$302)</f>
        <v>515095</v>
      </c>
      <c r="D8" s="21">
        <f>SUMIF('Kunnittain 2020'!$C$9:$C$302,$A8,'Kunnittain 2020'!$S$9:$S$302)</f>
        <v>167659917.6245974</v>
      </c>
      <c r="E8" s="25">
        <f t="shared" si="1"/>
        <v>325.49319567186132</v>
      </c>
      <c r="G8" s="20">
        <v>24</v>
      </c>
      <c r="H8" s="20" t="s">
        <v>315</v>
      </c>
      <c r="I8" s="20">
        <f>SUMIF('Kunnittain 2020'!$D$9:$D$302,G8,'Kunnittain 2020'!E$9:E$302)</f>
        <v>543682</v>
      </c>
      <c r="J8" s="21">
        <f>SUMIF('Kunnittain 2020'!$D$9:$D$302,G8,'Kunnittain 2020'!$S$9:$S$302)</f>
        <v>167375290.51659054</v>
      </c>
      <c r="K8" s="25">
        <f t="shared" si="2"/>
        <v>307.85512582095885</v>
      </c>
    </row>
    <row r="9" spans="1:11" x14ac:dyDescent="0.25">
      <c r="A9" s="20">
        <v>7</v>
      </c>
      <c r="B9" s="20" t="s">
        <v>298</v>
      </c>
      <c r="C9" s="20">
        <f>SUMIF('Kunnittain 2020'!$C$9:$C$302,A9,'Kunnittain 2020'!E$9:E$302)</f>
        <v>200629</v>
      </c>
      <c r="D9" s="21">
        <f>SUMIF('Kunnittain 2020'!$C$9:$C$302,$A9,'Kunnittain 2020'!$S$9:$S$302)</f>
        <v>59966011.885395788</v>
      </c>
      <c r="E9" s="25">
        <f t="shared" si="1"/>
        <v>298.89005021904006</v>
      </c>
      <c r="G9" s="20">
        <v>25</v>
      </c>
      <c r="H9" s="20" t="s">
        <v>316</v>
      </c>
      <c r="I9" s="20">
        <f>SUMIF('Kunnittain 2020'!$D$9:$D$302,G9,'Kunnittain 2020'!E$9:E$302)</f>
        <v>295185</v>
      </c>
      <c r="J9" s="21">
        <f>SUMIF('Kunnittain 2020'!$D$9:$D$302,G9,'Kunnittain 2020'!$S$9:$S$302)</f>
        <v>89995153.676694632</v>
      </c>
      <c r="K9" s="25">
        <f t="shared" si="2"/>
        <v>304.87712341987105</v>
      </c>
    </row>
    <row r="10" spans="1:11" x14ac:dyDescent="0.25">
      <c r="A10" s="20">
        <v>8</v>
      </c>
      <c r="B10" s="20" t="s">
        <v>299</v>
      </c>
      <c r="C10" s="20">
        <f>SUMIF('Kunnittain 2020'!$C$9:$C$302,A10,'Kunnittain 2020'!E$9:E$302)</f>
        <v>173388</v>
      </c>
      <c r="D10" s="21">
        <f>SUMIF('Kunnittain 2020'!$C$9:$C$302,$A10,'Kunnittain 2020'!$S$9:$S$302)</f>
        <v>53369980.72765211</v>
      </c>
      <c r="E10" s="25">
        <f t="shared" si="1"/>
        <v>307.80665748294064</v>
      </c>
      <c r="G10" s="20">
        <v>26</v>
      </c>
      <c r="H10" s="20" t="s">
        <v>317</v>
      </c>
      <c r="I10" s="20">
        <f>SUMIF('Kunnittain 2020'!$D$9:$D$302,G10,'Kunnittain 2020'!E$9:E$302)</f>
        <v>48871</v>
      </c>
      <c r="J10" s="21">
        <f>SUMIF('Kunnittain 2020'!$D$9:$D$302,G10,'Kunnittain 2020'!$S$9:$S$302)</f>
        <v>15903577.402369894</v>
      </c>
      <c r="K10" s="25">
        <f t="shared" si="2"/>
        <v>325.41952082768705</v>
      </c>
    </row>
    <row r="11" spans="1:11" x14ac:dyDescent="0.25">
      <c r="A11" s="20">
        <v>9</v>
      </c>
      <c r="B11" s="20" t="s">
        <v>300</v>
      </c>
      <c r="C11" s="20">
        <f>SUMIF('Kunnittain 2020'!$C$9:$C$302,A11,'Kunnittain 2020'!E$9:E$302)</f>
        <v>128756</v>
      </c>
      <c r="D11" s="21">
        <f>SUMIF('Kunnittain 2020'!$C$9:$C$302,$A11,'Kunnittain 2020'!$S$9:$S$302)</f>
        <v>39084679.627085768</v>
      </c>
      <c r="E11" s="25">
        <f t="shared" si="1"/>
        <v>303.55618089320706</v>
      </c>
    </row>
    <row r="12" spans="1:11" x14ac:dyDescent="0.25">
      <c r="A12" s="20">
        <v>10</v>
      </c>
      <c r="B12" s="20" t="s">
        <v>301</v>
      </c>
      <c r="C12" s="20">
        <f>SUMIF('Kunnittain 2020'!$C$9:$C$302,A12,'Kunnittain 2020'!E$9:E$302)</f>
        <v>144615</v>
      </c>
      <c r="D12" s="21">
        <f>SUMIF('Kunnittain 2020'!$C$9:$C$302,$A12,'Kunnittain 2020'!$S$9:$S$302)</f>
        <v>44989205.568233326</v>
      </c>
      <c r="E12" s="25">
        <f t="shared" si="1"/>
        <v>311.09639780267139</v>
      </c>
      <c r="J12" s="30" t="s">
        <v>340</v>
      </c>
      <c r="K12" s="31">
        <f>MIN(K4:K10)</f>
        <v>299.82270779132972</v>
      </c>
    </row>
    <row r="13" spans="1:11" x14ac:dyDescent="0.25">
      <c r="A13" s="20">
        <v>11</v>
      </c>
      <c r="B13" s="20" t="s">
        <v>302</v>
      </c>
      <c r="C13" s="20">
        <f>SUMIF('Kunnittain 2020'!$C$9:$C$302,A13,'Kunnittain 2020'!E$9:E$302)</f>
        <v>245602</v>
      </c>
      <c r="D13" s="21">
        <f>SUMIF('Kunnittain 2020'!$C$9:$C$302,$A13,'Kunnittain 2020'!$S$9:$S$302)</f>
        <v>74820067.006147295</v>
      </c>
      <c r="E13" s="25">
        <f t="shared" si="1"/>
        <v>304.63948585983542</v>
      </c>
      <c r="J13" s="30" t="s">
        <v>341</v>
      </c>
      <c r="K13" s="31">
        <f>MAX(K4:K10)</f>
        <v>381.38564774350226</v>
      </c>
    </row>
    <row r="14" spans="1:11" x14ac:dyDescent="0.25">
      <c r="A14" s="20">
        <v>12</v>
      </c>
      <c r="B14" s="20" t="s">
        <v>303</v>
      </c>
      <c r="C14" s="20">
        <f>SUMIF('Kunnittain 2020'!$C$9:$C$302,A14,'Kunnittain 2020'!E$9:E$302)</f>
        <v>162240</v>
      </c>
      <c r="D14" s="21">
        <f>SUMIF('Kunnittain 2020'!$C$9:$C$302,$A14,'Kunnittain 2020'!$S$9:$S$302)</f>
        <v>47208672.833547458</v>
      </c>
      <c r="E14" s="25">
        <f t="shared" si="1"/>
        <v>290.98047851052428</v>
      </c>
      <c r="J14" s="30"/>
      <c r="K14" s="31"/>
    </row>
    <row r="15" spans="1:11" x14ac:dyDescent="0.25">
      <c r="A15" s="20">
        <v>13</v>
      </c>
      <c r="B15" s="20" t="s">
        <v>304</v>
      </c>
      <c r="C15" s="20">
        <f>SUMIF('Kunnittain 2020'!$C$9:$C$302,A15,'Kunnittain 2020'!E$9:E$302)</f>
        <v>275521</v>
      </c>
      <c r="D15" s="21">
        <f>SUMIF('Kunnittain 2020'!$C$9:$C$302,$A15,'Kunnittain 2020'!$S$9:$S$302)</f>
        <v>85359993.766925693</v>
      </c>
      <c r="E15" s="25">
        <f t="shared" si="1"/>
        <v>309.81302248077532</v>
      </c>
    </row>
    <row r="16" spans="1:11" x14ac:dyDescent="0.25">
      <c r="A16" s="20">
        <v>14</v>
      </c>
      <c r="B16" s="20" t="s">
        <v>305</v>
      </c>
      <c r="C16" s="20">
        <f>SUMIF('Kunnittain 2020'!$C$9:$C$302,A16,'Kunnittain 2020'!E$9:E$302)</f>
        <v>189715</v>
      </c>
      <c r="D16" s="21">
        <f>SUMIF('Kunnittain 2020'!$C$9:$C$302,$A16,'Kunnittain 2020'!$S$9:$S$302)</f>
        <v>53806021.352472462</v>
      </c>
      <c r="E16" s="25">
        <f t="shared" si="1"/>
        <v>283.61500857851229</v>
      </c>
    </row>
    <row r="17" spans="1:11" x14ac:dyDescent="0.25">
      <c r="A17" s="20">
        <v>15</v>
      </c>
      <c r="B17" s="20" t="s">
        <v>306</v>
      </c>
      <c r="C17" s="20">
        <f>SUMIF('Kunnittain 2020'!$C$9:$C$302,A17,'Kunnittain 2020'!E$9:E$302)</f>
        <v>180794</v>
      </c>
      <c r="D17" s="21">
        <f>SUMIF('Kunnittain 2020'!$C$9:$C$302,$A17,'Kunnittain 2020'!$S$9:$S$302)</f>
        <v>54709041.138618581</v>
      </c>
      <c r="E17" s="25">
        <f t="shared" si="1"/>
        <v>302.6042962632531</v>
      </c>
    </row>
    <row r="18" spans="1:11" x14ac:dyDescent="0.25">
      <c r="A18" s="20">
        <v>16</v>
      </c>
      <c r="B18" s="20" t="s">
        <v>307</v>
      </c>
      <c r="C18" s="20">
        <f>SUMIF('Kunnittain 2020'!$C$9:$C$302,A18,'Kunnittain 2020'!E$9:E$302)</f>
        <v>68437</v>
      </c>
      <c r="D18" s="21">
        <f>SUMIF('Kunnittain 2020'!$C$9:$C$302,$A18,'Kunnittain 2020'!$S$9:$S$302)</f>
        <v>22347504.317877628</v>
      </c>
      <c r="E18" s="25">
        <f t="shared" si="1"/>
        <v>326.54126156724618</v>
      </c>
    </row>
    <row r="19" spans="1:11" x14ac:dyDescent="0.25">
      <c r="A19" s="20">
        <v>17</v>
      </c>
      <c r="B19" s="20" t="s">
        <v>308</v>
      </c>
      <c r="C19" s="20">
        <f>SUMIF('Kunnittain 2020'!$C$9:$C$302,A19,'Kunnittain 2020'!E$9:E$302)</f>
        <v>412161</v>
      </c>
      <c r="D19" s="21">
        <f>SUMIF('Kunnittain 2020'!$C$9:$C$302,$A19,'Kunnittain 2020'!$S$9:$S$302)</f>
        <v>127470565.36728628</v>
      </c>
      <c r="E19" s="25">
        <f t="shared" si="1"/>
        <v>309.27371917111583</v>
      </c>
    </row>
    <row r="20" spans="1:11" x14ac:dyDescent="0.25">
      <c r="A20" s="20">
        <v>18</v>
      </c>
      <c r="B20" s="20" t="s">
        <v>309</v>
      </c>
      <c r="C20" s="20">
        <f>SUMIF('Kunnittain 2020'!$C$9:$C$302,A20,'Kunnittain 2020'!E$9:E$302)</f>
        <v>73061</v>
      </c>
      <c r="D20" s="21">
        <f>SUMIF('Kunnittain 2020'!$C$9:$C$302,$A20,'Kunnittain 2020'!$S$9:$S$302)</f>
        <v>22710386.74100158</v>
      </c>
      <c r="E20" s="25">
        <f t="shared" si="1"/>
        <v>310.84144401255907</v>
      </c>
    </row>
    <row r="21" spans="1:11" x14ac:dyDescent="0.25">
      <c r="A21" s="20">
        <v>19</v>
      </c>
      <c r="B21" s="20" t="s">
        <v>310</v>
      </c>
      <c r="C21" s="20">
        <f>SUMIF('Kunnittain 2020'!$C$9:$C$302,A21,'Kunnittain 2020'!E$9:E$302)</f>
        <v>178522</v>
      </c>
      <c r="D21" s="21">
        <f>SUMIF('Kunnittain 2020'!$C$9:$C$302,$A21,'Kunnittain 2020'!$S$9:$S$302)</f>
        <v>57785423.323445842</v>
      </c>
      <c r="E21" s="25">
        <f t="shared" si="1"/>
        <v>323.6879674406843</v>
      </c>
    </row>
    <row r="22" spans="1:11" x14ac:dyDescent="0.25">
      <c r="A22" s="3"/>
      <c r="B22" s="3"/>
      <c r="C22" s="3"/>
      <c r="D22" s="3"/>
      <c r="E22" s="26"/>
      <c r="G22" s="15"/>
    </row>
    <row r="23" spans="1:11" x14ac:dyDescent="0.25">
      <c r="A23" s="28"/>
      <c r="B23" s="28"/>
      <c r="C23" s="28"/>
      <c r="D23" s="30" t="s">
        <v>340</v>
      </c>
      <c r="E23" s="31">
        <f>MIN(E4:E21)</f>
        <v>283.61500857851229</v>
      </c>
    </row>
    <row r="24" spans="1:11" x14ac:dyDescent="0.25">
      <c r="A24" s="28"/>
      <c r="B24" s="28"/>
      <c r="C24" s="28"/>
      <c r="D24" s="30" t="s">
        <v>341</v>
      </c>
      <c r="E24" s="31">
        <f>MAX(E4:E21)</f>
        <v>407.10349304216453</v>
      </c>
    </row>
    <row r="25" spans="1:11" x14ac:dyDescent="0.25">
      <c r="A25" s="28"/>
      <c r="B25" s="28"/>
      <c r="C25" s="28"/>
      <c r="D25" s="30"/>
      <c r="E25" s="31"/>
    </row>
    <row r="26" spans="1:11" x14ac:dyDescent="0.25">
      <c r="A26" s="28"/>
      <c r="B26" s="28"/>
      <c r="C26" s="28"/>
      <c r="D26" s="28"/>
      <c r="E26" s="28"/>
    </row>
    <row r="27" spans="1:11" x14ac:dyDescent="0.25">
      <c r="A27" s="28"/>
      <c r="B27" s="28"/>
      <c r="C27" s="28"/>
      <c r="D27" s="28"/>
      <c r="E27" s="28"/>
    </row>
    <row r="28" spans="1:11" x14ac:dyDescent="0.25">
      <c r="A28" s="28"/>
      <c r="B28" s="28"/>
      <c r="C28" s="28"/>
      <c r="D28" s="28"/>
      <c r="E28" s="28"/>
    </row>
    <row r="29" spans="1:11" ht="60" customHeight="1" x14ac:dyDescent="0.25">
      <c r="A29" s="56" t="s">
        <v>347</v>
      </c>
      <c r="B29" s="56"/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15.6" x14ac:dyDescent="0.3">
      <c r="B30" s="5"/>
      <c r="C30" s="5"/>
      <c r="D30" s="5"/>
      <c r="E30" s="22"/>
      <c r="F30" s="5"/>
    </row>
    <row r="31" spans="1:11" x14ac:dyDescent="0.25">
      <c r="B31" s="5"/>
      <c r="C31" s="5"/>
      <c r="D31" s="5"/>
      <c r="E31" s="5"/>
      <c r="F31" s="5"/>
    </row>
    <row r="33" spans="1:11" ht="15.6" x14ac:dyDescent="0.3">
      <c r="A33" s="15" t="s">
        <v>320</v>
      </c>
      <c r="B33" s="15" t="s">
        <v>322</v>
      </c>
      <c r="C33" s="7" t="s">
        <v>329</v>
      </c>
      <c r="D33" s="23" t="s">
        <v>318</v>
      </c>
      <c r="E33" s="24" t="s">
        <v>330</v>
      </c>
      <c r="G33" s="27" t="s">
        <v>331</v>
      </c>
      <c r="H33" s="28" t="s">
        <v>321</v>
      </c>
      <c r="I33" s="7" t="s">
        <v>329</v>
      </c>
      <c r="J33" s="23" t="s">
        <v>318</v>
      </c>
      <c r="K33" s="24" t="s">
        <v>330</v>
      </c>
    </row>
    <row r="34" spans="1:11" ht="15.6" x14ac:dyDescent="0.3">
      <c r="B34" s="16" t="s">
        <v>3</v>
      </c>
      <c r="C34" s="17">
        <f>SUM(C35:C52)</f>
        <v>5488130</v>
      </c>
      <c r="D34" s="18">
        <f t="shared" ref="D34" si="3">SUM(D35:D52)</f>
        <v>1472302977.1498044</v>
      </c>
      <c r="E34" s="19">
        <f>D34/C34</f>
        <v>268.27042674823747</v>
      </c>
      <c r="H34" s="16" t="s">
        <v>3</v>
      </c>
      <c r="I34" s="17">
        <f>SUM(I35:I41)</f>
        <v>5488130</v>
      </c>
      <c r="J34" s="18">
        <f>SUM(J35:J41)</f>
        <v>1472302977.1498046</v>
      </c>
      <c r="K34" s="19">
        <f>J34/I34</f>
        <v>268.27042674823747</v>
      </c>
    </row>
    <row r="35" spans="1:11" x14ac:dyDescent="0.25">
      <c r="A35" s="20">
        <v>1</v>
      </c>
      <c r="B35" s="20" t="s">
        <v>0</v>
      </c>
      <c r="C35" s="20">
        <f>SUMIF('Kunnittain 2020'!$C$9:$C$302,A35,'Kunnittain 2020'!E$9:E$302)</f>
        <v>1671024</v>
      </c>
      <c r="D35" s="21">
        <f>SUMIF('Kunnittain 2020'!$C$9:$C$302,$A35,'Kunnittain 2020'!$Q$9:$Q$302)</f>
        <v>505656444.76369619</v>
      </c>
      <c r="E35" s="25">
        <f t="shared" ref="E35:E52" si="4">D35/C35</f>
        <v>302.60274224888224</v>
      </c>
      <c r="G35" s="20">
        <v>20</v>
      </c>
      <c r="H35" s="20" t="s">
        <v>311</v>
      </c>
      <c r="I35" s="20">
        <f>SUMIF('Kunnittain 2020'!$D$9:$D$302,G35,'Kunnittain 2020'!E$9:E$302)</f>
        <v>2169897</v>
      </c>
      <c r="J35" s="21">
        <f>SUMIF('Kunnittain 2020'!$D$9:$D$302,G35,'Kunnittain 2020'!$Q$9:$Q$302)</f>
        <v>611991597.47920763</v>
      </c>
      <c r="K35" s="25">
        <f t="shared" ref="K35:K41" si="5">J35/I35</f>
        <v>282.03716465768082</v>
      </c>
    </row>
    <row r="36" spans="1:11" x14ac:dyDescent="0.25">
      <c r="A36" s="20">
        <v>2</v>
      </c>
      <c r="B36" s="20" t="s">
        <v>294</v>
      </c>
      <c r="C36" s="20">
        <f>SUMIF('Kunnittain 2020'!$C$9:$C$302,A36,'Kunnittain 2020'!E$9:E$302)</f>
        <v>478582</v>
      </c>
      <c r="D36" s="21">
        <f>SUMIF('Kunnittain 2020'!$C$9:$C$302,$A36,'Kunnittain 2020'!$Q$9:$Q$302)</f>
        <v>122492235.73181967</v>
      </c>
      <c r="E36" s="25">
        <f t="shared" si="4"/>
        <v>255.9482716270559</v>
      </c>
      <c r="G36" s="20">
        <v>21</v>
      </c>
      <c r="H36" s="20" t="s">
        <v>312</v>
      </c>
      <c r="I36" s="20">
        <f>SUMIF('Kunnittain 2020'!$D$9:$D$302,G36,'Kunnittain 2020'!E$9:E$302)</f>
        <v>1013940</v>
      </c>
      <c r="J36" s="21">
        <f>SUMIF('Kunnittain 2020'!$D$9:$D$302,G36,'Kunnittain 2020'!$Q$9:$Q$302)</f>
        <v>265075241.26100481</v>
      </c>
      <c r="K36" s="25">
        <f t="shared" si="5"/>
        <v>261.43089459041443</v>
      </c>
    </row>
    <row r="37" spans="1:11" x14ac:dyDescent="0.25">
      <c r="A37" s="20">
        <v>4</v>
      </c>
      <c r="B37" s="20" t="s">
        <v>295</v>
      </c>
      <c r="C37" s="20">
        <f>SUMIF('Kunnittain 2020'!$C$9:$C$302,A37,'Kunnittain 2020'!E$9:E$302)</f>
        <v>218624</v>
      </c>
      <c r="D37" s="21">
        <f>SUMIF('Kunnittain 2020'!$C$9:$C$302,$A37,'Kunnittain 2020'!$Q$9:$Q$302)</f>
        <v>54990269.981516644</v>
      </c>
      <c r="E37" s="25">
        <f t="shared" si="4"/>
        <v>251.5289720319665</v>
      </c>
      <c r="G37" s="20">
        <v>22</v>
      </c>
      <c r="H37" s="20" t="s">
        <v>313</v>
      </c>
      <c r="I37" s="20">
        <f>SUMIF('Kunnittain 2020'!$D$9:$D$302,G37,'Kunnittain 2020'!E$9:E$302)</f>
        <v>819892</v>
      </c>
      <c r="J37" s="21">
        <f>SUMIF('Kunnittain 2020'!$D$9:$D$302,G37,'Kunnittain 2020'!$Q$9:$Q$302)</f>
        <v>224457961.83992112</v>
      </c>
      <c r="K37" s="25">
        <f t="shared" si="5"/>
        <v>273.76527864635966</v>
      </c>
    </row>
    <row r="38" spans="1:11" x14ac:dyDescent="0.25">
      <c r="A38" s="20">
        <v>5</v>
      </c>
      <c r="B38" s="20" t="s">
        <v>296</v>
      </c>
      <c r="C38" s="20">
        <f>SUMIF('Kunnittain 2020'!$C$9:$C$302,A38,'Kunnittain 2020'!E$9:E$302)</f>
        <v>171364</v>
      </c>
      <c r="D38" s="21">
        <f>SUMIF('Kunnittain 2020'!$C$9:$C$302,$A38,'Kunnittain 2020'!$Q$9:$Q$302)</f>
        <v>42813692.764855176</v>
      </c>
      <c r="E38" s="25">
        <f t="shared" si="4"/>
        <v>249.84064777231609</v>
      </c>
      <c r="G38" s="20">
        <v>23</v>
      </c>
      <c r="H38" s="20" t="s">
        <v>314</v>
      </c>
      <c r="I38" s="20">
        <f>SUMIF('Kunnittain 2020'!$D$9:$D$302,G38,'Kunnittain 2020'!E$9:E$302)</f>
        <v>596663</v>
      </c>
      <c r="J38" s="21">
        <f>SUMIF('Kunnittain 2020'!$D$9:$D$302,G38,'Kunnittain 2020'!$Q$9:$Q$302)</f>
        <v>151317947.38898361</v>
      </c>
      <c r="K38" s="25">
        <f t="shared" si="5"/>
        <v>253.60705689641156</v>
      </c>
    </row>
    <row r="39" spans="1:11" x14ac:dyDescent="0.25">
      <c r="A39" s="20">
        <v>6</v>
      </c>
      <c r="B39" s="20" t="s">
        <v>297</v>
      </c>
      <c r="C39" s="20">
        <f>SUMIF('Kunnittain 2020'!$C$9:$C$302,A39,'Kunnittain 2020'!E$9:E$302)</f>
        <v>515095</v>
      </c>
      <c r="D39" s="21">
        <f>SUMIF('Kunnittain 2020'!$C$9:$C$302,$A39,'Kunnittain 2020'!$Q$9:$Q$302)</f>
        <v>137190914.89774024</v>
      </c>
      <c r="E39" s="25">
        <f t="shared" si="4"/>
        <v>266.34099515184624</v>
      </c>
      <c r="G39" s="20">
        <v>24</v>
      </c>
      <c r="H39" s="20" t="s">
        <v>315</v>
      </c>
      <c r="I39" s="20">
        <f>SUMIF('Kunnittain 2020'!$D$9:$D$302,G39,'Kunnittain 2020'!E$9:E$302)</f>
        <v>543682</v>
      </c>
      <c r="J39" s="21">
        <f>SUMIF('Kunnittain 2020'!$D$9:$D$302,G39,'Kunnittain 2020'!$Q$9:$Q$302)</f>
        <v>137325906.31115296</v>
      </c>
      <c r="K39" s="25">
        <f t="shared" si="5"/>
        <v>252.58497855576047</v>
      </c>
    </row>
    <row r="40" spans="1:11" x14ac:dyDescent="0.25">
      <c r="A40" s="20">
        <v>7</v>
      </c>
      <c r="B40" s="20" t="s">
        <v>298</v>
      </c>
      <c r="C40" s="20">
        <f>SUMIF('Kunnittain 2020'!$C$9:$C$302,A40,'Kunnittain 2020'!E$9:E$302)</f>
        <v>200629</v>
      </c>
      <c r="D40" s="21">
        <f>SUMIF('Kunnittain 2020'!$C$9:$C$302,$A40,'Kunnittain 2020'!$Q$9:$Q$302)</f>
        <v>50003774.993205085</v>
      </c>
      <c r="E40" s="25">
        <f t="shared" si="4"/>
        <v>249.23503079417773</v>
      </c>
      <c r="G40" s="20">
        <v>25</v>
      </c>
      <c r="H40" s="20" t="s">
        <v>316</v>
      </c>
      <c r="I40" s="20">
        <f>SUMIF('Kunnittain 2020'!$D$9:$D$302,G40,'Kunnittain 2020'!E$9:E$302)</f>
        <v>295185</v>
      </c>
      <c r="J40" s="21">
        <f>SUMIF('Kunnittain 2020'!$D$9:$D$302,G40,'Kunnittain 2020'!$Q$9:$Q$302)</f>
        <v>70577156.968162701</v>
      </c>
      <c r="K40" s="25">
        <f t="shared" si="5"/>
        <v>239.09465917361214</v>
      </c>
    </row>
    <row r="41" spans="1:11" x14ac:dyDescent="0.25">
      <c r="A41" s="20">
        <v>8</v>
      </c>
      <c r="B41" s="20" t="s">
        <v>299</v>
      </c>
      <c r="C41" s="20">
        <f>SUMIF('Kunnittain 2020'!$C$9:$C$302,A41,'Kunnittain 2020'!E$9:E$302)</f>
        <v>173388</v>
      </c>
      <c r="D41" s="21">
        <f>SUMIF('Kunnittain 2020'!$C$9:$C$302,$A41,'Kunnittain 2020'!$Q$9:$Q$302)</f>
        <v>43218805.122322597</v>
      </c>
      <c r="E41" s="25">
        <f t="shared" si="4"/>
        <v>249.26064734769764</v>
      </c>
      <c r="G41" s="20">
        <v>26</v>
      </c>
      <c r="H41" s="20" t="s">
        <v>317</v>
      </c>
      <c r="I41" s="20">
        <f>SUMIF('Kunnittain 2020'!$D$9:$D$302,G41,'Kunnittain 2020'!E$9:E$302)</f>
        <v>48871</v>
      </c>
      <c r="J41" s="21">
        <f>SUMIF('Kunnittain 2020'!$D$9:$D$302,G41,'Kunnittain 2020'!$Q$9:$Q$302)</f>
        <v>11557165.901371785</v>
      </c>
      <c r="K41" s="25">
        <f t="shared" si="5"/>
        <v>236.48310657387375</v>
      </c>
    </row>
    <row r="42" spans="1:11" x14ac:dyDescent="0.25">
      <c r="A42" s="20">
        <v>9</v>
      </c>
      <c r="B42" s="20" t="s">
        <v>300</v>
      </c>
      <c r="C42" s="20">
        <f>SUMIF('Kunnittain 2020'!$C$9:$C$302,A42,'Kunnittain 2020'!E$9:E$302)</f>
        <v>128756</v>
      </c>
      <c r="D42" s="21">
        <f>SUMIF('Kunnittain 2020'!$C$9:$C$302,$A42,'Kunnittain 2020'!$Q$9:$Q$302)</f>
        <v>31045662.595913757</v>
      </c>
      <c r="E42" s="25">
        <f t="shared" si="4"/>
        <v>241.12012330232187</v>
      </c>
    </row>
    <row r="43" spans="1:11" x14ac:dyDescent="0.25">
      <c r="A43" s="20">
        <v>10</v>
      </c>
      <c r="B43" s="20" t="s">
        <v>301</v>
      </c>
      <c r="C43" s="20">
        <f>SUMIF('Kunnittain 2020'!$C$9:$C$302,A43,'Kunnittain 2020'!E$9:E$302)</f>
        <v>144615</v>
      </c>
      <c r="D43" s="21">
        <f>SUMIF('Kunnittain 2020'!$C$9:$C$302,$A43,'Kunnittain 2020'!$Q$9:$Q$302)</f>
        <v>34057179.480669826</v>
      </c>
      <c r="E43" s="25">
        <f t="shared" si="4"/>
        <v>235.50239934080022</v>
      </c>
      <c r="J43" s="30" t="s">
        <v>340</v>
      </c>
      <c r="K43" s="31">
        <f>MIN(K35:K41)</f>
        <v>236.48310657387375</v>
      </c>
    </row>
    <row r="44" spans="1:11" x14ac:dyDescent="0.25">
      <c r="A44" s="20">
        <v>11</v>
      </c>
      <c r="B44" s="20" t="s">
        <v>302</v>
      </c>
      <c r="C44" s="20">
        <f>SUMIF('Kunnittain 2020'!$C$9:$C$302,A44,'Kunnittain 2020'!E$9:E$302)</f>
        <v>245602</v>
      </c>
      <c r="D44" s="21">
        <f>SUMIF('Kunnittain 2020'!$C$9:$C$302,$A44,'Kunnittain 2020'!$Q$9:$Q$302)</f>
        <v>61113172.394199587</v>
      </c>
      <c r="E44" s="25">
        <f t="shared" si="4"/>
        <v>248.83010885171777</v>
      </c>
      <c r="J44" s="30" t="s">
        <v>341</v>
      </c>
      <c r="K44" s="31">
        <f>MAX(K35:K41)</f>
        <v>282.03716465768082</v>
      </c>
    </row>
    <row r="45" spans="1:11" x14ac:dyDescent="0.25">
      <c r="A45" s="20">
        <v>12</v>
      </c>
      <c r="B45" s="20" t="s">
        <v>303</v>
      </c>
      <c r="C45" s="20">
        <f>SUMIF('Kunnittain 2020'!$C$9:$C$302,A45,'Kunnittain 2020'!E$9:E$302)</f>
        <v>162240</v>
      </c>
      <c r="D45" s="21">
        <f>SUMIF('Kunnittain 2020'!$C$9:$C$302,$A45,'Kunnittain 2020'!$Q$9:$Q$302)</f>
        <v>37887023.879957788</v>
      </c>
      <c r="E45" s="25">
        <f t="shared" si="4"/>
        <v>233.5245554731126</v>
      </c>
      <c r="J45" s="30"/>
      <c r="K45" s="31"/>
    </row>
    <row r="46" spans="1:11" x14ac:dyDescent="0.25">
      <c r="A46" s="20">
        <v>13</v>
      </c>
      <c r="B46" s="20" t="s">
        <v>304</v>
      </c>
      <c r="C46" s="20">
        <f>SUMIF('Kunnittain 2020'!$C$9:$C$302,A46,'Kunnittain 2020'!E$9:E$302)</f>
        <v>275521</v>
      </c>
      <c r="D46" s="21">
        <f>SUMIF('Kunnittain 2020'!$C$9:$C$302,$A46,'Kunnittain 2020'!$Q$9:$Q$302)</f>
        <v>69473759.573062539</v>
      </c>
      <c r="E46" s="25">
        <f t="shared" si="4"/>
        <v>252.15413552165728</v>
      </c>
    </row>
    <row r="47" spans="1:11" x14ac:dyDescent="0.25">
      <c r="A47" s="20">
        <v>14</v>
      </c>
      <c r="B47" s="20" t="s">
        <v>305</v>
      </c>
      <c r="C47" s="20">
        <f>SUMIF('Kunnittain 2020'!$C$9:$C$302,A47,'Kunnittain 2020'!E$9:E$302)</f>
        <v>189715</v>
      </c>
      <c r="D47" s="21">
        <f>SUMIF('Kunnittain 2020'!$C$9:$C$302,$A47,'Kunnittain 2020'!$Q$9:$Q$302)</f>
        <v>44909393.753538504</v>
      </c>
      <c r="E47" s="25">
        <f t="shared" si="4"/>
        <v>236.72031074790345</v>
      </c>
    </row>
    <row r="48" spans="1:11" x14ac:dyDescent="0.25">
      <c r="A48" s="20">
        <v>15</v>
      </c>
      <c r="B48" s="20" t="s">
        <v>306</v>
      </c>
      <c r="C48" s="20">
        <f>SUMIF('Kunnittain 2020'!$C$9:$C$302,A48,'Kunnittain 2020'!E$9:E$302)</f>
        <v>180794</v>
      </c>
      <c r="D48" s="21">
        <f>SUMIF('Kunnittain 2020'!$C$9:$C$302,$A48,'Kunnittain 2020'!$Q$9:$Q$302)</f>
        <v>43444101.268520489</v>
      </c>
      <c r="E48" s="25">
        <f t="shared" si="4"/>
        <v>240.29614516256342</v>
      </c>
    </row>
    <row r="49" spans="1:7" x14ac:dyDescent="0.25">
      <c r="A49" s="20">
        <v>16</v>
      </c>
      <c r="B49" s="20" t="s">
        <v>307</v>
      </c>
      <c r="C49" s="20">
        <f>SUMIF('Kunnittain 2020'!$C$9:$C$302,A49,'Kunnittain 2020'!E$9:E$302)</f>
        <v>68437</v>
      </c>
      <c r="D49" s="21">
        <f>SUMIF('Kunnittain 2020'!$C$9:$C$302,$A49,'Kunnittain 2020'!$Q$9:$Q$302)</f>
        <v>17455797.907751534</v>
      </c>
      <c r="E49" s="25">
        <f t="shared" si="4"/>
        <v>255.06375071600939</v>
      </c>
    </row>
    <row r="50" spans="1:7" x14ac:dyDescent="0.25">
      <c r="A50" s="20">
        <v>17</v>
      </c>
      <c r="B50" s="20" t="s">
        <v>308</v>
      </c>
      <c r="C50" s="20">
        <f>SUMIF('Kunnittain 2020'!$C$9:$C$302,A50,'Kunnittain 2020'!E$9:E$302)</f>
        <v>412161</v>
      </c>
      <c r="D50" s="21">
        <f>SUMIF('Kunnittain 2020'!$C$9:$C$302,$A50,'Kunnittain 2020'!$Q$9:$Q$302)</f>
        <v>108524284.02556707</v>
      </c>
      <c r="E50" s="25">
        <f t="shared" si="4"/>
        <v>263.30556269410999</v>
      </c>
    </row>
    <row r="51" spans="1:7" x14ac:dyDescent="0.25">
      <c r="A51" s="20">
        <v>18</v>
      </c>
      <c r="B51" s="20" t="s">
        <v>309</v>
      </c>
      <c r="C51" s="20">
        <f>SUMIF('Kunnittain 2020'!$C$9:$C$302,A51,'Kunnittain 2020'!E$9:E$302)</f>
        <v>73061</v>
      </c>
      <c r="D51" s="21">
        <f>SUMIF('Kunnittain 2020'!$C$9:$C$302,$A51,'Kunnittain 2020'!$Q$9:$Q$302)</f>
        <v>18853185.453058098</v>
      </c>
      <c r="E51" s="25">
        <f t="shared" si="4"/>
        <v>258.04718595499787</v>
      </c>
    </row>
    <row r="52" spans="1:7" x14ac:dyDescent="0.25">
      <c r="A52" s="20">
        <v>19</v>
      </c>
      <c r="B52" s="20" t="s">
        <v>310</v>
      </c>
      <c r="C52" s="20">
        <f>SUMIF('Kunnittain 2020'!$C$9:$C$302,A52,'Kunnittain 2020'!E$9:E$302)</f>
        <v>178522</v>
      </c>
      <c r="D52" s="21">
        <f>SUMIF('Kunnittain 2020'!$C$9:$C$302,$A52,'Kunnittain 2020'!$Q$9:$Q$302)</f>
        <v>49173278.562409624</v>
      </c>
      <c r="E52" s="25">
        <f t="shared" si="4"/>
        <v>275.44660356936191</v>
      </c>
    </row>
    <row r="53" spans="1:7" x14ac:dyDescent="0.25">
      <c r="A53" s="3"/>
      <c r="B53" s="3"/>
      <c r="C53" s="3"/>
      <c r="D53" s="3"/>
      <c r="E53" s="26"/>
      <c r="G53" s="15"/>
    </row>
    <row r="54" spans="1:7" x14ac:dyDescent="0.25">
      <c r="A54" s="28"/>
      <c r="B54" s="28"/>
      <c r="C54" s="28"/>
      <c r="D54" s="30" t="s">
        <v>340</v>
      </c>
      <c r="E54" s="31">
        <f>MIN(E35:E52)</f>
        <v>233.5245554731126</v>
      </c>
    </row>
    <row r="55" spans="1:7" x14ac:dyDescent="0.25">
      <c r="A55" s="28"/>
      <c r="B55" s="28"/>
      <c r="C55" s="28"/>
      <c r="D55" s="30" t="s">
        <v>341</v>
      </c>
      <c r="E55" s="31">
        <f>MAX(E35:E52)</f>
        <v>302.60274224888224</v>
      </c>
    </row>
  </sheetData>
  <mergeCells count="1">
    <mergeCell ref="A29:B2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01"/>
  <sheetViews>
    <sheetView topLeftCell="I1" zoomScale="70" zoomScaleNormal="70" workbookViewId="0">
      <selection activeCell="R1" sqref="R1:X1048576"/>
    </sheetView>
  </sheetViews>
  <sheetFormatPr defaultColWidth="8.6640625" defaultRowHeight="15.6" x14ac:dyDescent="0.3"/>
  <cols>
    <col min="1" max="1" width="5.88671875" style="2" bestFit="1" customWidth="1"/>
    <col min="2" max="2" width="16.88671875" style="2" bestFit="1" customWidth="1"/>
    <col min="3" max="3" width="11.109375" style="2" hidden="1" customWidth="1"/>
    <col min="4" max="4" width="12" style="2" hidden="1" customWidth="1"/>
    <col min="5" max="5" width="19.5546875" style="7" hidden="1" customWidth="1"/>
    <col min="6" max="6" width="8.5546875" style="13" customWidth="1"/>
    <col min="7" max="7" width="35" style="37" hidden="1" customWidth="1"/>
    <col min="8" max="8" width="38.88671875" style="37" bestFit="1" customWidth="1"/>
    <col min="9" max="9" width="39.44140625" style="37" bestFit="1" customWidth="1"/>
    <col min="10" max="10" width="58.88671875" style="45" bestFit="1" customWidth="1"/>
    <col min="11" max="11" width="6.88671875" style="8" customWidth="1"/>
    <col min="12" max="12" width="20.33203125" style="9" customWidth="1"/>
    <col min="13" max="13" width="5.6640625" style="9" bestFit="1" customWidth="1"/>
    <col min="14" max="14" width="8.6640625" style="8"/>
    <col min="15" max="15" width="22.109375" style="8" customWidth="1"/>
    <col min="16" max="16" width="8.6640625" style="8"/>
    <col min="17" max="17" width="8.6640625" style="2"/>
    <col min="25" max="16384" width="8.6640625" style="2"/>
  </cols>
  <sheetData>
    <row r="1" spans="1:16" x14ac:dyDescent="0.3">
      <c r="A1" s="2" t="str">
        <f>'Kunnittain 2020'!A1</f>
        <v>Lähde: VM/KAO (26.11.2020)</v>
      </c>
      <c r="O1" s="46"/>
      <c r="P1" s="46"/>
    </row>
    <row r="2" spans="1:16" ht="21" customHeight="1" x14ac:dyDescent="0.3">
      <c r="A2" s="32" t="s">
        <v>339</v>
      </c>
      <c r="L2" s="9" t="s">
        <v>340</v>
      </c>
      <c r="M2" s="9">
        <f>MIN(M8:M300)</f>
        <v>60.751989553504281</v>
      </c>
      <c r="O2" s="46" t="s">
        <v>340</v>
      </c>
      <c r="P2" s="46">
        <f>MIN(P8:P300)</f>
        <v>6.0291699700210204</v>
      </c>
    </row>
    <row r="3" spans="1:16" x14ac:dyDescent="0.3">
      <c r="J3" s="44"/>
      <c r="L3" s="9" t="s">
        <v>341</v>
      </c>
      <c r="M3" s="9">
        <f>MAX(M8:M300)</f>
        <v>232.25791957725895</v>
      </c>
      <c r="O3" s="46" t="s">
        <v>341</v>
      </c>
      <c r="P3" s="46">
        <f>MAX(P8:P300)</f>
        <v>13.030331609741257</v>
      </c>
    </row>
    <row r="4" spans="1:16" ht="30.6" x14ac:dyDescent="0.3">
      <c r="J4" s="44" t="s">
        <v>345</v>
      </c>
      <c r="L4" s="9" t="s">
        <v>342</v>
      </c>
      <c r="M4" s="9">
        <f>MEDIAN(M8:M300)</f>
        <v>97.409005115945703</v>
      </c>
      <c r="O4" s="46" t="s">
        <v>342</v>
      </c>
      <c r="P4" s="46">
        <f>MEDIAN(P8:P300)</f>
        <v>7.588947197270274</v>
      </c>
    </row>
    <row r="5" spans="1:16" x14ac:dyDescent="0.3">
      <c r="H5" s="51"/>
      <c r="J5" s="44"/>
      <c r="O5" s="46"/>
      <c r="P5" s="46"/>
    </row>
    <row r="6" spans="1:16" ht="73.2" customHeight="1" x14ac:dyDescent="0.3">
      <c r="A6" s="2" t="s">
        <v>1</v>
      </c>
      <c r="B6" s="2" t="s">
        <v>2</v>
      </c>
      <c r="C6" s="2" t="s">
        <v>322</v>
      </c>
      <c r="D6" s="2" t="s">
        <v>321</v>
      </c>
      <c r="E6" s="7" t="s">
        <v>336</v>
      </c>
      <c r="G6" s="37" t="s">
        <v>337</v>
      </c>
      <c r="H6" s="42" t="s">
        <v>351</v>
      </c>
      <c r="I6" s="37" t="s">
        <v>348</v>
      </c>
      <c r="J6" s="44" t="s">
        <v>355</v>
      </c>
      <c r="K6" s="29"/>
      <c r="L6" s="41" t="s">
        <v>349</v>
      </c>
      <c r="M6" s="9" t="s">
        <v>319</v>
      </c>
      <c r="O6" s="36" t="s">
        <v>350</v>
      </c>
      <c r="P6" s="46" t="s">
        <v>319</v>
      </c>
    </row>
    <row r="7" spans="1:16" s="1" customFormat="1" x14ac:dyDescent="0.3">
      <c r="A7" s="2"/>
      <c r="B7" s="1" t="s">
        <v>3</v>
      </c>
      <c r="E7" s="11">
        <f>SUM(E8:E300)</f>
        <v>5495408</v>
      </c>
      <c r="F7" s="14"/>
      <c r="G7" s="43">
        <f>SUM(G8:G300)</f>
        <v>233609794.07999977</v>
      </c>
      <c r="H7" s="43">
        <f>SUM(H8:H300)</f>
        <v>30999999.995333098</v>
      </c>
      <c r="I7" s="43">
        <f>SUM(I8:I300)</f>
        <v>15387142.400000002</v>
      </c>
      <c r="J7" s="47">
        <f>SUM(J8:J300)</f>
        <v>569999999.99999988</v>
      </c>
      <c r="K7" s="48"/>
      <c r="L7" s="49">
        <f>SUM(L8:L300)</f>
        <v>616387142.39533246</v>
      </c>
      <c r="M7" s="49">
        <f t="shared" ref="M7:M70" si="0">L7/E7</f>
        <v>112.16403630000401</v>
      </c>
      <c r="N7" s="48"/>
      <c r="O7" s="50">
        <f>SUM(O8:O301)</f>
        <v>46387142.395333067</v>
      </c>
      <c r="P7" s="46">
        <f>O7/E7</f>
        <v>8.4410734189951082</v>
      </c>
    </row>
    <row r="8" spans="1:16" x14ac:dyDescent="0.3">
      <c r="A8" s="2">
        <v>5</v>
      </c>
      <c r="B8" s="2" t="s">
        <v>4</v>
      </c>
      <c r="C8" s="2">
        <v>14</v>
      </c>
      <c r="D8" s="2">
        <v>24</v>
      </c>
      <c r="E8" s="7">
        <v>9562</v>
      </c>
      <c r="G8" s="37">
        <v>406480.61999999732</v>
      </c>
      <c r="H8" s="37">
        <v>39009.285500408623</v>
      </c>
      <c r="I8" s="37">
        <v>26773.599999999999</v>
      </c>
      <c r="J8" s="45">
        <v>835371.73809522972</v>
      </c>
      <c r="L8" s="9">
        <f>SUM(H8:J8)</f>
        <v>901154.62359563832</v>
      </c>
      <c r="M8" s="9">
        <f t="shared" si="0"/>
        <v>94.243319765283232</v>
      </c>
      <c r="O8" s="46">
        <f>SUM(H8:I8)</f>
        <v>65782.885500408622</v>
      </c>
      <c r="P8" s="46">
        <f>O8/E8</f>
        <v>6.8796157185116735</v>
      </c>
    </row>
    <row r="9" spans="1:16" x14ac:dyDescent="0.3">
      <c r="A9" s="2">
        <v>9</v>
      </c>
      <c r="B9" s="2" t="s">
        <v>5</v>
      </c>
      <c r="C9" s="2">
        <v>17</v>
      </c>
      <c r="D9" s="2">
        <v>25</v>
      </c>
      <c r="E9" s="7">
        <v>2519</v>
      </c>
      <c r="G9" s="37">
        <v>107082.68999999948</v>
      </c>
      <c r="H9" s="37">
        <v>10521.55995142444</v>
      </c>
      <c r="I9" s="37">
        <v>7053.2</v>
      </c>
      <c r="J9" s="45">
        <v>204596.39182924875</v>
      </c>
      <c r="L9" s="9">
        <f t="shared" ref="L9:L72" si="1">SUM(H9:J9)</f>
        <v>222171.15178067319</v>
      </c>
      <c r="M9" s="9">
        <f t="shared" si="0"/>
        <v>88.198154736273594</v>
      </c>
      <c r="O9" s="46">
        <f t="shared" ref="O9:O72" si="2">SUM(H9:I9)</f>
        <v>17574.759951424439</v>
      </c>
      <c r="P9" s="46">
        <f t="shared" ref="P9:P72" si="3">O9/E9</f>
        <v>6.9768796948886225</v>
      </c>
    </row>
    <row r="10" spans="1:16" x14ac:dyDescent="0.3">
      <c r="A10" s="2">
        <v>10</v>
      </c>
      <c r="B10" s="2" t="s">
        <v>6</v>
      </c>
      <c r="C10" s="2">
        <v>14</v>
      </c>
      <c r="D10" s="2">
        <v>23</v>
      </c>
      <c r="E10" s="7">
        <v>11468</v>
      </c>
      <c r="G10" s="37">
        <v>487504.68000000715</v>
      </c>
      <c r="H10" s="37">
        <v>46117.96248159602</v>
      </c>
      <c r="I10" s="37">
        <v>32110.399999999998</v>
      </c>
      <c r="J10" s="45">
        <v>1007600.0729129124</v>
      </c>
      <c r="L10" s="9">
        <f t="shared" si="1"/>
        <v>1085828.4353945083</v>
      </c>
      <c r="M10" s="9">
        <f t="shared" si="0"/>
        <v>94.683330606427305</v>
      </c>
      <c r="O10" s="46">
        <f t="shared" si="2"/>
        <v>78228.362481596021</v>
      </c>
      <c r="P10" s="46">
        <f t="shared" si="3"/>
        <v>6.8214477224970373</v>
      </c>
    </row>
    <row r="11" spans="1:16" x14ac:dyDescent="0.3">
      <c r="A11" s="2">
        <v>16</v>
      </c>
      <c r="B11" s="2" t="s">
        <v>7</v>
      </c>
      <c r="C11" s="2">
        <v>7</v>
      </c>
      <c r="D11" s="2">
        <v>24</v>
      </c>
      <c r="E11" s="7">
        <v>8083</v>
      </c>
      <c r="G11" s="37">
        <v>343608.33000000007</v>
      </c>
      <c r="H11" s="37">
        <v>40426.290830384911</v>
      </c>
      <c r="I11" s="37">
        <v>22632.399999999998</v>
      </c>
      <c r="J11" s="45">
        <v>707490.04438706394</v>
      </c>
      <c r="L11" s="9">
        <f t="shared" si="1"/>
        <v>770548.73521744879</v>
      </c>
      <c r="M11" s="9">
        <f t="shared" si="0"/>
        <v>95.329547843306784</v>
      </c>
      <c r="O11" s="46">
        <f t="shared" si="2"/>
        <v>63058.690830384905</v>
      </c>
      <c r="P11" s="46">
        <f t="shared" si="3"/>
        <v>7.8013968613614875</v>
      </c>
    </row>
    <row r="12" spans="1:16" x14ac:dyDescent="0.3">
      <c r="A12" s="2">
        <v>18</v>
      </c>
      <c r="B12" s="2" t="s">
        <v>8</v>
      </c>
      <c r="C12" s="2">
        <v>1</v>
      </c>
      <c r="D12" s="2">
        <v>25</v>
      </c>
      <c r="E12" s="7">
        <v>4943</v>
      </c>
      <c r="G12" s="37">
        <v>210126.9299999997</v>
      </c>
      <c r="H12" s="37">
        <v>28144.021816229455</v>
      </c>
      <c r="I12" s="37">
        <v>13840.4</v>
      </c>
      <c r="J12" s="45">
        <v>434084.61349455209</v>
      </c>
      <c r="L12" s="9">
        <f t="shared" si="1"/>
        <v>476069.03531078156</v>
      </c>
      <c r="M12" s="9">
        <f t="shared" si="0"/>
        <v>96.311761139142533</v>
      </c>
      <c r="O12" s="46">
        <f t="shared" si="2"/>
        <v>41984.421816229456</v>
      </c>
      <c r="P12" s="46">
        <f t="shared" si="3"/>
        <v>8.4937126878878129</v>
      </c>
    </row>
    <row r="13" spans="1:16" x14ac:dyDescent="0.3">
      <c r="A13" s="2">
        <v>19</v>
      </c>
      <c r="B13" s="2" t="s">
        <v>9</v>
      </c>
      <c r="C13" s="2">
        <v>2</v>
      </c>
      <c r="D13" s="2">
        <v>25</v>
      </c>
      <c r="E13" s="7">
        <v>3941</v>
      </c>
      <c r="G13" s="37">
        <v>167531.91000000015</v>
      </c>
      <c r="H13" s="37">
        <v>21061.55729853646</v>
      </c>
      <c r="I13" s="37">
        <v>11034.8</v>
      </c>
      <c r="J13" s="45">
        <v>333011.44971904205</v>
      </c>
      <c r="L13" s="9">
        <f t="shared" si="1"/>
        <v>365107.80701757851</v>
      </c>
      <c r="M13" s="9">
        <f t="shared" si="0"/>
        <v>92.643442531737762</v>
      </c>
      <c r="O13" s="46">
        <f t="shared" si="2"/>
        <v>32096.357298536459</v>
      </c>
      <c r="P13" s="46">
        <f t="shared" si="3"/>
        <v>8.1442165182787267</v>
      </c>
    </row>
    <row r="14" spans="1:16" x14ac:dyDescent="0.3">
      <c r="A14" s="2">
        <v>20</v>
      </c>
      <c r="B14" s="2" t="s">
        <v>10</v>
      </c>
      <c r="C14" s="2">
        <v>6</v>
      </c>
      <c r="D14" s="2">
        <v>23</v>
      </c>
      <c r="E14" s="7">
        <v>16475</v>
      </c>
      <c r="G14" s="37">
        <v>700352.25</v>
      </c>
      <c r="H14" s="37">
        <v>90691.763517276937</v>
      </c>
      <c r="I14" s="37">
        <v>46130</v>
      </c>
      <c r="J14" s="45">
        <v>1336041.8612210692</v>
      </c>
      <c r="L14" s="9">
        <f t="shared" si="1"/>
        <v>1472863.6247383461</v>
      </c>
      <c r="M14" s="9">
        <f t="shared" si="0"/>
        <v>89.399916524330564</v>
      </c>
      <c r="O14" s="46">
        <f t="shared" si="2"/>
        <v>136821.76351727694</v>
      </c>
      <c r="P14" s="46">
        <f t="shared" si="3"/>
        <v>8.3048111391366888</v>
      </c>
    </row>
    <row r="15" spans="1:16" x14ac:dyDescent="0.3">
      <c r="A15" s="2">
        <v>46</v>
      </c>
      <c r="B15" s="2" t="s">
        <v>11</v>
      </c>
      <c r="C15" s="2">
        <v>10</v>
      </c>
      <c r="D15" s="2">
        <v>26</v>
      </c>
      <c r="E15" s="7">
        <v>1361</v>
      </c>
      <c r="G15" s="37">
        <v>57856.110000000335</v>
      </c>
      <c r="H15" s="37">
        <v>5737.7169157197677</v>
      </c>
      <c r="I15" s="37">
        <v>3810.7999999999997</v>
      </c>
      <c r="J15" s="45">
        <v>142584.04864557728</v>
      </c>
      <c r="L15" s="9">
        <f t="shared" si="1"/>
        <v>152132.56556129706</v>
      </c>
      <c r="M15" s="9">
        <f t="shared" si="0"/>
        <v>111.77998939110732</v>
      </c>
      <c r="O15" s="46">
        <f t="shared" si="2"/>
        <v>9548.516915719767</v>
      </c>
      <c r="P15" s="46">
        <f t="shared" si="3"/>
        <v>7.0158096368256917</v>
      </c>
    </row>
    <row r="16" spans="1:16" x14ac:dyDescent="0.3">
      <c r="A16" s="2">
        <v>47</v>
      </c>
      <c r="B16" s="2" t="s">
        <v>12</v>
      </c>
      <c r="C16" s="2">
        <v>19</v>
      </c>
      <c r="D16" s="2">
        <v>26</v>
      </c>
      <c r="E16" s="7">
        <v>1838</v>
      </c>
      <c r="G16" s="37">
        <v>78133.38000000082</v>
      </c>
      <c r="H16" s="37">
        <v>8145.9516085533542</v>
      </c>
      <c r="I16" s="37">
        <v>5146.3999999999996</v>
      </c>
      <c r="J16" s="45">
        <v>167700.51897822917</v>
      </c>
      <c r="L16" s="9">
        <f t="shared" si="1"/>
        <v>180992.87058678252</v>
      </c>
      <c r="M16" s="9">
        <f t="shared" si="0"/>
        <v>98.472726108151534</v>
      </c>
      <c r="O16" s="46">
        <f t="shared" si="2"/>
        <v>13292.351608553354</v>
      </c>
      <c r="P16" s="46">
        <f t="shared" si="3"/>
        <v>7.2319649665687455</v>
      </c>
    </row>
    <row r="17" spans="1:16" x14ac:dyDescent="0.3">
      <c r="A17" s="2">
        <v>49</v>
      </c>
      <c r="B17" s="2" t="s">
        <v>13</v>
      </c>
      <c r="C17" s="2">
        <v>1</v>
      </c>
      <c r="D17" s="2">
        <v>20</v>
      </c>
      <c r="E17" s="7">
        <v>289731</v>
      </c>
      <c r="G17" s="37">
        <v>12316464.810000002</v>
      </c>
      <c r="H17" s="37">
        <v>2097797.8088644822</v>
      </c>
      <c r="I17" s="37">
        <v>811246.79999999993</v>
      </c>
      <c r="J17" s="45">
        <v>34175751.227288298</v>
      </c>
      <c r="L17" s="9">
        <f t="shared" si="1"/>
        <v>37084795.836152777</v>
      </c>
      <c r="M17" s="9">
        <f t="shared" si="0"/>
        <v>127.99733489392843</v>
      </c>
      <c r="O17" s="46">
        <f t="shared" si="2"/>
        <v>2909044.608864482</v>
      </c>
      <c r="P17" s="46">
        <f t="shared" si="3"/>
        <v>10.040501737351136</v>
      </c>
    </row>
    <row r="18" spans="1:16" x14ac:dyDescent="0.3">
      <c r="A18" s="2">
        <v>50</v>
      </c>
      <c r="B18" s="2" t="s">
        <v>14</v>
      </c>
      <c r="C18" s="2">
        <v>4</v>
      </c>
      <c r="D18" s="2">
        <v>23</v>
      </c>
      <c r="E18" s="7">
        <v>11632</v>
      </c>
      <c r="G18" s="37">
        <v>494476.3200000003</v>
      </c>
      <c r="H18" s="37">
        <v>62852.996338981568</v>
      </c>
      <c r="I18" s="37">
        <v>32569.599999999999</v>
      </c>
      <c r="J18" s="45">
        <v>1009908.5523727763</v>
      </c>
      <c r="L18" s="9">
        <f t="shared" si="1"/>
        <v>1105331.148711758</v>
      </c>
      <c r="M18" s="9">
        <f t="shared" si="0"/>
        <v>95.025029978658694</v>
      </c>
      <c r="O18" s="46">
        <f t="shared" si="2"/>
        <v>95422.596338981559</v>
      </c>
      <c r="P18" s="46">
        <f t="shared" si="3"/>
        <v>8.2034556687570124</v>
      </c>
    </row>
    <row r="19" spans="1:16" x14ac:dyDescent="0.3">
      <c r="A19" s="2">
        <v>51</v>
      </c>
      <c r="B19" s="2" t="s">
        <v>15</v>
      </c>
      <c r="C19" s="2">
        <v>4</v>
      </c>
      <c r="D19" s="2">
        <v>24</v>
      </c>
      <c r="E19" s="7">
        <v>9402</v>
      </c>
      <c r="G19" s="37">
        <v>399679.01999999955</v>
      </c>
      <c r="H19" s="37">
        <v>47201.374155983765</v>
      </c>
      <c r="I19" s="37">
        <v>26325.599999999999</v>
      </c>
      <c r="J19" s="45">
        <v>792225.44481171737</v>
      </c>
      <c r="L19" s="9">
        <f t="shared" si="1"/>
        <v>865752.41896770115</v>
      </c>
      <c r="M19" s="9">
        <f t="shared" si="0"/>
        <v>92.081729309476827</v>
      </c>
      <c r="O19" s="46">
        <f t="shared" si="2"/>
        <v>73526.974155983771</v>
      </c>
      <c r="P19" s="46">
        <f t="shared" si="3"/>
        <v>7.8203546219935944</v>
      </c>
    </row>
    <row r="20" spans="1:16" x14ac:dyDescent="0.3">
      <c r="A20" s="2">
        <v>52</v>
      </c>
      <c r="B20" s="2" t="s">
        <v>16</v>
      </c>
      <c r="C20" s="2">
        <v>14</v>
      </c>
      <c r="D20" s="2">
        <v>25</v>
      </c>
      <c r="E20" s="7">
        <v>2425</v>
      </c>
      <c r="G20" s="37">
        <v>103086.75</v>
      </c>
      <c r="H20" s="37">
        <v>10461.470406771721</v>
      </c>
      <c r="I20" s="37">
        <v>6790</v>
      </c>
      <c r="J20" s="45">
        <v>216172.88092176535</v>
      </c>
      <c r="L20" s="9">
        <f t="shared" si="1"/>
        <v>233424.35132853707</v>
      </c>
      <c r="M20" s="9">
        <f t="shared" si="0"/>
        <v>96.257464465376117</v>
      </c>
      <c r="O20" s="46">
        <f t="shared" si="2"/>
        <v>17251.470406771721</v>
      </c>
      <c r="P20" s="46">
        <f t="shared" si="3"/>
        <v>7.1140084151635961</v>
      </c>
    </row>
    <row r="21" spans="1:16" x14ac:dyDescent="0.3">
      <c r="A21" s="2">
        <v>61</v>
      </c>
      <c r="B21" s="2" t="s">
        <v>17</v>
      </c>
      <c r="C21" s="2">
        <v>5</v>
      </c>
      <c r="D21" s="2">
        <v>23</v>
      </c>
      <c r="E21" s="7">
        <v>16901</v>
      </c>
      <c r="G21" s="37">
        <v>718461.50999999791</v>
      </c>
      <c r="H21" s="37">
        <v>83601.023017044456</v>
      </c>
      <c r="I21" s="37">
        <v>47322.799999999996</v>
      </c>
      <c r="J21" s="45">
        <v>1493879.8488741287</v>
      </c>
      <c r="L21" s="9">
        <f t="shared" si="1"/>
        <v>1624803.6718911731</v>
      </c>
      <c r="M21" s="9">
        <f t="shared" si="0"/>
        <v>96.136540553291113</v>
      </c>
      <c r="O21" s="46">
        <f t="shared" si="2"/>
        <v>130923.82301704446</v>
      </c>
      <c r="P21" s="46">
        <f t="shared" si="3"/>
        <v>7.7465134025823597</v>
      </c>
    </row>
    <row r="22" spans="1:16" x14ac:dyDescent="0.3">
      <c r="A22" s="2">
        <v>69</v>
      </c>
      <c r="B22" s="2" t="s">
        <v>18</v>
      </c>
      <c r="C22" s="2">
        <v>17</v>
      </c>
      <c r="D22" s="2">
        <v>24</v>
      </c>
      <c r="E22" s="7">
        <v>7010</v>
      </c>
      <c r="G22" s="37">
        <v>297995.09999999776</v>
      </c>
      <c r="H22" s="37">
        <v>31553.673730877301</v>
      </c>
      <c r="I22" s="37">
        <v>19628</v>
      </c>
      <c r="J22" s="45">
        <v>599732.25920271501</v>
      </c>
      <c r="L22" s="9">
        <f t="shared" si="1"/>
        <v>650913.93293359235</v>
      </c>
      <c r="M22" s="9">
        <f t="shared" si="0"/>
        <v>92.855054626760676</v>
      </c>
      <c r="O22" s="46">
        <f t="shared" si="2"/>
        <v>51181.673730877301</v>
      </c>
      <c r="P22" s="46">
        <f t="shared" si="3"/>
        <v>7.3012373367870618</v>
      </c>
    </row>
    <row r="23" spans="1:16" x14ac:dyDescent="0.3">
      <c r="A23" s="2">
        <v>71</v>
      </c>
      <c r="B23" s="2" t="s">
        <v>19</v>
      </c>
      <c r="C23" s="2">
        <v>17</v>
      </c>
      <c r="D23" s="2">
        <v>24</v>
      </c>
      <c r="E23" s="7">
        <v>6758</v>
      </c>
      <c r="G23" s="37">
        <v>287282.58000000194</v>
      </c>
      <c r="H23" s="37">
        <v>28123.642987043888</v>
      </c>
      <c r="I23" s="37">
        <v>18922.399999999998</v>
      </c>
      <c r="J23" s="45">
        <v>571830.37417414098</v>
      </c>
      <c r="L23" s="9">
        <f t="shared" si="1"/>
        <v>618876.41716118483</v>
      </c>
      <c r="M23" s="9">
        <f t="shared" si="0"/>
        <v>91.576859597689378</v>
      </c>
      <c r="O23" s="46">
        <f t="shared" si="2"/>
        <v>47046.042987043882</v>
      </c>
      <c r="P23" s="46">
        <f t="shared" si="3"/>
        <v>6.9615334399295472</v>
      </c>
    </row>
    <row r="24" spans="1:16" x14ac:dyDescent="0.3">
      <c r="A24" s="2">
        <v>72</v>
      </c>
      <c r="B24" s="2" t="s">
        <v>20</v>
      </c>
      <c r="C24" s="2">
        <v>17</v>
      </c>
      <c r="D24" s="2">
        <v>26</v>
      </c>
      <c r="E24" s="7">
        <v>959</v>
      </c>
      <c r="G24" s="37">
        <v>40767.090000000317</v>
      </c>
      <c r="H24" s="37">
        <v>5283.3156939562386</v>
      </c>
      <c r="I24" s="37">
        <v>2685.2</v>
      </c>
      <c r="J24" s="45">
        <v>81520.343147617532</v>
      </c>
      <c r="L24" s="9">
        <f t="shared" si="1"/>
        <v>89488.858841573776</v>
      </c>
      <c r="M24" s="9">
        <f t="shared" si="0"/>
        <v>93.314764172652531</v>
      </c>
      <c r="O24" s="46">
        <f t="shared" si="2"/>
        <v>7968.5156939562385</v>
      </c>
      <c r="P24" s="46">
        <f t="shared" si="3"/>
        <v>8.3091925901524899</v>
      </c>
    </row>
    <row r="25" spans="1:16" x14ac:dyDescent="0.3">
      <c r="A25" s="2">
        <v>74</v>
      </c>
      <c r="B25" s="2" t="s">
        <v>21</v>
      </c>
      <c r="C25" s="2">
        <v>16</v>
      </c>
      <c r="D25" s="2">
        <v>26</v>
      </c>
      <c r="E25" s="7">
        <v>1127</v>
      </c>
      <c r="G25" s="37">
        <v>47908.770000000484</v>
      </c>
      <c r="H25" s="37">
        <v>4821.8969990281221</v>
      </c>
      <c r="I25" s="37">
        <v>3155.6</v>
      </c>
      <c r="J25" s="45">
        <v>109673.71543333234</v>
      </c>
      <c r="L25" s="9">
        <f t="shared" si="1"/>
        <v>117651.21243236047</v>
      </c>
      <c r="M25" s="9">
        <f t="shared" si="0"/>
        <v>104.39326746438373</v>
      </c>
      <c r="O25" s="46">
        <f t="shared" si="2"/>
        <v>7977.4969990281224</v>
      </c>
      <c r="P25" s="46">
        <f t="shared" si="3"/>
        <v>7.0785244002024159</v>
      </c>
    </row>
    <row r="26" spans="1:16" x14ac:dyDescent="0.3">
      <c r="A26" s="2">
        <v>75</v>
      </c>
      <c r="B26" s="2" t="s">
        <v>22</v>
      </c>
      <c r="C26" s="2">
        <v>8</v>
      </c>
      <c r="D26" s="2">
        <v>22</v>
      </c>
      <c r="E26" s="7">
        <v>20111</v>
      </c>
      <c r="G26" s="37">
        <v>854918.60999999568</v>
      </c>
      <c r="H26" s="37">
        <v>112265.33189873943</v>
      </c>
      <c r="I26" s="37">
        <v>56310.799999999996</v>
      </c>
      <c r="J26" s="45">
        <v>2000410.833719037</v>
      </c>
      <c r="L26" s="9">
        <f t="shared" si="1"/>
        <v>2168986.9656177764</v>
      </c>
      <c r="M26" s="9">
        <f t="shared" si="0"/>
        <v>107.85077647147214</v>
      </c>
      <c r="O26" s="46">
        <f t="shared" si="2"/>
        <v>168576.13189873943</v>
      </c>
      <c r="P26" s="46">
        <f t="shared" si="3"/>
        <v>8.3822849136661244</v>
      </c>
    </row>
    <row r="27" spans="1:16" x14ac:dyDescent="0.3">
      <c r="A27" s="2">
        <v>77</v>
      </c>
      <c r="B27" s="2" t="s">
        <v>23</v>
      </c>
      <c r="C27" s="2">
        <v>13</v>
      </c>
      <c r="D27" s="2">
        <v>25</v>
      </c>
      <c r="E27" s="7">
        <v>4875</v>
      </c>
      <c r="G27" s="37">
        <v>207236.25</v>
      </c>
      <c r="H27" s="37">
        <v>20459.980483521973</v>
      </c>
      <c r="I27" s="37">
        <v>13650</v>
      </c>
      <c r="J27" s="45">
        <v>416657.68425509642</v>
      </c>
      <c r="L27" s="9">
        <f t="shared" si="1"/>
        <v>450767.66473861842</v>
      </c>
      <c r="M27" s="9">
        <f t="shared" si="0"/>
        <v>92.465161997665319</v>
      </c>
      <c r="O27" s="46">
        <f t="shared" si="2"/>
        <v>34109.980483521969</v>
      </c>
      <c r="P27" s="46">
        <f t="shared" si="3"/>
        <v>6.9969190735429683</v>
      </c>
    </row>
    <row r="28" spans="1:16" x14ac:dyDescent="0.3">
      <c r="A28" s="2">
        <v>78</v>
      </c>
      <c r="B28" s="2" t="s">
        <v>24</v>
      </c>
      <c r="C28" s="2">
        <v>1</v>
      </c>
      <c r="D28" s="2">
        <v>24</v>
      </c>
      <c r="E28" s="7">
        <v>8199</v>
      </c>
      <c r="G28" s="37">
        <v>348539.49000000022</v>
      </c>
      <c r="H28" s="37">
        <v>52487.14619889298</v>
      </c>
      <c r="I28" s="37">
        <v>22957.199999999997</v>
      </c>
      <c r="J28" s="45">
        <v>824408.10279653012</v>
      </c>
      <c r="L28" s="9">
        <f t="shared" si="1"/>
        <v>899852.44899542304</v>
      </c>
      <c r="M28" s="9">
        <f t="shared" si="0"/>
        <v>109.75148786381547</v>
      </c>
      <c r="O28" s="46">
        <f t="shared" si="2"/>
        <v>75444.346198892978</v>
      </c>
      <c r="P28" s="46">
        <f t="shared" si="3"/>
        <v>9.2016521769597492</v>
      </c>
    </row>
    <row r="29" spans="1:16" x14ac:dyDescent="0.3">
      <c r="A29" s="2">
        <v>79</v>
      </c>
      <c r="B29" s="2" t="s">
        <v>25</v>
      </c>
      <c r="C29" s="2">
        <v>4</v>
      </c>
      <c r="D29" s="2">
        <v>24</v>
      </c>
      <c r="E29" s="7">
        <v>6931</v>
      </c>
      <c r="G29" s="37">
        <v>294636.81000000052</v>
      </c>
      <c r="H29" s="37">
        <v>40322.332355729683</v>
      </c>
      <c r="I29" s="37">
        <v>19406.8</v>
      </c>
      <c r="J29" s="45">
        <v>1550050.5082342522</v>
      </c>
      <c r="L29" s="9">
        <f t="shared" si="1"/>
        <v>1609779.6405899818</v>
      </c>
      <c r="M29" s="9">
        <f t="shared" si="0"/>
        <v>232.25791957725895</v>
      </c>
      <c r="O29" s="46">
        <f t="shared" si="2"/>
        <v>59729.132355729686</v>
      </c>
      <c r="P29" s="46">
        <f t="shared" si="3"/>
        <v>8.6176788855474946</v>
      </c>
    </row>
    <row r="30" spans="1:16" x14ac:dyDescent="0.3">
      <c r="A30" s="2">
        <v>81</v>
      </c>
      <c r="B30" s="2" t="s">
        <v>26</v>
      </c>
      <c r="C30" s="2">
        <v>7</v>
      </c>
      <c r="D30" s="2">
        <v>25</v>
      </c>
      <c r="E30" s="7">
        <v>2697</v>
      </c>
      <c r="G30" s="37">
        <v>114649.46999999881</v>
      </c>
      <c r="H30" s="37">
        <v>11090.160398417895</v>
      </c>
      <c r="I30" s="37">
        <v>7551.5999999999995</v>
      </c>
      <c r="J30" s="45">
        <v>283185.27987958828</v>
      </c>
      <c r="L30" s="9">
        <f t="shared" si="1"/>
        <v>301827.04027800617</v>
      </c>
      <c r="M30" s="9">
        <f t="shared" si="0"/>
        <v>111.91213951724367</v>
      </c>
      <c r="O30" s="46">
        <f t="shared" si="2"/>
        <v>18641.760398417893</v>
      </c>
      <c r="P30" s="46">
        <f t="shared" si="3"/>
        <v>6.9120357428319963</v>
      </c>
    </row>
    <row r="31" spans="1:16" x14ac:dyDescent="0.3">
      <c r="A31" s="2">
        <v>82</v>
      </c>
      <c r="B31" s="2" t="s">
        <v>27</v>
      </c>
      <c r="C31" s="2">
        <v>5</v>
      </c>
      <c r="D31" s="2">
        <v>24</v>
      </c>
      <c r="E31" s="7">
        <v>9422</v>
      </c>
      <c r="G31" s="37">
        <v>400529.22000000067</v>
      </c>
      <c r="H31" s="37">
        <v>55057.512367709576</v>
      </c>
      <c r="I31" s="37">
        <v>26381.599999999999</v>
      </c>
      <c r="J31" s="45">
        <v>781124.46779046045</v>
      </c>
      <c r="L31" s="9">
        <f t="shared" si="1"/>
        <v>862563.58015817008</v>
      </c>
      <c r="M31" s="9">
        <f t="shared" si="0"/>
        <v>91.547822135233503</v>
      </c>
      <c r="O31" s="46">
        <f t="shared" si="2"/>
        <v>81439.112367709575</v>
      </c>
      <c r="P31" s="46">
        <f t="shared" si="3"/>
        <v>8.6435058764285255</v>
      </c>
    </row>
    <row r="32" spans="1:16" x14ac:dyDescent="0.3">
      <c r="A32" s="2">
        <v>86</v>
      </c>
      <c r="B32" s="2" t="s">
        <v>28</v>
      </c>
      <c r="C32" s="2">
        <v>5</v>
      </c>
      <c r="D32" s="2">
        <v>24</v>
      </c>
      <c r="E32" s="7">
        <v>8260</v>
      </c>
      <c r="G32" s="37">
        <v>351132.59999999963</v>
      </c>
      <c r="H32" s="37">
        <v>46268.471802400003</v>
      </c>
      <c r="I32" s="37">
        <v>23128</v>
      </c>
      <c r="J32" s="45">
        <v>688256.78438094235</v>
      </c>
      <c r="L32" s="9">
        <f t="shared" si="1"/>
        <v>757653.25618334231</v>
      </c>
      <c r="M32" s="9">
        <f t="shared" si="0"/>
        <v>91.725575809121338</v>
      </c>
      <c r="O32" s="46">
        <f t="shared" si="2"/>
        <v>69396.471802400003</v>
      </c>
      <c r="P32" s="46">
        <f t="shared" si="3"/>
        <v>8.4015099034382565</v>
      </c>
    </row>
    <row r="33" spans="1:16" x14ac:dyDescent="0.3">
      <c r="A33" s="2">
        <v>90</v>
      </c>
      <c r="B33" s="2" t="s">
        <v>29</v>
      </c>
      <c r="C33" s="2">
        <v>10</v>
      </c>
      <c r="D33" s="2">
        <v>25</v>
      </c>
      <c r="E33" s="7">
        <v>3254</v>
      </c>
      <c r="G33" s="37">
        <v>138327.54000000097</v>
      </c>
      <c r="H33" s="37">
        <v>13120.850056962197</v>
      </c>
      <c r="I33" s="37">
        <v>9111.1999999999989</v>
      </c>
      <c r="J33" s="45">
        <v>386264.08312924835</v>
      </c>
      <c r="L33" s="9">
        <f t="shared" si="1"/>
        <v>408496.13318621053</v>
      </c>
      <c r="M33" s="9">
        <f t="shared" si="0"/>
        <v>125.53661130492026</v>
      </c>
      <c r="O33" s="46">
        <f t="shared" si="2"/>
        <v>22232.050056962195</v>
      </c>
      <c r="P33" s="46">
        <f t="shared" si="3"/>
        <v>6.8322218982674228</v>
      </c>
    </row>
    <row r="34" spans="1:16" x14ac:dyDescent="0.3">
      <c r="A34" s="2">
        <v>91</v>
      </c>
      <c r="B34" s="2" t="s">
        <v>30</v>
      </c>
      <c r="C34" s="2">
        <v>1</v>
      </c>
      <c r="D34" s="2">
        <v>20</v>
      </c>
      <c r="E34" s="7">
        <v>653835</v>
      </c>
      <c r="G34" s="37">
        <v>27794525.849999964</v>
      </c>
      <c r="H34" s="37">
        <v>4260088.8406923879</v>
      </c>
      <c r="I34" s="37">
        <v>1830738</v>
      </c>
      <c r="J34" s="45">
        <v>114622454.84142002</v>
      </c>
      <c r="L34" s="9">
        <f t="shared" si="1"/>
        <v>120713281.68211241</v>
      </c>
      <c r="M34" s="9">
        <f t="shared" si="0"/>
        <v>184.62346261994603</v>
      </c>
      <c r="O34" s="46">
        <f t="shared" si="2"/>
        <v>6090826.8406923879</v>
      </c>
      <c r="P34" s="46">
        <f t="shared" si="3"/>
        <v>9.3155411391136731</v>
      </c>
    </row>
    <row r="35" spans="1:16" x14ac:dyDescent="0.3">
      <c r="A35" s="2">
        <v>92</v>
      </c>
      <c r="B35" s="2" t="s">
        <v>31</v>
      </c>
      <c r="C35" s="2">
        <v>1</v>
      </c>
      <c r="D35" s="2">
        <v>20</v>
      </c>
      <c r="E35" s="7">
        <v>233775</v>
      </c>
      <c r="G35" s="37">
        <v>9937775.25</v>
      </c>
      <c r="H35" s="37">
        <v>1398635.8455702444</v>
      </c>
      <c r="I35" s="37">
        <v>654570</v>
      </c>
      <c r="J35" s="45">
        <v>22928673.949688882</v>
      </c>
      <c r="L35" s="9">
        <f t="shared" si="1"/>
        <v>24981879.795259126</v>
      </c>
      <c r="M35" s="9">
        <f t="shared" si="0"/>
        <v>106.86292287566731</v>
      </c>
      <c r="O35" s="46">
        <f t="shared" si="2"/>
        <v>2053205.8455702444</v>
      </c>
      <c r="P35" s="46">
        <f t="shared" si="3"/>
        <v>8.7828289832969499</v>
      </c>
    </row>
    <row r="36" spans="1:16" x14ac:dyDescent="0.3">
      <c r="A36" s="2">
        <v>97</v>
      </c>
      <c r="B36" s="2" t="s">
        <v>32</v>
      </c>
      <c r="C36" s="2">
        <v>10</v>
      </c>
      <c r="D36" s="2">
        <v>25</v>
      </c>
      <c r="E36" s="7">
        <v>2136</v>
      </c>
      <c r="G36" s="37">
        <v>90801.359999999404</v>
      </c>
      <c r="H36" s="37">
        <v>8696.5564604308893</v>
      </c>
      <c r="I36" s="37">
        <v>5980.7999999999993</v>
      </c>
      <c r="J36" s="45">
        <v>216257.76640407913</v>
      </c>
      <c r="L36" s="9">
        <f t="shared" si="1"/>
        <v>230935.12286451002</v>
      </c>
      <c r="M36" s="9">
        <f t="shared" si="0"/>
        <v>108.11569422495788</v>
      </c>
      <c r="O36" s="46">
        <f t="shared" si="2"/>
        <v>14677.356460430889</v>
      </c>
      <c r="P36" s="46">
        <f t="shared" si="3"/>
        <v>6.871421563872139</v>
      </c>
    </row>
    <row r="37" spans="1:16" x14ac:dyDescent="0.3">
      <c r="A37" s="2">
        <v>98</v>
      </c>
      <c r="B37" s="2" t="s">
        <v>33</v>
      </c>
      <c r="C37" s="2">
        <v>7</v>
      </c>
      <c r="D37" s="2">
        <v>22</v>
      </c>
      <c r="E37" s="7">
        <v>23410</v>
      </c>
      <c r="G37" s="37">
        <v>995159.10000000149</v>
      </c>
      <c r="H37" s="37">
        <v>132366.27474727141</v>
      </c>
      <c r="I37" s="37">
        <v>65548</v>
      </c>
      <c r="J37" s="45">
        <v>1966811.8047890845</v>
      </c>
      <c r="L37" s="9">
        <f t="shared" si="1"/>
        <v>2164726.079536356</v>
      </c>
      <c r="M37" s="9">
        <f t="shared" si="0"/>
        <v>92.470144362937035</v>
      </c>
      <c r="O37" s="46">
        <f t="shared" si="2"/>
        <v>197914.27474727141</v>
      </c>
      <c r="P37" s="46">
        <f t="shared" si="3"/>
        <v>8.4542620566967717</v>
      </c>
    </row>
    <row r="38" spans="1:16" x14ac:dyDescent="0.3">
      <c r="A38" s="2">
        <v>102</v>
      </c>
      <c r="B38" s="2" t="s">
        <v>34</v>
      </c>
      <c r="C38" s="2">
        <v>4</v>
      </c>
      <c r="D38" s="2">
        <v>23</v>
      </c>
      <c r="E38" s="7">
        <v>10044</v>
      </c>
      <c r="G38" s="37">
        <v>426970.44000000134</v>
      </c>
      <c r="H38" s="37">
        <v>47075.797010397873</v>
      </c>
      <c r="I38" s="37">
        <v>28123.199999999997</v>
      </c>
      <c r="J38" s="45">
        <v>873175.47891019285</v>
      </c>
      <c r="L38" s="9">
        <f t="shared" si="1"/>
        <v>948374.47592059069</v>
      </c>
      <c r="M38" s="9">
        <f t="shared" si="0"/>
        <v>94.421990832396517</v>
      </c>
      <c r="O38" s="46">
        <f t="shared" si="2"/>
        <v>75198.99701039787</v>
      </c>
      <c r="P38" s="46">
        <f t="shared" si="3"/>
        <v>7.4869570898444717</v>
      </c>
    </row>
    <row r="39" spans="1:16" x14ac:dyDescent="0.3">
      <c r="A39" s="2">
        <v>103</v>
      </c>
      <c r="B39" s="2" t="s">
        <v>35</v>
      </c>
      <c r="C39" s="2">
        <v>5</v>
      </c>
      <c r="D39" s="2">
        <v>25</v>
      </c>
      <c r="E39" s="7">
        <v>2184</v>
      </c>
      <c r="G39" s="37">
        <v>92841.840000000782</v>
      </c>
      <c r="H39" s="37">
        <v>10024.33207565492</v>
      </c>
      <c r="I39" s="37">
        <v>6115.2</v>
      </c>
      <c r="J39" s="45">
        <v>186271.66691428341</v>
      </c>
      <c r="L39" s="9">
        <f t="shared" si="1"/>
        <v>202411.19898993833</v>
      </c>
      <c r="M39" s="9">
        <f t="shared" si="0"/>
        <v>92.679120416638426</v>
      </c>
      <c r="O39" s="46">
        <f t="shared" si="2"/>
        <v>16139.532075654919</v>
      </c>
      <c r="P39" s="46">
        <f t="shared" si="3"/>
        <v>7.3898956390361352</v>
      </c>
    </row>
    <row r="40" spans="1:16" x14ac:dyDescent="0.3">
      <c r="A40" s="2">
        <v>105</v>
      </c>
      <c r="B40" s="2" t="s">
        <v>36</v>
      </c>
      <c r="C40" s="2">
        <v>18</v>
      </c>
      <c r="D40" s="2">
        <v>25</v>
      </c>
      <c r="E40" s="7">
        <v>2271</v>
      </c>
      <c r="G40" s="37">
        <v>96540.209999999031</v>
      </c>
      <c r="H40" s="37">
        <v>9529.5527706592966</v>
      </c>
      <c r="I40" s="37">
        <v>6358.7999999999993</v>
      </c>
      <c r="J40" s="45">
        <v>210078.18362652772</v>
      </c>
      <c r="L40" s="9">
        <f t="shared" si="1"/>
        <v>225966.53639718701</v>
      </c>
      <c r="M40" s="9">
        <f t="shared" si="0"/>
        <v>99.500896696251431</v>
      </c>
      <c r="O40" s="46">
        <f t="shared" si="2"/>
        <v>15888.352770659296</v>
      </c>
      <c r="P40" s="46">
        <f t="shared" si="3"/>
        <v>6.9961923252572857</v>
      </c>
    </row>
    <row r="41" spans="1:16" x14ac:dyDescent="0.3">
      <c r="A41" s="2">
        <v>106</v>
      </c>
      <c r="B41" s="2" t="s">
        <v>37</v>
      </c>
      <c r="C41" s="2">
        <v>1</v>
      </c>
      <c r="D41" s="2">
        <v>21</v>
      </c>
      <c r="E41" s="7">
        <v>46470</v>
      </c>
      <c r="G41" s="37">
        <v>1975439.6999999955</v>
      </c>
      <c r="H41" s="37">
        <v>280920.83803250955</v>
      </c>
      <c r="I41" s="37">
        <v>130115.99999999999</v>
      </c>
      <c r="J41" s="45">
        <v>4174004.7427341044</v>
      </c>
      <c r="L41" s="9">
        <f t="shared" si="1"/>
        <v>4585041.5807666136</v>
      </c>
      <c r="M41" s="9">
        <f t="shared" si="0"/>
        <v>98.666700683594016</v>
      </c>
      <c r="O41" s="46">
        <f t="shared" si="2"/>
        <v>411036.83803250955</v>
      </c>
      <c r="P41" s="46">
        <f t="shared" si="3"/>
        <v>8.8452084792879173</v>
      </c>
    </row>
    <row r="42" spans="1:16" x14ac:dyDescent="0.3">
      <c r="A42" s="2">
        <v>108</v>
      </c>
      <c r="B42" s="2" t="s">
        <v>38</v>
      </c>
      <c r="C42" s="2">
        <v>6</v>
      </c>
      <c r="D42" s="2">
        <v>23</v>
      </c>
      <c r="E42" s="7">
        <v>10404</v>
      </c>
      <c r="G42" s="37">
        <v>442274.03999999911</v>
      </c>
      <c r="H42" s="37">
        <v>55243.57574508118</v>
      </c>
      <c r="I42" s="37">
        <v>29131.199999999997</v>
      </c>
      <c r="J42" s="45">
        <v>892085.58863672358</v>
      </c>
      <c r="L42" s="9">
        <f t="shared" si="1"/>
        <v>976460.36438180471</v>
      </c>
      <c r="M42" s="9">
        <f t="shared" si="0"/>
        <v>93.854321836005838</v>
      </c>
      <c r="O42" s="46">
        <f t="shared" si="2"/>
        <v>84374.775745081177</v>
      </c>
      <c r="P42" s="46">
        <f t="shared" si="3"/>
        <v>8.1098400370128001</v>
      </c>
    </row>
    <row r="43" spans="1:16" x14ac:dyDescent="0.3">
      <c r="A43" s="2">
        <v>109</v>
      </c>
      <c r="B43" s="2" t="s">
        <v>39</v>
      </c>
      <c r="C43" s="2">
        <v>5</v>
      </c>
      <c r="D43" s="2">
        <v>21</v>
      </c>
      <c r="E43" s="7">
        <v>67633</v>
      </c>
      <c r="G43" s="37">
        <v>2875078.8299999982</v>
      </c>
      <c r="H43" s="37">
        <v>394314.57370469818</v>
      </c>
      <c r="I43" s="37">
        <v>189372.4</v>
      </c>
      <c r="J43" s="45">
        <v>6180574.5771339396</v>
      </c>
      <c r="L43" s="9">
        <f t="shared" si="1"/>
        <v>6764261.5508386381</v>
      </c>
      <c r="M43" s="9">
        <f t="shared" si="0"/>
        <v>100.01421718449038</v>
      </c>
      <c r="O43" s="46">
        <f t="shared" si="2"/>
        <v>583686.97370469815</v>
      </c>
      <c r="P43" s="46">
        <f t="shared" si="3"/>
        <v>8.6302097157408095</v>
      </c>
    </row>
    <row r="44" spans="1:16" x14ac:dyDescent="0.3">
      <c r="A44" s="2">
        <v>111</v>
      </c>
      <c r="B44" s="2" t="s">
        <v>40</v>
      </c>
      <c r="C44" s="2">
        <v>7</v>
      </c>
      <c r="D44" s="2">
        <v>23</v>
      </c>
      <c r="E44" s="7">
        <v>18667</v>
      </c>
      <c r="G44" s="37">
        <v>793534.16999999434</v>
      </c>
      <c r="H44" s="37">
        <v>96636.977360636913</v>
      </c>
      <c r="I44" s="37">
        <v>52267.6</v>
      </c>
      <c r="J44" s="45">
        <v>1600666.7211870556</v>
      </c>
      <c r="L44" s="9">
        <f t="shared" si="1"/>
        <v>1749571.2985476926</v>
      </c>
      <c r="M44" s="9">
        <f t="shared" si="0"/>
        <v>93.72536018362311</v>
      </c>
      <c r="O44" s="46">
        <f t="shared" si="2"/>
        <v>148904.5773606369</v>
      </c>
      <c r="P44" s="46">
        <f t="shared" si="3"/>
        <v>7.9768884855968771</v>
      </c>
    </row>
    <row r="45" spans="1:16" x14ac:dyDescent="0.3">
      <c r="A45" s="2">
        <v>139</v>
      </c>
      <c r="B45" s="2" t="s">
        <v>41</v>
      </c>
      <c r="C45" s="2">
        <v>17</v>
      </c>
      <c r="D45" s="2">
        <v>24</v>
      </c>
      <c r="E45" s="7">
        <v>9844</v>
      </c>
      <c r="G45" s="37">
        <v>418468.43999999762</v>
      </c>
      <c r="H45" s="37">
        <v>43016.007553112904</v>
      </c>
      <c r="I45" s="37">
        <v>27563.199999999997</v>
      </c>
      <c r="J45" s="45">
        <v>826093.39721767697</v>
      </c>
      <c r="L45" s="9">
        <f t="shared" si="1"/>
        <v>896672.60477078985</v>
      </c>
      <c r="M45" s="9">
        <f t="shared" si="0"/>
        <v>91.088236973871375</v>
      </c>
      <c r="O45" s="46">
        <f t="shared" si="2"/>
        <v>70579.207553112908</v>
      </c>
      <c r="P45" s="46">
        <f t="shared" si="3"/>
        <v>7.1697691541154924</v>
      </c>
    </row>
    <row r="46" spans="1:16" x14ac:dyDescent="0.3">
      <c r="A46" s="2">
        <v>140</v>
      </c>
      <c r="B46" s="2" t="s">
        <v>42</v>
      </c>
      <c r="C46" s="2">
        <v>11</v>
      </c>
      <c r="D46" s="2">
        <v>22</v>
      </c>
      <c r="E46" s="7">
        <v>21368</v>
      </c>
      <c r="G46" s="37">
        <v>908353.6799999997</v>
      </c>
      <c r="H46" s="37">
        <v>103075.43509644244</v>
      </c>
      <c r="I46" s="37">
        <v>59830.399999999994</v>
      </c>
      <c r="J46" s="45">
        <v>1903962.3474924851</v>
      </c>
      <c r="L46" s="9">
        <f t="shared" si="1"/>
        <v>2066868.1825889274</v>
      </c>
      <c r="M46" s="9">
        <f t="shared" si="0"/>
        <v>96.727264254442503</v>
      </c>
      <c r="O46" s="46">
        <f t="shared" si="2"/>
        <v>162905.83509644243</v>
      </c>
      <c r="P46" s="46">
        <f t="shared" si="3"/>
        <v>7.6238223088937866</v>
      </c>
    </row>
    <row r="47" spans="1:16" x14ac:dyDescent="0.3">
      <c r="A47" s="2">
        <v>142</v>
      </c>
      <c r="B47" s="2" t="s">
        <v>43</v>
      </c>
      <c r="C47" s="2">
        <v>8</v>
      </c>
      <c r="D47" s="2">
        <v>24</v>
      </c>
      <c r="E47" s="7">
        <v>6711</v>
      </c>
      <c r="G47" s="37">
        <v>285284.6099999994</v>
      </c>
      <c r="H47" s="37">
        <v>33120.379451033412</v>
      </c>
      <c r="I47" s="37">
        <v>18790.8</v>
      </c>
      <c r="J47" s="45">
        <v>585364.53352040099</v>
      </c>
      <c r="L47" s="9">
        <f t="shared" si="1"/>
        <v>637275.71297143446</v>
      </c>
      <c r="M47" s="9">
        <f t="shared" si="0"/>
        <v>94.959873785044621</v>
      </c>
      <c r="O47" s="46">
        <f t="shared" si="2"/>
        <v>51911.179451033415</v>
      </c>
      <c r="P47" s="46">
        <f t="shared" si="3"/>
        <v>7.7352375876968287</v>
      </c>
    </row>
    <row r="48" spans="1:16" x14ac:dyDescent="0.3">
      <c r="A48" s="2">
        <v>143</v>
      </c>
      <c r="B48" s="2" t="s">
        <v>44</v>
      </c>
      <c r="C48" s="2">
        <v>6</v>
      </c>
      <c r="D48" s="2">
        <v>24</v>
      </c>
      <c r="E48" s="7">
        <v>6942</v>
      </c>
      <c r="G48" s="37">
        <v>295104.41999999993</v>
      </c>
      <c r="H48" s="37">
        <v>33664.523747368381</v>
      </c>
      <c r="I48" s="37">
        <v>19437.599999999999</v>
      </c>
      <c r="J48" s="45">
        <v>628842.28336325998</v>
      </c>
      <c r="L48" s="9">
        <f t="shared" si="1"/>
        <v>681944.40711062832</v>
      </c>
      <c r="M48" s="9">
        <f t="shared" si="0"/>
        <v>98.234573193694658</v>
      </c>
      <c r="O48" s="46">
        <f t="shared" si="2"/>
        <v>53102.12374736838</v>
      </c>
      <c r="P48" s="46">
        <f t="shared" si="3"/>
        <v>7.6493984078606134</v>
      </c>
    </row>
    <row r="49" spans="1:16" x14ac:dyDescent="0.3">
      <c r="A49" s="2">
        <v>145</v>
      </c>
      <c r="B49" s="2" t="s">
        <v>45</v>
      </c>
      <c r="C49" s="2">
        <v>14</v>
      </c>
      <c r="D49" s="2">
        <v>23</v>
      </c>
      <c r="E49" s="7">
        <v>12269</v>
      </c>
      <c r="G49" s="37">
        <v>521555.19000000134</v>
      </c>
      <c r="H49" s="37">
        <v>58755.593163308993</v>
      </c>
      <c r="I49" s="37">
        <v>34353.199999999997</v>
      </c>
      <c r="J49" s="45">
        <v>1033379.1807394436</v>
      </c>
      <c r="L49" s="9">
        <f t="shared" si="1"/>
        <v>1126487.9739027526</v>
      </c>
      <c r="M49" s="9">
        <f t="shared" si="0"/>
        <v>91.815793781298609</v>
      </c>
      <c r="O49" s="46">
        <f t="shared" si="2"/>
        <v>93108.79316330899</v>
      </c>
      <c r="P49" s="46">
        <f t="shared" si="3"/>
        <v>7.588947197270274</v>
      </c>
    </row>
    <row r="50" spans="1:16" x14ac:dyDescent="0.3">
      <c r="A50" s="2">
        <v>146</v>
      </c>
      <c r="B50" s="2" t="s">
        <v>46</v>
      </c>
      <c r="C50" s="2">
        <v>12</v>
      </c>
      <c r="D50" s="2">
        <v>25</v>
      </c>
      <c r="E50" s="7">
        <v>4857</v>
      </c>
      <c r="G50" s="37">
        <v>206471.0700000003</v>
      </c>
      <c r="H50" s="37">
        <v>20540.251291611665</v>
      </c>
      <c r="I50" s="37">
        <v>13599.599999999999</v>
      </c>
      <c r="J50" s="45">
        <v>532833.75003877049</v>
      </c>
      <c r="L50" s="9">
        <f t="shared" si="1"/>
        <v>566973.60133038217</v>
      </c>
      <c r="M50" s="9">
        <f t="shared" si="0"/>
        <v>116.7332924295619</v>
      </c>
      <c r="O50" s="46">
        <f t="shared" si="2"/>
        <v>34139.85129161166</v>
      </c>
      <c r="P50" s="46">
        <f t="shared" si="3"/>
        <v>7.0289996482626433</v>
      </c>
    </row>
    <row r="51" spans="1:16" x14ac:dyDescent="0.3">
      <c r="A51" s="2">
        <v>148</v>
      </c>
      <c r="B51" s="2" t="s">
        <v>47</v>
      </c>
      <c r="C51" s="2">
        <v>19</v>
      </c>
      <c r="D51" s="2">
        <v>24</v>
      </c>
      <c r="E51" s="7">
        <v>6907</v>
      </c>
      <c r="G51" s="37">
        <v>293616.5700000003</v>
      </c>
      <c r="H51" s="37">
        <v>34267.242399071583</v>
      </c>
      <c r="I51" s="37">
        <v>19339.599999999999</v>
      </c>
      <c r="J51" s="45">
        <v>712936.13578706922</v>
      </c>
      <c r="L51" s="9">
        <f t="shared" si="1"/>
        <v>766542.97818614077</v>
      </c>
      <c r="M51" s="9">
        <f t="shared" si="0"/>
        <v>110.98059623369636</v>
      </c>
      <c r="O51" s="46">
        <f t="shared" si="2"/>
        <v>53606.842399071582</v>
      </c>
      <c r="P51" s="46">
        <f t="shared" si="3"/>
        <v>7.7612338785393922</v>
      </c>
    </row>
    <row r="52" spans="1:16" x14ac:dyDescent="0.3">
      <c r="A52" s="2">
        <v>149</v>
      </c>
      <c r="B52" s="2" t="s">
        <v>48</v>
      </c>
      <c r="C52" s="2">
        <v>1</v>
      </c>
      <c r="D52" s="2">
        <v>24</v>
      </c>
      <c r="E52" s="7">
        <v>5386</v>
      </c>
      <c r="G52" s="37">
        <v>228958.86000000034</v>
      </c>
      <c r="H52" s="37">
        <v>34874.967086829689</v>
      </c>
      <c r="I52" s="37">
        <v>15080.8</v>
      </c>
      <c r="J52" s="45">
        <v>402190.715131337</v>
      </c>
      <c r="L52" s="9">
        <f t="shared" si="1"/>
        <v>452146.4822181667</v>
      </c>
      <c r="M52" s="9">
        <f t="shared" si="0"/>
        <v>83.948474232856796</v>
      </c>
      <c r="O52" s="46">
        <f t="shared" si="2"/>
        <v>49955.767086829685</v>
      </c>
      <c r="P52" s="46">
        <f t="shared" si="3"/>
        <v>9.2751145723783299</v>
      </c>
    </row>
    <row r="53" spans="1:16" x14ac:dyDescent="0.3">
      <c r="A53" s="2">
        <v>151</v>
      </c>
      <c r="B53" s="2" t="s">
        <v>49</v>
      </c>
      <c r="C53" s="2">
        <v>14</v>
      </c>
      <c r="D53" s="2">
        <v>26</v>
      </c>
      <c r="E53" s="7">
        <v>1951</v>
      </c>
      <c r="G53" s="37">
        <v>82937.010000000708</v>
      </c>
      <c r="H53" s="37">
        <v>7963.1208424067463</v>
      </c>
      <c r="I53" s="37">
        <v>5462.7999999999993</v>
      </c>
      <c r="J53" s="45">
        <v>186602.57195850179</v>
      </c>
      <c r="L53" s="9">
        <f t="shared" si="1"/>
        <v>200028.49280090854</v>
      </c>
      <c r="M53" s="9">
        <f t="shared" si="0"/>
        <v>102.5261367508501</v>
      </c>
      <c r="O53" s="46">
        <f t="shared" si="2"/>
        <v>13425.920842406746</v>
      </c>
      <c r="P53" s="46">
        <f t="shared" si="3"/>
        <v>6.8815586070767534</v>
      </c>
    </row>
    <row r="54" spans="1:16" x14ac:dyDescent="0.3">
      <c r="A54" s="2">
        <v>152</v>
      </c>
      <c r="B54" s="2" t="s">
        <v>50</v>
      </c>
      <c r="C54" s="2">
        <v>15</v>
      </c>
      <c r="D54" s="2">
        <v>25</v>
      </c>
      <c r="E54" s="7">
        <v>4522</v>
      </c>
      <c r="G54" s="37">
        <v>192230.22000000067</v>
      </c>
      <c r="H54" s="37">
        <v>21211.606151139</v>
      </c>
      <c r="I54" s="37">
        <v>12661.599999999999</v>
      </c>
      <c r="J54" s="45">
        <v>375774.16152380442</v>
      </c>
      <c r="L54" s="9">
        <f t="shared" si="1"/>
        <v>409647.36767494341</v>
      </c>
      <c r="M54" s="9">
        <f t="shared" si="0"/>
        <v>90.589864589770769</v>
      </c>
      <c r="O54" s="46">
        <f t="shared" si="2"/>
        <v>33873.206151138998</v>
      </c>
      <c r="P54" s="46">
        <f t="shared" si="3"/>
        <v>7.4907576627905792</v>
      </c>
    </row>
    <row r="55" spans="1:16" x14ac:dyDescent="0.3">
      <c r="A55" s="2">
        <v>153</v>
      </c>
      <c r="B55" s="2" t="s">
        <v>51</v>
      </c>
      <c r="C55" s="2">
        <v>9</v>
      </c>
      <c r="D55" s="2">
        <v>22</v>
      </c>
      <c r="E55" s="7">
        <v>26508</v>
      </c>
      <c r="G55" s="37">
        <v>1126855.0800000131</v>
      </c>
      <c r="H55" s="37">
        <v>146063.99501122328</v>
      </c>
      <c r="I55" s="37">
        <v>74222.399999999994</v>
      </c>
      <c r="J55" s="45">
        <v>2198249.2055101702</v>
      </c>
      <c r="L55" s="9">
        <f t="shared" si="1"/>
        <v>2418535.6005213936</v>
      </c>
      <c r="M55" s="9">
        <f t="shared" si="0"/>
        <v>91.237950826972749</v>
      </c>
      <c r="O55" s="46">
        <f t="shared" si="2"/>
        <v>220286.39501122327</v>
      </c>
      <c r="P55" s="46">
        <f t="shared" si="3"/>
        <v>8.3101854161469468</v>
      </c>
    </row>
    <row r="56" spans="1:16" x14ac:dyDescent="0.3">
      <c r="A56" s="2">
        <v>165</v>
      </c>
      <c r="B56" s="2" t="s">
        <v>52</v>
      </c>
      <c r="C56" s="2">
        <v>5</v>
      </c>
      <c r="D56" s="2">
        <v>23</v>
      </c>
      <c r="E56" s="7">
        <v>16413</v>
      </c>
      <c r="G56" s="37">
        <v>697716.63000000268</v>
      </c>
      <c r="H56" s="37">
        <v>93440.114646674265</v>
      </c>
      <c r="I56" s="37">
        <v>45956.399999999994</v>
      </c>
      <c r="J56" s="45">
        <v>1375857.218920392</v>
      </c>
      <c r="L56" s="9">
        <f t="shared" si="1"/>
        <v>1515253.7335670663</v>
      </c>
      <c r="M56" s="9">
        <f t="shared" si="0"/>
        <v>92.32033958246916</v>
      </c>
      <c r="O56" s="46">
        <f t="shared" si="2"/>
        <v>139396.51464667427</v>
      </c>
      <c r="P56" s="46">
        <f t="shared" si="3"/>
        <v>8.4930551786190378</v>
      </c>
    </row>
    <row r="57" spans="1:16" x14ac:dyDescent="0.3">
      <c r="A57" s="2">
        <v>167</v>
      </c>
      <c r="B57" s="2" t="s">
        <v>53</v>
      </c>
      <c r="C57" s="2">
        <v>12</v>
      </c>
      <c r="D57" s="2">
        <v>21</v>
      </c>
      <c r="E57" s="7">
        <v>76850</v>
      </c>
      <c r="G57" s="37">
        <v>3266893.5</v>
      </c>
      <c r="H57" s="37">
        <v>368662.26355480816</v>
      </c>
      <c r="I57" s="37">
        <v>215180</v>
      </c>
      <c r="J57" s="45">
        <v>7178579.7237495743</v>
      </c>
      <c r="L57" s="9">
        <f t="shared" si="1"/>
        <v>7762421.987304382</v>
      </c>
      <c r="M57" s="9">
        <f t="shared" si="0"/>
        <v>101.0074429057174</v>
      </c>
      <c r="O57" s="46">
        <f t="shared" si="2"/>
        <v>583842.26355480822</v>
      </c>
      <c r="P57" s="46">
        <f t="shared" si="3"/>
        <v>7.5971667346103864</v>
      </c>
    </row>
    <row r="58" spans="1:16" x14ac:dyDescent="0.3">
      <c r="A58" s="2">
        <v>169</v>
      </c>
      <c r="B58" s="2" t="s">
        <v>54</v>
      </c>
      <c r="C58" s="2">
        <v>5</v>
      </c>
      <c r="D58" s="2">
        <v>24</v>
      </c>
      <c r="E58" s="7">
        <v>5133</v>
      </c>
      <c r="G58" s="37">
        <v>218203.83000000007</v>
      </c>
      <c r="H58" s="37">
        <v>26836.341904472523</v>
      </c>
      <c r="I58" s="37">
        <v>14372.4</v>
      </c>
      <c r="J58" s="45">
        <v>457709.24022244452</v>
      </c>
      <c r="L58" s="9">
        <f t="shared" si="1"/>
        <v>498917.98212691705</v>
      </c>
      <c r="M58" s="9">
        <f t="shared" si="0"/>
        <v>97.198126266689471</v>
      </c>
      <c r="O58" s="46">
        <f t="shared" si="2"/>
        <v>41208.741904472525</v>
      </c>
      <c r="P58" s="46">
        <f t="shared" si="3"/>
        <v>8.0281983059560726</v>
      </c>
    </row>
    <row r="59" spans="1:16" x14ac:dyDescent="0.3">
      <c r="A59" s="2">
        <v>171</v>
      </c>
      <c r="B59" s="2" t="s">
        <v>55</v>
      </c>
      <c r="C59" s="2">
        <v>10</v>
      </c>
      <c r="D59" s="2">
        <v>25</v>
      </c>
      <c r="E59" s="7">
        <v>4767</v>
      </c>
      <c r="G59" s="37">
        <v>202645.16999999993</v>
      </c>
      <c r="H59" s="37">
        <v>22999.849967807757</v>
      </c>
      <c r="I59" s="37">
        <v>13347.599999999999</v>
      </c>
      <c r="J59" s="45">
        <v>450778.63095713762</v>
      </c>
      <c r="L59" s="9">
        <f t="shared" si="1"/>
        <v>487126.08092494536</v>
      </c>
      <c r="M59" s="9">
        <f t="shared" si="0"/>
        <v>102.18713675790757</v>
      </c>
      <c r="O59" s="46">
        <f t="shared" si="2"/>
        <v>36347.449967807755</v>
      </c>
      <c r="P59" s="46">
        <f t="shared" si="3"/>
        <v>7.6248059508721955</v>
      </c>
    </row>
    <row r="60" spans="1:16" x14ac:dyDescent="0.3">
      <c r="A60" s="2">
        <v>172</v>
      </c>
      <c r="B60" s="2" t="s">
        <v>56</v>
      </c>
      <c r="C60" s="2">
        <v>13</v>
      </c>
      <c r="D60" s="2">
        <v>25</v>
      </c>
      <c r="E60" s="7">
        <v>4377</v>
      </c>
      <c r="G60" s="37">
        <v>186066.26999999955</v>
      </c>
      <c r="H60" s="37">
        <v>18890.983311809345</v>
      </c>
      <c r="I60" s="37">
        <v>12255.599999999999</v>
      </c>
      <c r="J60" s="45">
        <v>425415.7039367297</v>
      </c>
      <c r="L60" s="9">
        <f t="shared" si="1"/>
        <v>456562.28724853904</v>
      </c>
      <c r="M60" s="9">
        <f t="shared" si="0"/>
        <v>104.30940992655678</v>
      </c>
      <c r="O60" s="46">
        <f t="shared" si="2"/>
        <v>31146.583311809343</v>
      </c>
      <c r="P60" s="46">
        <f t="shared" si="3"/>
        <v>7.1159660296571499</v>
      </c>
    </row>
    <row r="61" spans="1:16" x14ac:dyDescent="0.3">
      <c r="A61" s="2">
        <v>176</v>
      </c>
      <c r="B61" s="2" t="s">
        <v>57</v>
      </c>
      <c r="C61" s="2">
        <v>12</v>
      </c>
      <c r="D61" s="2">
        <v>25</v>
      </c>
      <c r="E61" s="7">
        <v>4606</v>
      </c>
      <c r="G61" s="37">
        <v>195801.06000000238</v>
      </c>
      <c r="H61" s="37">
        <v>17754.634906249437</v>
      </c>
      <c r="I61" s="37">
        <v>12896.8</v>
      </c>
      <c r="J61" s="45">
        <v>447895.35686666181</v>
      </c>
      <c r="L61" s="9">
        <f t="shared" si="1"/>
        <v>478546.79177291127</v>
      </c>
      <c r="M61" s="9">
        <f t="shared" si="0"/>
        <v>103.89639421904283</v>
      </c>
      <c r="O61" s="46">
        <f t="shared" si="2"/>
        <v>30651.434906249437</v>
      </c>
      <c r="P61" s="46">
        <f t="shared" si="3"/>
        <v>6.6546754030068254</v>
      </c>
    </row>
    <row r="62" spans="1:16" x14ac:dyDescent="0.3">
      <c r="A62" s="2">
        <v>177</v>
      </c>
      <c r="B62" s="2" t="s">
        <v>58</v>
      </c>
      <c r="C62" s="2">
        <v>6</v>
      </c>
      <c r="D62" s="2">
        <v>26</v>
      </c>
      <c r="E62" s="7">
        <v>1844</v>
      </c>
      <c r="G62" s="37">
        <v>78388.439999999944</v>
      </c>
      <c r="H62" s="37">
        <v>8824.8544130584251</v>
      </c>
      <c r="I62" s="37">
        <v>5163.2</v>
      </c>
      <c r="J62" s="45">
        <v>206723.07271700448</v>
      </c>
      <c r="L62" s="9">
        <f t="shared" si="1"/>
        <v>220711.1271300629</v>
      </c>
      <c r="M62" s="9">
        <f t="shared" si="0"/>
        <v>119.69150061283237</v>
      </c>
      <c r="O62" s="46">
        <f t="shared" si="2"/>
        <v>13988.054413058424</v>
      </c>
      <c r="P62" s="46">
        <f t="shared" si="3"/>
        <v>7.5857128053462173</v>
      </c>
    </row>
    <row r="63" spans="1:16" x14ac:dyDescent="0.3">
      <c r="A63" s="2">
        <v>178</v>
      </c>
      <c r="B63" s="2" t="s">
        <v>59</v>
      </c>
      <c r="C63" s="2">
        <v>10</v>
      </c>
      <c r="D63" s="2">
        <v>24</v>
      </c>
      <c r="E63" s="7">
        <v>6116</v>
      </c>
      <c r="G63" s="37">
        <v>259991.15999999642</v>
      </c>
      <c r="H63" s="37">
        <v>25242.806133403181</v>
      </c>
      <c r="I63" s="37">
        <v>17124.8</v>
      </c>
      <c r="J63" s="45">
        <v>624496.91532516445</v>
      </c>
      <c r="L63" s="9">
        <f t="shared" si="1"/>
        <v>666864.52145856759</v>
      </c>
      <c r="M63" s="9">
        <f t="shared" si="0"/>
        <v>109.03605648439627</v>
      </c>
      <c r="O63" s="46">
        <f t="shared" si="2"/>
        <v>42367.606133403184</v>
      </c>
      <c r="P63" s="46">
        <f t="shared" si="3"/>
        <v>6.9273391323419204</v>
      </c>
    </row>
    <row r="64" spans="1:16" x14ac:dyDescent="0.3">
      <c r="A64" s="2">
        <v>179</v>
      </c>
      <c r="B64" s="2" t="s">
        <v>60</v>
      </c>
      <c r="C64" s="2">
        <v>13</v>
      </c>
      <c r="D64" s="2">
        <v>20</v>
      </c>
      <c r="E64" s="7">
        <v>142400</v>
      </c>
      <c r="G64" s="37">
        <v>6053424</v>
      </c>
      <c r="H64" s="37">
        <v>733979.46830530756</v>
      </c>
      <c r="I64" s="37">
        <v>398720</v>
      </c>
      <c r="J64" s="45">
        <v>12705781.086871976</v>
      </c>
      <c r="L64" s="9">
        <f t="shared" si="1"/>
        <v>13838480.555177283</v>
      </c>
      <c r="M64" s="9">
        <f t="shared" si="0"/>
        <v>97.180340977368559</v>
      </c>
      <c r="O64" s="46">
        <f t="shared" si="2"/>
        <v>1132699.4683053074</v>
      </c>
      <c r="P64" s="46">
        <f t="shared" si="3"/>
        <v>7.9543501987732261</v>
      </c>
    </row>
    <row r="65" spans="1:16" x14ac:dyDescent="0.3">
      <c r="A65" s="2">
        <v>181</v>
      </c>
      <c r="B65" s="2" t="s">
        <v>61</v>
      </c>
      <c r="C65" s="2">
        <v>4</v>
      </c>
      <c r="D65" s="2">
        <v>26</v>
      </c>
      <c r="E65" s="7">
        <v>1739</v>
      </c>
      <c r="G65" s="37">
        <v>73924.889999999665</v>
      </c>
      <c r="H65" s="37">
        <v>7616.260724581979</v>
      </c>
      <c r="I65" s="37">
        <v>4869.2</v>
      </c>
      <c r="J65" s="45">
        <v>148470.27058843401</v>
      </c>
      <c r="L65" s="9">
        <f t="shared" si="1"/>
        <v>160955.73131301597</v>
      </c>
      <c r="M65" s="9">
        <f t="shared" si="0"/>
        <v>92.556487241527293</v>
      </c>
      <c r="O65" s="46">
        <f t="shared" si="2"/>
        <v>12485.460724581979</v>
      </c>
      <c r="P65" s="46">
        <f t="shared" si="3"/>
        <v>7.1796783925140764</v>
      </c>
    </row>
    <row r="66" spans="1:16" x14ac:dyDescent="0.3">
      <c r="A66" s="2">
        <v>182</v>
      </c>
      <c r="B66" s="2" t="s">
        <v>62</v>
      </c>
      <c r="C66" s="2">
        <v>13</v>
      </c>
      <c r="D66" s="2">
        <v>22</v>
      </c>
      <c r="E66" s="7">
        <v>20182</v>
      </c>
      <c r="G66" s="37">
        <v>857936.8200000003</v>
      </c>
      <c r="H66" s="37">
        <v>111497.85741343215</v>
      </c>
      <c r="I66" s="37">
        <v>56509.599999999999</v>
      </c>
      <c r="J66" s="45">
        <v>2777024.5838134978</v>
      </c>
      <c r="L66" s="9">
        <f t="shared" si="1"/>
        <v>2945032.04122693</v>
      </c>
      <c r="M66" s="9">
        <f t="shared" si="0"/>
        <v>145.92369642388911</v>
      </c>
      <c r="O66" s="46">
        <f t="shared" si="2"/>
        <v>168007.45741343216</v>
      </c>
      <c r="P66" s="46">
        <f t="shared" si="3"/>
        <v>8.3246188392345726</v>
      </c>
    </row>
    <row r="67" spans="1:16" x14ac:dyDescent="0.3">
      <c r="A67" s="2">
        <v>186</v>
      </c>
      <c r="B67" s="2" t="s">
        <v>63</v>
      </c>
      <c r="C67" s="2">
        <v>1</v>
      </c>
      <c r="D67" s="2">
        <v>21</v>
      </c>
      <c r="E67" s="7">
        <v>43711</v>
      </c>
      <c r="G67" s="37">
        <v>1858154.6099999994</v>
      </c>
      <c r="H67" s="37">
        <v>279679.45465231</v>
      </c>
      <c r="I67" s="37">
        <v>122390.79999999999</v>
      </c>
      <c r="J67" s="45">
        <v>2253459.9607209153</v>
      </c>
      <c r="L67" s="9">
        <f t="shared" si="1"/>
        <v>2655530.2153732255</v>
      </c>
      <c r="M67" s="9">
        <f t="shared" si="0"/>
        <v>60.751989553504281</v>
      </c>
      <c r="O67" s="46">
        <f t="shared" si="2"/>
        <v>402070.25465230999</v>
      </c>
      <c r="P67" s="46">
        <f t="shared" si="3"/>
        <v>9.1983769452153918</v>
      </c>
    </row>
    <row r="68" spans="1:16" x14ac:dyDescent="0.3">
      <c r="A68" s="2">
        <v>202</v>
      </c>
      <c r="B68" s="2" t="s">
        <v>64</v>
      </c>
      <c r="C68" s="2">
        <v>2</v>
      </c>
      <c r="D68" s="2">
        <v>22</v>
      </c>
      <c r="E68" s="7">
        <v>33937</v>
      </c>
      <c r="G68" s="37">
        <v>1442661.870000001</v>
      </c>
      <c r="H68" s="37">
        <v>212128.57193461977</v>
      </c>
      <c r="I68" s="37">
        <v>95023.599999999991</v>
      </c>
      <c r="J68" s="45">
        <v>2134439.4545554454</v>
      </c>
      <c r="L68" s="9">
        <f t="shared" si="1"/>
        <v>2441591.6264900649</v>
      </c>
      <c r="M68" s="9">
        <f t="shared" si="0"/>
        <v>71.944827960340191</v>
      </c>
      <c r="O68" s="46">
        <f t="shared" si="2"/>
        <v>307152.17193461978</v>
      </c>
      <c r="P68" s="46">
        <f t="shared" si="3"/>
        <v>9.0506577462539344</v>
      </c>
    </row>
    <row r="69" spans="1:16" x14ac:dyDescent="0.3">
      <c r="A69" s="2">
        <v>204</v>
      </c>
      <c r="B69" s="2" t="s">
        <v>65</v>
      </c>
      <c r="C69" s="2">
        <v>11</v>
      </c>
      <c r="D69" s="2">
        <v>25</v>
      </c>
      <c r="E69" s="7">
        <v>2893</v>
      </c>
      <c r="G69" s="37">
        <v>122981.4299999997</v>
      </c>
      <c r="H69" s="37">
        <v>11711.521789736345</v>
      </c>
      <c r="I69" s="37">
        <v>8100.4</v>
      </c>
      <c r="J69" s="45">
        <v>290714.74774625694</v>
      </c>
      <c r="L69" s="9">
        <f t="shared" si="1"/>
        <v>310526.66953599331</v>
      </c>
      <c r="M69" s="9">
        <f t="shared" si="0"/>
        <v>107.33725182716671</v>
      </c>
      <c r="O69" s="46">
        <f t="shared" si="2"/>
        <v>19811.921789736345</v>
      </c>
      <c r="P69" s="46">
        <f t="shared" si="3"/>
        <v>6.8482273728781005</v>
      </c>
    </row>
    <row r="70" spans="1:16" x14ac:dyDescent="0.3">
      <c r="A70" s="2">
        <v>205</v>
      </c>
      <c r="B70" s="2" t="s">
        <v>66</v>
      </c>
      <c r="C70" s="2">
        <v>18</v>
      </c>
      <c r="D70" s="2">
        <v>22</v>
      </c>
      <c r="E70" s="7">
        <v>36709</v>
      </c>
      <c r="G70" s="37">
        <v>1560499.5900000036</v>
      </c>
      <c r="H70" s="37">
        <v>195845.39427880326</v>
      </c>
      <c r="I70" s="37">
        <v>102785.2</v>
      </c>
      <c r="J70" s="45">
        <v>3092094.9086849894</v>
      </c>
      <c r="L70" s="9">
        <f t="shared" si="1"/>
        <v>3390725.5029637925</v>
      </c>
      <c r="M70" s="9">
        <f t="shared" si="0"/>
        <v>92.367689203295996</v>
      </c>
      <c r="O70" s="46">
        <f t="shared" si="2"/>
        <v>298630.59427880327</v>
      </c>
      <c r="P70" s="46">
        <f t="shared" si="3"/>
        <v>8.1350784352285075</v>
      </c>
    </row>
    <row r="71" spans="1:16" x14ac:dyDescent="0.3">
      <c r="A71" s="2">
        <v>208</v>
      </c>
      <c r="B71" s="2" t="s">
        <v>67</v>
      </c>
      <c r="C71" s="2">
        <v>17</v>
      </c>
      <c r="D71" s="2">
        <v>23</v>
      </c>
      <c r="E71" s="7">
        <v>12373</v>
      </c>
      <c r="G71" s="37">
        <v>525976.23000000417</v>
      </c>
      <c r="H71" s="37">
        <v>54676.149803128581</v>
      </c>
      <c r="I71" s="37">
        <v>34644.399999999994</v>
      </c>
      <c r="J71" s="45">
        <v>1043052.1458115433</v>
      </c>
      <c r="L71" s="9">
        <f t="shared" si="1"/>
        <v>1132372.6956146718</v>
      </c>
      <c r="M71" s="9">
        <f t="shared" ref="M71:M134" si="4">L71/E71</f>
        <v>91.519655347504383</v>
      </c>
      <c r="O71" s="46">
        <f t="shared" si="2"/>
        <v>89320.549803128582</v>
      </c>
      <c r="P71" s="46">
        <f t="shared" si="3"/>
        <v>7.2189889115920618</v>
      </c>
    </row>
    <row r="72" spans="1:16" x14ac:dyDescent="0.3">
      <c r="A72" s="2">
        <v>211</v>
      </c>
      <c r="B72" s="2" t="s">
        <v>68</v>
      </c>
      <c r="C72" s="2">
        <v>6</v>
      </c>
      <c r="D72" s="2">
        <v>22</v>
      </c>
      <c r="E72" s="7">
        <v>31868</v>
      </c>
      <c r="G72" s="37">
        <v>1354708.6799999997</v>
      </c>
      <c r="H72" s="37">
        <v>191731.11712143788</v>
      </c>
      <c r="I72" s="37">
        <v>89230.399999999994</v>
      </c>
      <c r="J72" s="45">
        <v>2750336.4479496265</v>
      </c>
      <c r="L72" s="9">
        <f t="shared" si="1"/>
        <v>3031297.9650710644</v>
      </c>
      <c r="M72" s="9">
        <f t="shared" si="4"/>
        <v>95.120433195401802</v>
      </c>
      <c r="O72" s="46">
        <f t="shared" si="2"/>
        <v>280961.51712143788</v>
      </c>
      <c r="P72" s="46">
        <f t="shared" si="3"/>
        <v>8.816415122424937</v>
      </c>
    </row>
    <row r="73" spans="1:16" x14ac:dyDescent="0.3">
      <c r="A73" s="2">
        <v>213</v>
      </c>
      <c r="B73" s="2" t="s">
        <v>69</v>
      </c>
      <c r="C73" s="2">
        <v>10</v>
      </c>
      <c r="D73" s="2">
        <v>24</v>
      </c>
      <c r="E73" s="7">
        <v>5356</v>
      </c>
      <c r="G73" s="37">
        <v>227683.56000000052</v>
      </c>
      <c r="H73" s="37">
        <v>22903.305653450116</v>
      </c>
      <c r="I73" s="37">
        <v>14996.8</v>
      </c>
      <c r="J73" s="45">
        <v>571404.2510135984</v>
      </c>
      <c r="L73" s="9">
        <f t="shared" ref="L73:L136" si="5">SUM(H73:J73)</f>
        <v>609304.35666704853</v>
      </c>
      <c r="M73" s="9">
        <f t="shared" si="4"/>
        <v>113.76108227540115</v>
      </c>
      <c r="O73" s="46">
        <f t="shared" ref="O73:O136" si="6">SUM(H73:I73)</f>
        <v>37900.105653450111</v>
      </c>
      <c r="P73" s="46">
        <f t="shared" ref="P73:P136" si="7">O73/E73</f>
        <v>7.0761959771191396</v>
      </c>
    </row>
    <row r="74" spans="1:16" x14ac:dyDescent="0.3">
      <c r="A74" s="2">
        <v>214</v>
      </c>
      <c r="B74" s="2" t="s">
        <v>70</v>
      </c>
      <c r="C74" s="2">
        <v>4</v>
      </c>
      <c r="D74" s="2">
        <v>23</v>
      </c>
      <c r="E74" s="7">
        <v>12906</v>
      </c>
      <c r="G74" s="37">
        <v>548634.06000000238</v>
      </c>
      <c r="H74" s="37">
        <v>62328.961746836052</v>
      </c>
      <c r="I74" s="37">
        <v>36136.799999999996</v>
      </c>
      <c r="J74" s="45">
        <v>1165812.7983061136</v>
      </c>
      <c r="L74" s="9">
        <f t="shared" si="5"/>
        <v>1264278.5600529497</v>
      </c>
      <c r="M74" s="9">
        <f t="shared" si="4"/>
        <v>97.960526890822081</v>
      </c>
      <c r="O74" s="46">
        <f t="shared" si="6"/>
        <v>98465.76174683604</v>
      </c>
      <c r="P74" s="46">
        <f t="shared" si="7"/>
        <v>7.6294562022962991</v>
      </c>
    </row>
    <row r="75" spans="1:16" x14ac:dyDescent="0.3">
      <c r="A75" s="2">
        <v>216</v>
      </c>
      <c r="B75" s="2" t="s">
        <v>71</v>
      </c>
      <c r="C75" s="2">
        <v>13</v>
      </c>
      <c r="D75" s="2">
        <v>26</v>
      </c>
      <c r="E75" s="7">
        <v>1339</v>
      </c>
      <c r="G75" s="37">
        <v>56920.889999999665</v>
      </c>
      <c r="H75" s="37">
        <v>4854.4066763044457</v>
      </c>
      <c r="I75" s="37">
        <v>3749.2</v>
      </c>
      <c r="J75" s="45">
        <v>138920.72280339961</v>
      </c>
      <c r="L75" s="9">
        <f t="shared" si="5"/>
        <v>147524.32947970406</v>
      </c>
      <c r="M75" s="9">
        <f t="shared" si="4"/>
        <v>110.17500334555942</v>
      </c>
      <c r="O75" s="46">
        <f t="shared" si="6"/>
        <v>8603.6066763044455</v>
      </c>
      <c r="P75" s="46">
        <f t="shared" si="7"/>
        <v>6.4253970696821847</v>
      </c>
    </row>
    <row r="76" spans="1:16" x14ac:dyDescent="0.3">
      <c r="A76" s="2">
        <v>217</v>
      </c>
      <c r="B76" s="2" t="s">
        <v>72</v>
      </c>
      <c r="C76" s="2">
        <v>16</v>
      </c>
      <c r="D76" s="2">
        <v>24</v>
      </c>
      <c r="E76" s="7">
        <v>5464</v>
      </c>
      <c r="G76" s="37">
        <v>232274.6400000006</v>
      </c>
      <c r="H76" s="37">
        <v>25250.483196153618</v>
      </c>
      <c r="I76" s="37">
        <v>15299.199999999999</v>
      </c>
      <c r="J76" s="45">
        <v>470323.39171155979</v>
      </c>
      <c r="L76" s="9">
        <f t="shared" si="5"/>
        <v>510873.0749077134</v>
      </c>
      <c r="M76" s="9">
        <f t="shared" si="4"/>
        <v>93.498000532158386</v>
      </c>
      <c r="O76" s="46">
        <f t="shared" si="6"/>
        <v>40549.683196153615</v>
      </c>
      <c r="P76" s="46">
        <f t="shared" si="7"/>
        <v>7.4212450944644246</v>
      </c>
    </row>
    <row r="77" spans="1:16" x14ac:dyDescent="0.3">
      <c r="A77" s="2">
        <v>218</v>
      </c>
      <c r="B77" s="2" t="s">
        <v>73</v>
      </c>
      <c r="C77" s="2">
        <v>14</v>
      </c>
      <c r="D77" s="2">
        <v>26</v>
      </c>
      <c r="E77" s="7">
        <v>1245</v>
      </c>
      <c r="G77" s="37">
        <v>52924.950000000186</v>
      </c>
      <c r="H77" s="37">
        <v>5323.7637808000363</v>
      </c>
      <c r="I77" s="37">
        <v>3486</v>
      </c>
      <c r="J77" s="45">
        <v>107517.81609591676</v>
      </c>
      <c r="L77" s="9">
        <f t="shared" si="5"/>
        <v>116327.5798767168</v>
      </c>
      <c r="M77" s="9">
        <f t="shared" si="4"/>
        <v>93.435807129893007</v>
      </c>
      <c r="O77" s="46">
        <f t="shared" si="6"/>
        <v>8809.7637808000363</v>
      </c>
      <c r="P77" s="46">
        <f t="shared" si="7"/>
        <v>7.0761154865863745</v>
      </c>
    </row>
    <row r="78" spans="1:16" x14ac:dyDescent="0.3">
      <c r="A78" s="2">
        <v>224</v>
      </c>
      <c r="B78" s="2" t="s">
        <v>74</v>
      </c>
      <c r="C78" s="2">
        <v>1</v>
      </c>
      <c r="D78" s="2">
        <v>24</v>
      </c>
      <c r="E78" s="7">
        <v>8714</v>
      </c>
      <c r="G78" s="37">
        <v>370432.1400000006</v>
      </c>
      <c r="H78" s="37">
        <v>44111.151832822594</v>
      </c>
      <c r="I78" s="37">
        <v>24399.199999999997</v>
      </c>
      <c r="J78" s="45">
        <v>726395.96581495786</v>
      </c>
      <c r="L78" s="9">
        <f t="shared" si="5"/>
        <v>794906.31764778041</v>
      </c>
      <c r="M78" s="9">
        <f t="shared" si="4"/>
        <v>91.221748639864629</v>
      </c>
      <c r="O78" s="46">
        <f t="shared" si="6"/>
        <v>68510.351832822591</v>
      </c>
      <c r="P78" s="46">
        <f t="shared" si="7"/>
        <v>7.8621014267641254</v>
      </c>
    </row>
    <row r="79" spans="1:16" x14ac:dyDescent="0.3">
      <c r="A79" s="2">
        <v>226</v>
      </c>
      <c r="B79" s="2" t="s">
        <v>75</v>
      </c>
      <c r="C79" s="2">
        <v>13</v>
      </c>
      <c r="D79" s="2">
        <v>25</v>
      </c>
      <c r="E79" s="7">
        <v>3949</v>
      </c>
      <c r="G79" s="37">
        <v>167871.99000000022</v>
      </c>
      <c r="H79" s="37">
        <v>16461.321291250424</v>
      </c>
      <c r="I79" s="37">
        <v>11057.199999999999</v>
      </c>
      <c r="J79" s="45">
        <v>380376.96777074307</v>
      </c>
      <c r="L79" s="9">
        <f t="shared" si="5"/>
        <v>407895.48906199349</v>
      </c>
      <c r="M79" s="9">
        <f t="shared" si="4"/>
        <v>103.29083035249265</v>
      </c>
      <c r="O79" s="46">
        <f t="shared" si="6"/>
        <v>27518.521291250421</v>
      </c>
      <c r="P79" s="46">
        <f t="shared" si="7"/>
        <v>6.9684784227020566</v>
      </c>
    </row>
    <row r="80" spans="1:16" x14ac:dyDescent="0.3">
      <c r="A80" s="2">
        <v>230</v>
      </c>
      <c r="B80" s="2" t="s">
        <v>76</v>
      </c>
      <c r="C80" s="2">
        <v>4</v>
      </c>
      <c r="D80" s="2">
        <v>25</v>
      </c>
      <c r="E80" s="7">
        <v>2342</v>
      </c>
      <c r="G80" s="37">
        <v>99558.419999999925</v>
      </c>
      <c r="H80" s="37">
        <v>8597.6320232752405</v>
      </c>
      <c r="I80" s="37">
        <v>6557.5999999999995</v>
      </c>
      <c r="J80" s="45">
        <v>216260.98183537147</v>
      </c>
      <c r="L80" s="9">
        <f t="shared" si="5"/>
        <v>231416.21385864669</v>
      </c>
      <c r="M80" s="9">
        <f t="shared" si="4"/>
        <v>98.811363731275279</v>
      </c>
      <c r="O80" s="46">
        <f t="shared" si="6"/>
        <v>15155.232023275239</v>
      </c>
      <c r="P80" s="46">
        <f t="shared" si="7"/>
        <v>6.4710640577605636</v>
      </c>
    </row>
    <row r="81" spans="1:16" x14ac:dyDescent="0.3">
      <c r="A81" s="2">
        <v>231</v>
      </c>
      <c r="B81" s="2" t="s">
        <v>77</v>
      </c>
      <c r="C81" s="2">
        <v>15</v>
      </c>
      <c r="D81" s="2">
        <v>26</v>
      </c>
      <c r="E81" s="7">
        <v>1246</v>
      </c>
      <c r="G81" s="37">
        <v>52967.459999999963</v>
      </c>
      <c r="H81" s="37">
        <v>8079.2957251225998</v>
      </c>
      <c r="I81" s="37">
        <v>3488.7999999999997</v>
      </c>
      <c r="J81" s="45">
        <v>187934.88890488454</v>
      </c>
      <c r="L81" s="9">
        <f t="shared" si="5"/>
        <v>199502.98463000715</v>
      </c>
      <c r="M81" s="9">
        <f t="shared" si="4"/>
        <v>160.11475491974892</v>
      </c>
      <c r="O81" s="46">
        <f t="shared" si="6"/>
        <v>11568.095725122599</v>
      </c>
      <c r="P81" s="46">
        <f t="shared" si="7"/>
        <v>9.2841859752187794</v>
      </c>
    </row>
    <row r="82" spans="1:16" x14ac:dyDescent="0.3">
      <c r="A82" s="2">
        <v>232</v>
      </c>
      <c r="B82" s="2" t="s">
        <v>78</v>
      </c>
      <c r="C82" s="2">
        <v>14</v>
      </c>
      <c r="D82" s="2">
        <v>23</v>
      </c>
      <c r="E82" s="7">
        <v>13184</v>
      </c>
      <c r="G82" s="37">
        <v>560451.83999999613</v>
      </c>
      <c r="H82" s="37">
        <v>59597.879730628716</v>
      </c>
      <c r="I82" s="37">
        <v>36915.199999999997</v>
      </c>
      <c r="J82" s="45">
        <v>1211138.7544027022</v>
      </c>
      <c r="L82" s="9">
        <f t="shared" si="5"/>
        <v>1307651.834133331</v>
      </c>
      <c r="M82" s="9">
        <f t="shared" si="4"/>
        <v>99.184756836569406</v>
      </c>
      <c r="O82" s="46">
        <f t="shared" si="6"/>
        <v>96513.079730628713</v>
      </c>
      <c r="P82" s="46">
        <f t="shared" si="7"/>
        <v>7.3204702465586102</v>
      </c>
    </row>
    <row r="83" spans="1:16" x14ac:dyDescent="0.3">
      <c r="A83" s="2">
        <v>233</v>
      </c>
      <c r="B83" s="2" t="s">
        <v>79</v>
      </c>
      <c r="C83" s="2">
        <v>14</v>
      </c>
      <c r="D83" s="2">
        <v>23</v>
      </c>
      <c r="E83" s="7">
        <v>15726</v>
      </c>
      <c r="G83" s="37">
        <v>668512.25999999791</v>
      </c>
      <c r="H83" s="37">
        <v>72530.496298256403</v>
      </c>
      <c r="I83" s="37">
        <v>44032.799999999996</v>
      </c>
      <c r="J83" s="45">
        <v>1369147.6489305957</v>
      </c>
      <c r="L83" s="9">
        <f t="shared" si="5"/>
        <v>1485710.9452288521</v>
      </c>
      <c r="M83" s="9">
        <f t="shared" si="4"/>
        <v>94.474815288620889</v>
      </c>
      <c r="O83" s="46">
        <f t="shared" si="6"/>
        <v>116563.29629825641</v>
      </c>
      <c r="P83" s="46">
        <f t="shared" si="7"/>
        <v>7.4121388972565434</v>
      </c>
    </row>
    <row r="84" spans="1:16" x14ac:dyDescent="0.3">
      <c r="A84" s="2">
        <v>235</v>
      </c>
      <c r="B84" s="2" t="s">
        <v>80</v>
      </c>
      <c r="C84" s="2">
        <v>1</v>
      </c>
      <c r="D84" s="2">
        <v>24</v>
      </c>
      <c r="E84" s="7">
        <v>9797</v>
      </c>
      <c r="G84" s="37">
        <v>416470.47000000067</v>
      </c>
      <c r="H84" s="37">
        <v>100226.5587806351</v>
      </c>
      <c r="I84" s="37">
        <v>27431.599999999999</v>
      </c>
      <c r="J84" s="45">
        <v>519126.84533234924</v>
      </c>
      <c r="L84" s="9">
        <f t="shared" si="5"/>
        <v>646785.00411298429</v>
      </c>
      <c r="M84" s="9">
        <f t="shared" si="4"/>
        <v>66.018679607327172</v>
      </c>
      <c r="O84" s="46">
        <f t="shared" si="6"/>
        <v>127658.1587806351</v>
      </c>
      <c r="P84" s="46">
        <f t="shared" si="7"/>
        <v>13.030331609741257</v>
      </c>
    </row>
    <row r="85" spans="1:16" x14ac:dyDescent="0.3">
      <c r="A85" s="2">
        <v>236</v>
      </c>
      <c r="B85" s="2" t="s">
        <v>81</v>
      </c>
      <c r="C85" s="2">
        <v>16</v>
      </c>
      <c r="D85" s="2">
        <v>25</v>
      </c>
      <c r="E85" s="7">
        <v>4261</v>
      </c>
      <c r="G85" s="37">
        <v>181135.1099999994</v>
      </c>
      <c r="H85" s="37">
        <v>19966.394351196985</v>
      </c>
      <c r="I85" s="37">
        <v>11930.8</v>
      </c>
      <c r="J85" s="45">
        <v>366911.43538706971</v>
      </c>
      <c r="L85" s="9">
        <f t="shared" si="5"/>
        <v>398808.6297382667</v>
      </c>
      <c r="M85" s="9">
        <f t="shared" si="4"/>
        <v>93.595078558616919</v>
      </c>
      <c r="O85" s="46">
        <f t="shared" si="6"/>
        <v>31897.194351196984</v>
      </c>
      <c r="P85" s="46">
        <f t="shared" si="7"/>
        <v>7.4858470666972501</v>
      </c>
    </row>
    <row r="86" spans="1:16" x14ac:dyDescent="0.3">
      <c r="A86" s="2">
        <v>239</v>
      </c>
      <c r="B86" s="2" t="s">
        <v>82</v>
      </c>
      <c r="C86" s="2">
        <v>11</v>
      </c>
      <c r="D86" s="2">
        <v>25</v>
      </c>
      <c r="E86" s="7">
        <v>2202</v>
      </c>
      <c r="G86" s="37">
        <v>93607.020000000484</v>
      </c>
      <c r="H86" s="37">
        <v>9158.4636250051317</v>
      </c>
      <c r="I86" s="37">
        <v>6165.5999999999995</v>
      </c>
      <c r="J86" s="45">
        <v>233511.72433061025</v>
      </c>
      <c r="L86" s="9">
        <f t="shared" si="5"/>
        <v>248835.78795561538</v>
      </c>
      <c r="M86" s="9">
        <f t="shared" si="4"/>
        <v>113.00444502979808</v>
      </c>
      <c r="O86" s="46">
        <f t="shared" si="6"/>
        <v>15324.063625005132</v>
      </c>
      <c r="P86" s="46">
        <f t="shared" si="7"/>
        <v>6.9591569595845284</v>
      </c>
    </row>
    <row r="87" spans="1:16" x14ac:dyDescent="0.3">
      <c r="A87" s="2">
        <v>240</v>
      </c>
      <c r="B87" s="2" t="s">
        <v>83</v>
      </c>
      <c r="C87" s="2">
        <v>19</v>
      </c>
      <c r="D87" s="2">
        <v>22</v>
      </c>
      <c r="E87" s="7">
        <v>20707</v>
      </c>
      <c r="G87" s="37">
        <v>880254.56999999285</v>
      </c>
      <c r="H87" s="37">
        <v>119342.11212316189</v>
      </c>
      <c r="I87" s="37">
        <v>57979.6</v>
      </c>
      <c r="J87" s="45">
        <v>1887843.6291707342</v>
      </c>
      <c r="L87" s="9">
        <f t="shared" si="5"/>
        <v>2065165.3412938961</v>
      </c>
      <c r="M87" s="9">
        <f t="shared" si="4"/>
        <v>99.732715569319367</v>
      </c>
      <c r="O87" s="46">
        <f t="shared" si="6"/>
        <v>177321.71212316188</v>
      </c>
      <c r="P87" s="46">
        <f t="shared" si="7"/>
        <v>8.5633704603835366</v>
      </c>
    </row>
    <row r="88" spans="1:16" x14ac:dyDescent="0.3">
      <c r="A88" s="2">
        <v>241</v>
      </c>
      <c r="B88" s="2" t="s">
        <v>84</v>
      </c>
      <c r="C88" s="2">
        <v>19</v>
      </c>
      <c r="D88" s="2">
        <v>24</v>
      </c>
      <c r="E88" s="7">
        <v>8079</v>
      </c>
      <c r="G88" s="37">
        <v>343438.28999999911</v>
      </c>
      <c r="H88" s="37">
        <v>47623.987515489447</v>
      </c>
      <c r="I88" s="37">
        <v>22621.199999999997</v>
      </c>
      <c r="J88" s="45">
        <v>679902.75016121357</v>
      </c>
      <c r="L88" s="9">
        <f t="shared" si="5"/>
        <v>750147.93767670298</v>
      </c>
      <c r="M88" s="9">
        <f t="shared" si="4"/>
        <v>92.851582829150018</v>
      </c>
      <c r="O88" s="46">
        <f t="shared" si="6"/>
        <v>70245.187515489437</v>
      </c>
      <c r="P88" s="46">
        <f t="shared" si="7"/>
        <v>8.6947874137256385</v>
      </c>
    </row>
    <row r="89" spans="1:16" x14ac:dyDescent="0.3">
      <c r="A89" s="2">
        <v>244</v>
      </c>
      <c r="B89" s="2" t="s">
        <v>85</v>
      </c>
      <c r="C89" s="2">
        <v>17</v>
      </c>
      <c r="D89" s="2">
        <v>23</v>
      </c>
      <c r="E89" s="7">
        <v>18355</v>
      </c>
      <c r="G89" s="37">
        <v>780271.05000000075</v>
      </c>
      <c r="H89" s="37">
        <v>103345.60547982523</v>
      </c>
      <c r="I89" s="37">
        <v>51394</v>
      </c>
      <c r="J89" s="45">
        <v>1642022.3827707334</v>
      </c>
      <c r="L89" s="9">
        <f t="shared" si="5"/>
        <v>1796761.9882505587</v>
      </c>
      <c r="M89" s="9">
        <f t="shared" si="4"/>
        <v>97.889511754320822</v>
      </c>
      <c r="O89" s="46">
        <f t="shared" si="6"/>
        <v>154739.60547982523</v>
      </c>
      <c r="P89" s="46">
        <f t="shared" si="7"/>
        <v>8.4303789419681419</v>
      </c>
    </row>
    <row r="90" spans="1:16" x14ac:dyDescent="0.3">
      <c r="A90" s="2">
        <v>245</v>
      </c>
      <c r="B90" s="2" t="s">
        <v>86</v>
      </c>
      <c r="C90" s="2">
        <v>1</v>
      </c>
      <c r="D90" s="2">
        <v>22</v>
      </c>
      <c r="E90" s="7">
        <v>36756</v>
      </c>
      <c r="G90" s="37">
        <v>1562497.5599999987</v>
      </c>
      <c r="H90" s="37">
        <v>224859.28097409301</v>
      </c>
      <c r="I90" s="37">
        <v>102916.79999999999</v>
      </c>
      <c r="J90" s="45">
        <v>2512651.6100402749</v>
      </c>
      <c r="L90" s="9">
        <f t="shared" si="5"/>
        <v>2840427.6910143681</v>
      </c>
      <c r="M90" s="9">
        <f t="shared" si="4"/>
        <v>77.277932610032863</v>
      </c>
      <c r="O90" s="46">
        <f t="shared" si="6"/>
        <v>327776.080974093</v>
      </c>
      <c r="P90" s="46">
        <f t="shared" si="7"/>
        <v>8.9176210951706665</v>
      </c>
    </row>
    <row r="91" spans="1:16" x14ac:dyDescent="0.3">
      <c r="A91" s="2">
        <v>249</v>
      </c>
      <c r="B91" s="2" t="s">
        <v>87</v>
      </c>
      <c r="C91" s="2">
        <v>13</v>
      </c>
      <c r="D91" s="2">
        <v>24</v>
      </c>
      <c r="E91" s="7">
        <v>9605</v>
      </c>
      <c r="G91" s="37">
        <v>408308.55000000075</v>
      </c>
      <c r="H91" s="37">
        <v>48094.794472565263</v>
      </c>
      <c r="I91" s="37">
        <v>26894</v>
      </c>
      <c r="J91" s="45">
        <v>894379.34592311934</v>
      </c>
      <c r="L91" s="9">
        <f t="shared" si="5"/>
        <v>969368.14039568463</v>
      </c>
      <c r="M91" s="9">
        <f t="shared" si="4"/>
        <v>100.9232837475986</v>
      </c>
      <c r="O91" s="46">
        <f t="shared" si="6"/>
        <v>74988.794472565263</v>
      </c>
      <c r="P91" s="46">
        <f t="shared" si="7"/>
        <v>7.8072664729375596</v>
      </c>
    </row>
    <row r="92" spans="1:16" x14ac:dyDescent="0.3">
      <c r="A92" s="2">
        <v>250</v>
      </c>
      <c r="B92" s="2" t="s">
        <v>88</v>
      </c>
      <c r="C92" s="2">
        <v>6</v>
      </c>
      <c r="D92" s="2">
        <v>26</v>
      </c>
      <c r="E92" s="7">
        <v>1865</v>
      </c>
      <c r="G92" s="37">
        <v>79281.149999999441</v>
      </c>
      <c r="H92" s="37">
        <v>7192.2675161077741</v>
      </c>
      <c r="I92" s="37">
        <v>5222</v>
      </c>
      <c r="J92" s="45">
        <v>182553.08910271912</v>
      </c>
      <c r="L92" s="9">
        <f t="shared" si="5"/>
        <v>194967.35661882689</v>
      </c>
      <c r="M92" s="9">
        <f t="shared" si="4"/>
        <v>104.54013759722622</v>
      </c>
      <c r="O92" s="46">
        <f t="shared" si="6"/>
        <v>12414.267516107775</v>
      </c>
      <c r="P92" s="46">
        <f t="shared" si="7"/>
        <v>6.65644370836878</v>
      </c>
    </row>
    <row r="93" spans="1:16" x14ac:dyDescent="0.3">
      <c r="A93" s="2">
        <v>256</v>
      </c>
      <c r="B93" s="2" t="s">
        <v>89</v>
      </c>
      <c r="C93" s="2">
        <v>13</v>
      </c>
      <c r="D93" s="2">
        <v>26</v>
      </c>
      <c r="E93" s="7">
        <v>1620</v>
      </c>
      <c r="G93" s="37">
        <v>68866.200000000186</v>
      </c>
      <c r="H93" s="37">
        <v>6031.1596109053144</v>
      </c>
      <c r="I93" s="37">
        <v>4536</v>
      </c>
      <c r="J93" s="45">
        <v>157737.460069386</v>
      </c>
      <c r="L93" s="9">
        <f t="shared" si="5"/>
        <v>168304.6196802913</v>
      </c>
      <c r="M93" s="9">
        <f t="shared" si="4"/>
        <v>103.89174054338969</v>
      </c>
      <c r="O93" s="46">
        <f t="shared" si="6"/>
        <v>10567.159610905313</v>
      </c>
      <c r="P93" s="46">
        <f t="shared" si="7"/>
        <v>6.522938031423033</v>
      </c>
    </row>
    <row r="94" spans="1:16" x14ac:dyDescent="0.3">
      <c r="A94" s="2">
        <v>257</v>
      </c>
      <c r="B94" s="2" t="s">
        <v>90</v>
      </c>
      <c r="C94" s="2">
        <v>1</v>
      </c>
      <c r="D94" s="2">
        <v>22</v>
      </c>
      <c r="E94" s="7">
        <v>39586</v>
      </c>
      <c r="G94" s="37">
        <v>1682800.8599999994</v>
      </c>
      <c r="H94" s="37">
        <v>282432.88648828137</v>
      </c>
      <c r="I94" s="37">
        <v>110840.79999999999</v>
      </c>
      <c r="J94" s="45">
        <v>2372064.1951405713</v>
      </c>
      <c r="L94" s="9">
        <f t="shared" si="5"/>
        <v>2765337.8816288528</v>
      </c>
      <c r="M94" s="9">
        <f t="shared" si="4"/>
        <v>69.856461416380867</v>
      </c>
      <c r="O94" s="46">
        <f t="shared" si="6"/>
        <v>393273.68648828135</v>
      </c>
      <c r="P94" s="46">
        <f t="shared" si="7"/>
        <v>9.9346659548396232</v>
      </c>
    </row>
    <row r="95" spans="1:16" x14ac:dyDescent="0.3">
      <c r="A95" s="2">
        <v>260</v>
      </c>
      <c r="B95" s="2" t="s">
        <v>91</v>
      </c>
      <c r="C95" s="2">
        <v>12</v>
      </c>
      <c r="D95" s="2">
        <v>23</v>
      </c>
      <c r="E95" s="7">
        <v>10136</v>
      </c>
      <c r="G95" s="37">
        <v>430881.3599999994</v>
      </c>
      <c r="H95" s="37">
        <v>43529.599162027676</v>
      </c>
      <c r="I95" s="37">
        <v>28380.799999999999</v>
      </c>
      <c r="J95" s="45">
        <v>891098.32390474866</v>
      </c>
      <c r="L95" s="9">
        <f t="shared" si="5"/>
        <v>963008.72306677629</v>
      </c>
      <c r="M95" s="9">
        <f t="shared" si="4"/>
        <v>95.008753262310208</v>
      </c>
      <c r="O95" s="46">
        <f t="shared" si="6"/>
        <v>71910.399162027679</v>
      </c>
      <c r="P95" s="46">
        <f t="shared" si="7"/>
        <v>7.0945539820469294</v>
      </c>
    </row>
    <row r="96" spans="1:16" x14ac:dyDescent="0.3">
      <c r="A96" s="2">
        <v>261</v>
      </c>
      <c r="B96" s="2" t="s">
        <v>92</v>
      </c>
      <c r="C96" s="2">
        <v>19</v>
      </c>
      <c r="D96" s="2">
        <v>24</v>
      </c>
      <c r="E96" s="7">
        <v>6453</v>
      </c>
      <c r="G96" s="37">
        <v>274317.03000000119</v>
      </c>
      <c r="H96" s="37">
        <v>31740.264468790436</v>
      </c>
      <c r="I96" s="37">
        <v>18068.399999999998</v>
      </c>
      <c r="J96" s="45">
        <v>639675.03135305492</v>
      </c>
      <c r="L96" s="9">
        <f t="shared" si="5"/>
        <v>689483.69582184532</v>
      </c>
      <c r="M96" s="9">
        <f t="shared" si="4"/>
        <v>106.84700074722537</v>
      </c>
      <c r="O96" s="46">
        <f t="shared" si="6"/>
        <v>49808.664468790434</v>
      </c>
      <c r="P96" s="46">
        <f t="shared" si="7"/>
        <v>7.7186834757152383</v>
      </c>
    </row>
    <row r="97" spans="1:16" x14ac:dyDescent="0.3">
      <c r="A97" s="2">
        <v>263</v>
      </c>
      <c r="B97" s="2" t="s">
        <v>93</v>
      </c>
      <c r="C97" s="2">
        <v>11</v>
      </c>
      <c r="D97" s="2">
        <v>24</v>
      </c>
      <c r="E97" s="7">
        <v>7998</v>
      </c>
      <c r="G97" s="37">
        <v>339994.98000000045</v>
      </c>
      <c r="H97" s="37">
        <v>33214.892105015759</v>
      </c>
      <c r="I97" s="37">
        <v>22394.399999999998</v>
      </c>
      <c r="J97" s="45">
        <v>715233.32298774563</v>
      </c>
      <c r="L97" s="9">
        <f t="shared" si="5"/>
        <v>770842.61509276135</v>
      </c>
      <c r="M97" s="9">
        <f t="shared" si="4"/>
        <v>96.379421742030672</v>
      </c>
      <c r="O97" s="46">
        <f t="shared" si="6"/>
        <v>55609.29210501576</v>
      </c>
      <c r="P97" s="46">
        <f t="shared" si="7"/>
        <v>6.9528997380614852</v>
      </c>
    </row>
    <row r="98" spans="1:16" x14ac:dyDescent="0.3">
      <c r="A98" s="2">
        <v>265</v>
      </c>
      <c r="B98" s="2" t="s">
        <v>94</v>
      </c>
      <c r="C98" s="2">
        <v>13</v>
      </c>
      <c r="D98" s="2">
        <v>26</v>
      </c>
      <c r="E98" s="7">
        <v>1096</v>
      </c>
      <c r="G98" s="37">
        <v>46590.959999999963</v>
      </c>
      <c r="H98" s="37">
        <v>3930.5270104517008</v>
      </c>
      <c r="I98" s="37">
        <v>3068.7999999999997</v>
      </c>
      <c r="J98" s="45">
        <v>119925.97328299223</v>
      </c>
      <c r="L98" s="9">
        <f t="shared" si="5"/>
        <v>126925.30029344393</v>
      </c>
      <c r="M98" s="9">
        <f t="shared" si="4"/>
        <v>115.80775574219336</v>
      </c>
      <c r="O98" s="46">
        <f t="shared" si="6"/>
        <v>6999.3270104517005</v>
      </c>
      <c r="P98" s="46">
        <f t="shared" si="7"/>
        <v>6.3862472723099462</v>
      </c>
    </row>
    <row r="99" spans="1:16" x14ac:dyDescent="0.3">
      <c r="A99" s="2">
        <v>271</v>
      </c>
      <c r="B99" s="2" t="s">
        <v>95</v>
      </c>
      <c r="C99" s="2">
        <v>4</v>
      </c>
      <c r="D99" s="2">
        <v>24</v>
      </c>
      <c r="E99" s="7">
        <v>7103</v>
      </c>
      <c r="G99" s="37">
        <v>301948.53000000119</v>
      </c>
      <c r="H99" s="37">
        <v>35475.290059376726</v>
      </c>
      <c r="I99" s="37">
        <v>19888.399999999998</v>
      </c>
      <c r="J99" s="45">
        <v>600985.75925373367</v>
      </c>
      <c r="L99" s="9">
        <f t="shared" si="5"/>
        <v>656349.44931311044</v>
      </c>
      <c r="M99" s="9">
        <f t="shared" si="4"/>
        <v>92.404540238365541</v>
      </c>
      <c r="O99" s="46">
        <f t="shared" si="6"/>
        <v>55363.69005937672</v>
      </c>
      <c r="P99" s="46">
        <f t="shared" si="7"/>
        <v>7.7944094128363677</v>
      </c>
    </row>
    <row r="100" spans="1:16" x14ac:dyDescent="0.3">
      <c r="A100" s="2">
        <v>272</v>
      </c>
      <c r="B100" s="2" t="s">
        <v>96</v>
      </c>
      <c r="C100" s="2">
        <v>16</v>
      </c>
      <c r="D100" s="2">
        <v>21</v>
      </c>
      <c r="E100" s="7">
        <v>47681</v>
      </c>
      <c r="G100" s="37">
        <v>2026919.3100000024</v>
      </c>
      <c r="H100" s="37">
        <v>256116.3322901775</v>
      </c>
      <c r="I100" s="37">
        <v>133506.79999999999</v>
      </c>
      <c r="J100" s="45">
        <v>4757123.4193924498</v>
      </c>
      <c r="L100" s="9">
        <f t="shared" si="5"/>
        <v>5146746.5516826268</v>
      </c>
      <c r="M100" s="9">
        <f t="shared" si="4"/>
        <v>107.94124602425761</v>
      </c>
      <c r="O100" s="46">
        <f t="shared" si="6"/>
        <v>389623.13229017751</v>
      </c>
      <c r="P100" s="46">
        <f t="shared" si="7"/>
        <v>8.1714547155088511</v>
      </c>
    </row>
    <row r="101" spans="1:16" x14ac:dyDescent="0.3">
      <c r="A101" s="2">
        <v>273</v>
      </c>
      <c r="B101" s="2" t="s">
        <v>97</v>
      </c>
      <c r="C101" s="2">
        <v>19</v>
      </c>
      <c r="D101" s="2">
        <v>25</v>
      </c>
      <c r="E101" s="7">
        <v>3846</v>
      </c>
      <c r="G101" s="37">
        <v>163493.46000000089</v>
      </c>
      <c r="H101" s="37">
        <v>16957.513113566692</v>
      </c>
      <c r="I101" s="37">
        <v>10768.8</v>
      </c>
      <c r="J101" s="45">
        <v>342063.3811550978</v>
      </c>
      <c r="L101" s="9">
        <f t="shared" si="5"/>
        <v>369789.69426866446</v>
      </c>
      <c r="M101" s="9">
        <f t="shared" si="4"/>
        <v>96.149166476511823</v>
      </c>
      <c r="O101" s="46">
        <f t="shared" si="6"/>
        <v>27726.313113566692</v>
      </c>
      <c r="P101" s="46">
        <f t="shared" si="7"/>
        <v>7.2091297747183285</v>
      </c>
    </row>
    <row r="102" spans="1:16" x14ac:dyDescent="0.3">
      <c r="A102" s="2">
        <v>275</v>
      </c>
      <c r="B102" s="2" t="s">
        <v>98</v>
      </c>
      <c r="C102" s="2">
        <v>13</v>
      </c>
      <c r="D102" s="2">
        <v>25</v>
      </c>
      <c r="E102" s="7">
        <v>2627</v>
      </c>
      <c r="G102" s="37">
        <v>111673.76999999955</v>
      </c>
      <c r="H102" s="37">
        <v>11709.471461731266</v>
      </c>
      <c r="I102" s="37">
        <v>7355.5999999999995</v>
      </c>
      <c r="J102" s="45">
        <v>253005.47432720748</v>
      </c>
      <c r="L102" s="9">
        <f t="shared" si="5"/>
        <v>272070.54578893876</v>
      </c>
      <c r="M102" s="9">
        <f t="shared" si="4"/>
        <v>103.56701400416398</v>
      </c>
      <c r="O102" s="46">
        <f t="shared" si="6"/>
        <v>19065.071461731266</v>
      </c>
      <c r="P102" s="46">
        <f t="shared" si="7"/>
        <v>7.2573549530762334</v>
      </c>
    </row>
    <row r="103" spans="1:16" x14ac:dyDescent="0.3">
      <c r="A103" s="2">
        <v>276</v>
      </c>
      <c r="B103" s="2" t="s">
        <v>99</v>
      </c>
      <c r="C103" s="2">
        <v>12</v>
      </c>
      <c r="D103" s="2">
        <v>23</v>
      </c>
      <c r="E103" s="7">
        <v>14821</v>
      </c>
      <c r="G103" s="37">
        <v>630040.71000000089</v>
      </c>
      <c r="H103" s="37">
        <v>75287.621213654245</v>
      </c>
      <c r="I103" s="37">
        <v>41498.799999999996</v>
      </c>
      <c r="J103" s="45">
        <v>1280860.5218319576</v>
      </c>
      <c r="L103" s="9">
        <f t="shared" si="5"/>
        <v>1397646.943045612</v>
      </c>
      <c r="M103" s="9">
        <f t="shared" si="4"/>
        <v>94.301797655057825</v>
      </c>
      <c r="O103" s="46">
        <f t="shared" si="6"/>
        <v>116786.42121365425</v>
      </c>
      <c r="P103" s="46">
        <f t="shared" si="7"/>
        <v>7.8797936180861106</v>
      </c>
    </row>
    <row r="104" spans="1:16" x14ac:dyDescent="0.3">
      <c r="A104" s="2">
        <v>280</v>
      </c>
      <c r="B104" s="2" t="s">
        <v>100</v>
      </c>
      <c r="C104" s="2">
        <v>15</v>
      </c>
      <c r="D104" s="2">
        <v>25</v>
      </c>
      <c r="E104" s="7">
        <v>2077</v>
      </c>
      <c r="G104" s="37">
        <v>88293.269999999553</v>
      </c>
      <c r="H104" s="37">
        <v>8548.4381518756236</v>
      </c>
      <c r="I104" s="37">
        <v>5815.5999999999995</v>
      </c>
      <c r="J104" s="45">
        <v>194006.46307278669</v>
      </c>
      <c r="L104" s="9">
        <f t="shared" si="5"/>
        <v>208370.50122466232</v>
      </c>
      <c r="M104" s="9">
        <f t="shared" si="4"/>
        <v>100.32282196661643</v>
      </c>
      <c r="O104" s="46">
        <f t="shared" si="6"/>
        <v>14364.038151875622</v>
      </c>
      <c r="P104" s="46">
        <f t="shared" si="7"/>
        <v>6.915762230079741</v>
      </c>
    </row>
    <row r="105" spans="1:16" x14ac:dyDescent="0.3">
      <c r="A105" s="2">
        <v>284</v>
      </c>
      <c r="B105" s="2" t="s">
        <v>333</v>
      </c>
      <c r="C105" s="2">
        <v>2</v>
      </c>
      <c r="D105" s="2">
        <v>25</v>
      </c>
      <c r="E105" s="7">
        <v>2308</v>
      </c>
      <c r="G105" s="37">
        <v>98113.080000000075</v>
      </c>
      <c r="H105" s="37">
        <v>9683.3942633804891</v>
      </c>
      <c r="I105" s="37">
        <v>6462.4</v>
      </c>
      <c r="J105" s="45">
        <v>214852.95031564333</v>
      </c>
      <c r="L105" s="9">
        <f t="shared" si="5"/>
        <v>230998.74457902383</v>
      </c>
      <c r="M105" s="9">
        <f t="shared" si="4"/>
        <v>100.08611116942107</v>
      </c>
      <c r="O105" s="46">
        <f t="shared" si="6"/>
        <v>16145.794263380489</v>
      </c>
      <c r="P105" s="46">
        <f t="shared" si="7"/>
        <v>6.9955781037177163</v>
      </c>
    </row>
    <row r="106" spans="1:16" x14ac:dyDescent="0.3">
      <c r="A106" s="2">
        <v>285</v>
      </c>
      <c r="B106" s="2" t="s">
        <v>101</v>
      </c>
      <c r="C106" s="2">
        <v>8</v>
      </c>
      <c r="D106" s="2">
        <v>21</v>
      </c>
      <c r="E106" s="7">
        <v>52126</v>
      </c>
      <c r="G106" s="37">
        <v>2215876.2599999905</v>
      </c>
      <c r="H106" s="37">
        <v>307294.00959612551</v>
      </c>
      <c r="I106" s="37">
        <v>145952.79999999999</v>
      </c>
      <c r="J106" s="45">
        <v>4563358.450168658</v>
      </c>
      <c r="L106" s="9">
        <f t="shared" si="5"/>
        <v>5016605.2597647831</v>
      </c>
      <c r="M106" s="9">
        <f t="shared" si="4"/>
        <v>96.239981194888983</v>
      </c>
      <c r="O106" s="46">
        <f t="shared" si="6"/>
        <v>453246.8095961255</v>
      </c>
      <c r="P106" s="46">
        <f t="shared" si="7"/>
        <v>8.6952156236067513</v>
      </c>
    </row>
    <row r="107" spans="1:16" x14ac:dyDescent="0.3">
      <c r="A107" s="2">
        <v>286</v>
      </c>
      <c r="B107" s="2" t="s">
        <v>102</v>
      </c>
      <c r="C107" s="2">
        <v>8</v>
      </c>
      <c r="D107" s="2">
        <v>21</v>
      </c>
      <c r="E107" s="7">
        <v>82113</v>
      </c>
      <c r="G107" s="37">
        <v>3490623.6299999952</v>
      </c>
      <c r="H107" s="37">
        <v>471386.14984707732</v>
      </c>
      <c r="I107" s="37">
        <v>229916.4</v>
      </c>
      <c r="J107" s="45">
        <v>7657564.251312146</v>
      </c>
      <c r="L107" s="9">
        <f t="shared" si="5"/>
        <v>8358866.8011592235</v>
      </c>
      <c r="M107" s="9">
        <f t="shared" si="4"/>
        <v>101.79711861896683</v>
      </c>
      <c r="O107" s="46">
        <f t="shared" si="6"/>
        <v>701302.54984707735</v>
      </c>
      <c r="P107" s="46">
        <f t="shared" si="7"/>
        <v>8.5407006180151424</v>
      </c>
    </row>
    <row r="108" spans="1:16" x14ac:dyDescent="0.3">
      <c r="A108" s="2">
        <v>287</v>
      </c>
      <c r="B108" s="2" t="s">
        <v>334</v>
      </c>
      <c r="C108" s="2">
        <v>15</v>
      </c>
      <c r="D108" s="2">
        <v>24</v>
      </c>
      <c r="E108" s="7">
        <v>6486</v>
      </c>
      <c r="G108" s="37">
        <v>275719.8599999994</v>
      </c>
      <c r="H108" s="37">
        <v>32117.703719844256</v>
      </c>
      <c r="I108" s="37">
        <v>18160.8</v>
      </c>
      <c r="J108" s="45">
        <v>569168.43861631746</v>
      </c>
      <c r="L108" s="9">
        <f t="shared" si="5"/>
        <v>619446.94233616174</v>
      </c>
      <c r="M108" s="9">
        <f t="shared" si="4"/>
        <v>95.505233169312632</v>
      </c>
      <c r="O108" s="46">
        <f t="shared" si="6"/>
        <v>50278.503719844259</v>
      </c>
      <c r="P108" s="46">
        <f t="shared" si="7"/>
        <v>7.7518507122794107</v>
      </c>
    </row>
    <row r="109" spans="1:16" x14ac:dyDescent="0.3">
      <c r="A109" s="2">
        <v>288</v>
      </c>
      <c r="B109" s="2" t="s">
        <v>103</v>
      </c>
      <c r="C109" s="2">
        <v>15</v>
      </c>
      <c r="D109" s="2">
        <v>24</v>
      </c>
      <c r="E109" s="7">
        <v>6428</v>
      </c>
      <c r="G109" s="37">
        <v>273254.28000000119</v>
      </c>
      <c r="H109" s="37">
        <v>31450.735753317171</v>
      </c>
      <c r="I109" s="37">
        <v>17998.399999999998</v>
      </c>
      <c r="J109" s="45">
        <v>616822.90654149011</v>
      </c>
      <c r="L109" s="9">
        <f t="shared" si="5"/>
        <v>666272.04229480727</v>
      </c>
      <c r="M109" s="9">
        <f t="shared" si="4"/>
        <v>103.65153115973978</v>
      </c>
      <c r="O109" s="46">
        <f t="shared" si="6"/>
        <v>49449.135753317169</v>
      </c>
      <c r="P109" s="46">
        <f t="shared" si="7"/>
        <v>7.6927715857680719</v>
      </c>
    </row>
    <row r="110" spans="1:16" x14ac:dyDescent="0.3">
      <c r="A110" s="2">
        <v>290</v>
      </c>
      <c r="B110" s="2" t="s">
        <v>104</v>
      </c>
      <c r="C110" s="2">
        <v>18</v>
      </c>
      <c r="D110" s="2">
        <v>24</v>
      </c>
      <c r="E110" s="7">
        <v>8190</v>
      </c>
      <c r="G110" s="37">
        <v>348156.89999999851</v>
      </c>
      <c r="H110" s="37">
        <v>37862.204763356254</v>
      </c>
      <c r="I110" s="37">
        <v>22932</v>
      </c>
      <c r="J110" s="45">
        <v>794497.83262856142</v>
      </c>
      <c r="L110" s="9">
        <f t="shared" si="5"/>
        <v>855292.03739191766</v>
      </c>
      <c r="M110" s="9">
        <f t="shared" si="4"/>
        <v>104.43126219681534</v>
      </c>
      <c r="O110" s="46">
        <f t="shared" si="6"/>
        <v>60794.204763356254</v>
      </c>
      <c r="P110" s="46">
        <f t="shared" si="7"/>
        <v>7.4229798245856236</v>
      </c>
    </row>
    <row r="111" spans="1:16" x14ac:dyDescent="0.3">
      <c r="A111" s="2">
        <v>291</v>
      </c>
      <c r="B111" s="2" t="s">
        <v>105</v>
      </c>
      <c r="C111" s="2">
        <v>13</v>
      </c>
      <c r="D111" s="2">
        <v>25</v>
      </c>
      <c r="E111" s="7">
        <v>2206</v>
      </c>
      <c r="G111" s="37">
        <v>93777.060000000522</v>
      </c>
      <c r="H111" s="37">
        <v>9830.3520676172484</v>
      </c>
      <c r="I111" s="37">
        <v>6176.7999999999993</v>
      </c>
      <c r="J111" s="45">
        <v>234026.57795646056</v>
      </c>
      <c r="L111" s="9">
        <f t="shared" si="5"/>
        <v>250033.73002407781</v>
      </c>
      <c r="M111" s="9">
        <f t="shared" si="4"/>
        <v>113.34257934001714</v>
      </c>
      <c r="O111" s="46">
        <f t="shared" si="6"/>
        <v>16007.152067617248</v>
      </c>
      <c r="P111" s="46">
        <f t="shared" si="7"/>
        <v>7.2561886072607651</v>
      </c>
    </row>
    <row r="112" spans="1:16" x14ac:dyDescent="0.3">
      <c r="A112" s="2">
        <v>297</v>
      </c>
      <c r="B112" s="2" t="s">
        <v>106</v>
      </c>
      <c r="C112" s="2">
        <v>11</v>
      </c>
      <c r="D112" s="2">
        <v>20</v>
      </c>
      <c r="E112" s="7">
        <v>119282</v>
      </c>
      <c r="G112" s="37">
        <v>5070677.8199999928</v>
      </c>
      <c r="H112" s="37">
        <v>640553.54727981566</v>
      </c>
      <c r="I112" s="37">
        <v>333989.59999999998</v>
      </c>
      <c r="J112" s="45">
        <v>10733876.982969984</v>
      </c>
      <c r="L112" s="9">
        <f t="shared" si="5"/>
        <v>11708420.1302498</v>
      </c>
      <c r="M112" s="9">
        <f t="shared" si="4"/>
        <v>98.15747665406181</v>
      </c>
      <c r="O112" s="46">
        <f t="shared" si="6"/>
        <v>974543.14727981563</v>
      </c>
      <c r="P112" s="46">
        <f t="shared" si="7"/>
        <v>8.1700771891803932</v>
      </c>
    </row>
    <row r="113" spans="1:16" x14ac:dyDescent="0.3">
      <c r="A113" s="2">
        <v>300</v>
      </c>
      <c r="B113" s="2" t="s">
        <v>107</v>
      </c>
      <c r="C113" s="2">
        <v>14</v>
      </c>
      <c r="D113" s="2">
        <v>25</v>
      </c>
      <c r="E113" s="7">
        <v>3551</v>
      </c>
      <c r="G113" s="37">
        <v>150953.00999999978</v>
      </c>
      <c r="H113" s="37">
        <v>14744.597831208088</v>
      </c>
      <c r="I113" s="37">
        <v>9942.7999999999993</v>
      </c>
      <c r="J113" s="45">
        <v>308827.36549863545</v>
      </c>
      <c r="L113" s="9">
        <f t="shared" si="5"/>
        <v>333514.76332984352</v>
      </c>
      <c r="M113" s="9">
        <f t="shared" si="4"/>
        <v>93.921363934059002</v>
      </c>
      <c r="O113" s="46">
        <f t="shared" si="6"/>
        <v>24687.397831208087</v>
      </c>
      <c r="P113" s="46">
        <f t="shared" si="7"/>
        <v>6.9522381952148935</v>
      </c>
    </row>
    <row r="114" spans="1:16" x14ac:dyDescent="0.3">
      <c r="A114" s="2">
        <v>301</v>
      </c>
      <c r="B114" s="2" t="s">
        <v>108</v>
      </c>
      <c r="C114" s="2">
        <v>14</v>
      </c>
      <c r="D114" s="2">
        <v>22</v>
      </c>
      <c r="E114" s="7">
        <v>20678</v>
      </c>
      <c r="G114" s="37">
        <v>879021.77999998629</v>
      </c>
      <c r="H114" s="37">
        <v>89843.302631404746</v>
      </c>
      <c r="I114" s="37">
        <v>57898.399999999994</v>
      </c>
      <c r="J114" s="45">
        <v>1752765.9709333046</v>
      </c>
      <c r="L114" s="9">
        <f t="shared" si="5"/>
        <v>1900507.6735647093</v>
      </c>
      <c r="M114" s="9">
        <f t="shared" si="4"/>
        <v>91.909646656577479</v>
      </c>
      <c r="O114" s="46">
        <f t="shared" si="6"/>
        <v>147741.70263140474</v>
      </c>
      <c r="P114" s="46">
        <f t="shared" si="7"/>
        <v>7.1448739061516946</v>
      </c>
    </row>
    <row r="115" spans="1:16" x14ac:dyDescent="0.3">
      <c r="A115" s="2">
        <v>304</v>
      </c>
      <c r="B115" s="2" t="s">
        <v>109</v>
      </c>
      <c r="C115" s="2">
        <v>2</v>
      </c>
      <c r="D115" s="2">
        <v>26</v>
      </c>
      <c r="E115" s="7">
        <v>949</v>
      </c>
      <c r="G115" s="37">
        <v>40341.989999999991</v>
      </c>
      <c r="H115" s="37">
        <v>4311.5177780727427</v>
      </c>
      <c r="I115" s="37">
        <v>2657.2</v>
      </c>
      <c r="J115" s="45">
        <v>87948.977982991943</v>
      </c>
      <c r="L115" s="9">
        <f t="shared" si="5"/>
        <v>94917.695761064679</v>
      </c>
      <c r="M115" s="9">
        <f t="shared" si="4"/>
        <v>100.01864674506288</v>
      </c>
      <c r="O115" s="46">
        <f t="shared" si="6"/>
        <v>6968.7177780727425</v>
      </c>
      <c r="P115" s="46">
        <f t="shared" si="7"/>
        <v>7.3432221054507298</v>
      </c>
    </row>
    <row r="116" spans="1:16" x14ac:dyDescent="0.3">
      <c r="A116" s="2">
        <v>305</v>
      </c>
      <c r="B116" s="2" t="s">
        <v>110</v>
      </c>
      <c r="C116" s="2">
        <v>17</v>
      </c>
      <c r="D116" s="2">
        <v>23</v>
      </c>
      <c r="E116" s="7">
        <v>15134</v>
      </c>
      <c r="G116" s="37">
        <v>643346.33999999613</v>
      </c>
      <c r="H116" s="37">
        <v>65599.889837619601</v>
      </c>
      <c r="I116" s="37">
        <v>42375.199999999997</v>
      </c>
      <c r="J116" s="45">
        <v>1371610.8733047475</v>
      </c>
      <c r="L116" s="9">
        <f t="shared" si="5"/>
        <v>1479585.9631423671</v>
      </c>
      <c r="M116" s="9">
        <f t="shared" si="4"/>
        <v>97.765690705852194</v>
      </c>
      <c r="O116" s="46">
        <f t="shared" si="6"/>
        <v>107975.0898376196</v>
      </c>
      <c r="P116" s="46">
        <f t="shared" si="7"/>
        <v>7.1346035309646885</v>
      </c>
    </row>
    <row r="117" spans="1:16" x14ac:dyDescent="0.3">
      <c r="A117" s="2">
        <v>309</v>
      </c>
      <c r="B117" s="2" t="s">
        <v>111</v>
      </c>
      <c r="C117" s="2">
        <v>12</v>
      </c>
      <c r="D117" s="2">
        <v>24</v>
      </c>
      <c r="E117" s="7">
        <v>6688</v>
      </c>
      <c r="G117" s="37">
        <v>284306.87999999896</v>
      </c>
      <c r="H117" s="37">
        <v>29609.55209420461</v>
      </c>
      <c r="I117" s="37">
        <v>18726.399999999998</v>
      </c>
      <c r="J117" s="45">
        <v>576599.22002175939</v>
      </c>
      <c r="L117" s="9">
        <f t="shared" si="5"/>
        <v>624935.172115964</v>
      </c>
      <c r="M117" s="9">
        <f t="shared" si="4"/>
        <v>93.441263773319974</v>
      </c>
      <c r="O117" s="46">
        <f t="shared" si="6"/>
        <v>48335.952094204607</v>
      </c>
      <c r="P117" s="46">
        <f t="shared" si="7"/>
        <v>7.2272655643248518</v>
      </c>
    </row>
    <row r="118" spans="1:16" x14ac:dyDescent="0.3">
      <c r="A118" s="2">
        <v>312</v>
      </c>
      <c r="B118" s="2" t="s">
        <v>112</v>
      </c>
      <c r="C118" s="2">
        <v>13</v>
      </c>
      <c r="D118" s="2">
        <v>26</v>
      </c>
      <c r="E118" s="7">
        <v>1313</v>
      </c>
      <c r="G118" s="37">
        <v>55815.63000000082</v>
      </c>
      <c r="H118" s="37">
        <v>5784.3362098444159</v>
      </c>
      <c r="I118" s="37">
        <v>3676.3999999999996</v>
      </c>
      <c r="J118" s="45">
        <v>152336.02513537311</v>
      </c>
      <c r="L118" s="9">
        <f t="shared" si="5"/>
        <v>161796.76134521753</v>
      </c>
      <c r="M118" s="9">
        <f t="shared" si="4"/>
        <v>123.22677939468204</v>
      </c>
      <c r="O118" s="46">
        <f t="shared" si="6"/>
        <v>9460.7362098444155</v>
      </c>
      <c r="P118" s="46">
        <f t="shared" si="7"/>
        <v>7.2054350417703086</v>
      </c>
    </row>
    <row r="119" spans="1:16" x14ac:dyDescent="0.3">
      <c r="A119" s="2">
        <v>316</v>
      </c>
      <c r="B119" s="2" t="s">
        <v>113</v>
      </c>
      <c r="C119" s="2">
        <v>7</v>
      </c>
      <c r="D119" s="2">
        <v>25</v>
      </c>
      <c r="E119" s="7">
        <v>4368</v>
      </c>
      <c r="G119" s="37">
        <v>185683.6799999997</v>
      </c>
      <c r="H119" s="37">
        <v>22618.319394558668</v>
      </c>
      <c r="I119" s="37">
        <v>12230.4</v>
      </c>
      <c r="J119" s="45">
        <v>374568.66542856488</v>
      </c>
      <c r="L119" s="9">
        <f t="shared" si="5"/>
        <v>409417.38482312358</v>
      </c>
      <c r="M119" s="9">
        <f t="shared" si="4"/>
        <v>93.731086269030129</v>
      </c>
      <c r="O119" s="46">
        <f t="shared" si="6"/>
        <v>34848.71939455867</v>
      </c>
      <c r="P119" s="46">
        <f t="shared" si="7"/>
        <v>7.97818667457845</v>
      </c>
    </row>
    <row r="120" spans="1:16" x14ac:dyDescent="0.3">
      <c r="A120" s="2">
        <v>317</v>
      </c>
      <c r="B120" s="2" t="s">
        <v>114</v>
      </c>
      <c r="C120" s="2">
        <v>17</v>
      </c>
      <c r="D120" s="2">
        <v>25</v>
      </c>
      <c r="E120" s="7">
        <v>2576</v>
      </c>
      <c r="G120" s="37">
        <v>109505.75999999978</v>
      </c>
      <c r="H120" s="37">
        <v>9589.5474215272607</v>
      </c>
      <c r="I120" s="37">
        <v>7212.7999999999993</v>
      </c>
      <c r="J120" s="45">
        <v>233549.93604761668</v>
      </c>
      <c r="L120" s="9">
        <f t="shared" si="5"/>
        <v>250352.28346914393</v>
      </c>
      <c r="M120" s="9">
        <f t="shared" si="4"/>
        <v>97.186445446096243</v>
      </c>
      <c r="O120" s="46">
        <f t="shared" si="6"/>
        <v>16802.347421527258</v>
      </c>
      <c r="P120" s="46">
        <f t="shared" si="7"/>
        <v>6.5226503965556129</v>
      </c>
    </row>
    <row r="121" spans="1:16" x14ac:dyDescent="0.3">
      <c r="A121" s="2">
        <v>320</v>
      </c>
      <c r="B121" s="2" t="s">
        <v>115</v>
      </c>
      <c r="C121" s="2">
        <v>19</v>
      </c>
      <c r="D121" s="2">
        <v>24</v>
      </c>
      <c r="E121" s="7">
        <v>7274</v>
      </c>
      <c r="G121" s="37">
        <v>309217.73999999836</v>
      </c>
      <c r="H121" s="37">
        <v>38401.784824207985</v>
      </c>
      <c r="I121" s="37">
        <v>20367.199999999997</v>
      </c>
      <c r="J121" s="45">
        <v>609889.99190883548</v>
      </c>
      <c r="L121" s="9">
        <f t="shared" si="5"/>
        <v>668658.97673304344</v>
      </c>
      <c r="M121" s="9">
        <f t="shared" si="4"/>
        <v>91.924522509354333</v>
      </c>
      <c r="O121" s="46">
        <f t="shared" si="6"/>
        <v>58768.984824207982</v>
      </c>
      <c r="P121" s="46">
        <f t="shared" si="7"/>
        <v>8.0793215320604865</v>
      </c>
    </row>
    <row r="122" spans="1:16" x14ac:dyDescent="0.3">
      <c r="A122" s="2">
        <v>322</v>
      </c>
      <c r="B122" s="2" t="s">
        <v>116</v>
      </c>
      <c r="C122" s="2">
        <v>2</v>
      </c>
      <c r="D122" s="2">
        <v>24</v>
      </c>
      <c r="E122" s="7">
        <v>6640</v>
      </c>
      <c r="G122" s="37">
        <v>282266.40000000224</v>
      </c>
      <c r="H122" s="37">
        <v>29819.032457509828</v>
      </c>
      <c r="I122" s="37">
        <v>18592</v>
      </c>
      <c r="J122" s="45">
        <v>570790.73231155786</v>
      </c>
      <c r="L122" s="9">
        <f t="shared" si="5"/>
        <v>619201.76476906764</v>
      </c>
      <c r="M122" s="9">
        <f t="shared" si="4"/>
        <v>93.253277826666817</v>
      </c>
      <c r="O122" s="46">
        <f t="shared" si="6"/>
        <v>48411.032457509828</v>
      </c>
      <c r="P122" s="46">
        <f t="shared" si="7"/>
        <v>7.2908181411912389</v>
      </c>
    </row>
    <row r="123" spans="1:16" x14ac:dyDescent="0.3">
      <c r="A123" s="2">
        <v>398</v>
      </c>
      <c r="B123" s="2" t="s">
        <v>117</v>
      </c>
      <c r="C123" s="2">
        <v>7</v>
      </c>
      <c r="D123" s="2">
        <v>20</v>
      </c>
      <c r="E123" s="7">
        <v>119823</v>
      </c>
      <c r="G123" s="37">
        <v>5093675.7300000191</v>
      </c>
      <c r="H123" s="37">
        <v>660425.71365838463</v>
      </c>
      <c r="I123" s="37">
        <v>335504.39999999997</v>
      </c>
      <c r="J123" s="45">
        <v>11045583.384916171</v>
      </c>
      <c r="L123" s="9">
        <f t="shared" si="5"/>
        <v>12041513.498574557</v>
      </c>
      <c r="M123" s="9">
        <f t="shared" si="4"/>
        <v>100.49417472918019</v>
      </c>
      <c r="O123" s="46">
        <f t="shared" si="6"/>
        <v>995930.11365838465</v>
      </c>
      <c r="P123" s="46">
        <f t="shared" si="7"/>
        <v>8.3116773378932649</v>
      </c>
    </row>
    <row r="124" spans="1:16" x14ac:dyDescent="0.3">
      <c r="A124" s="2">
        <v>399</v>
      </c>
      <c r="B124" s="2" t="s">
        <v>118</v>
      </c>
      <c r="C124" s="2">
        <v>15</v>
      </c>
      <c r="D124" s="2">
        <v>24</v>
      </c>
      <c r="E124" s="7">
        <v>8017</v>
      </c>
      <c r="G124" s="37">
        <v>340802.66999999993</v>
      </c>
      <c r="H124" s="37">
        <v>45167.01475255024</v>
      </c>
      <c r="I124" s="37">
        <v>22447.599999999999</v>
      </c>
      <c r="J124" s="45">
        <v>676652.83466053358</v>
      </c>
      <c r="L124" s="9">
        <f t="shared" si="5"/>
        <v>744267.44941308384</v>
      </c>
      <c r="M124" s="9">
        <f t="shared" si="4"/>
        <v>92.836154348644612</v>
      </c>
      <c r="O124" s="46">
        <f t="shared" si="6"/>
        <v>67614.614752550231</v>
      </c>
      <c r="P124" s="46">
        <f t="shared" si="7"/>
        <v>8.4339047963764795</v>
      </c>
    </row>
    <row r="125" spans="1:16" x14ac:dyDescent="0.3">
      <c r="A125" s="2">
        <v>400</v>
      </c>
      <c r="B125" s="2" t="s">
        <v>119</v>
      </c>
      <c r="C125" s="2">
        <v>2</v>
      </c>
      <c r="D125" s="2">
        <v>24</v>
      </c>
      <c r="E125" s="7">
        <v>8588</v>
      </c>
      <c r="G125" s="37">
        <v>365075.87999999523</v>
      </c>
      <c r="H125" s="37">
        <v>41132.01435198832</v>
      </c>
      <c r="I125" s="37">
        <v>24046.399999999998</v>
      </c>
      <c r="J125" s="45">
        <v>781762.50630067242</v>
      </c>
      <c r="L125" s="9">
        <f t="shared" si="5"/>
        <v>846940.92065266077</v>
      </c>
      <c r="M125" s="9">
        <f t="shared" si="4"/>
        <v>98.619110462582768</v>
      </c>
      <c r="O125" s="46">
        <f t="shared" si="6"/>
        <v>65178.414351988322</v>
      </c>
      <c r="P125" s="46">
        <f t="shared" si="7"/>
        <v>7.5894753553782399</v>
      </c>
    </row>
    <row r="126" spans="1:16" x14ac:dyDescent="0.3">
      <c r="A126" s="2">
        <v>402</v>
      </c>
      <c r="B126" s="2" t="s">
        <v>120</v>
      </c>
      <c r="C126" s="2">
        <v>11</v>
      </c>
      <c r="D126" s="2">
        <v>24</v>
      </c>
      <c r="E126" s="7">
        <v>9485</v>
      </c>
      <c r="G126" s="37">
        <v>403207.35000000149</v>
      </c>
      <c r="H126" s="37">
        <v>42060.134681074655</v>
      </c>
      <c r="I126" s="37">
        <v>26558</v>
      </c>
      <c r="J126" s="45">
        <v>816655.29194760602</v>
      </c>
      <c r="L126" s="9">
        <f t="shared" si="5"/>
        <v>885273.42662868067</v>
      </c>
      <c r="M126" s="9">
        <f t="shared" si="4"/>
        <v>93.334046033598383</v>
      </c>
      <c r="O126" s="46">
        <f t="shared" si="6"/>
        <v>68618.134681074647</v>
      </c>
      <c r="P126" s="46">
        <f t="shared" si="7"/>
        <v>7.2343842573615866</v>
      </c>
    </row>
    <row r="127" spans="1:16" x14ac:dyDescent="0.3">
      <c r="A127" s="2">
        <v>403</v>
      </c>
      <c r="B127" s="2" t="s">
        <v>121</v>
      </c>
      <c r="C127" s="2">
        <v>14</v>
      </c>
      <c r="D127" s="2">
        <v>25</v>
      </c>
      <c r="E127" s="7">
        <v>2996</v>
      </c>
      <c r="G127" s="37">
        <v>127359.95999999903</v>
      </c>
      <c r="H127" s="37">
        <v>12639.276544405981</v>
      </c>
      <c r="I127" s="37">
        <v>8388.7999999999993</v>
      </c>
      <c r="J127" s="45">
        <v>258318.39956190187</v>
      </c>
      <c r="L127" s="9">
        <f t="shared" si="5"/>
        <v>279346.47610630782</v>
      </c>
      <c r="M127" s="9">
        <f t="shared" si="4"/>
        <v>93.239811784481915</v>
      </c>
      <c r="O127" s="46">
        <f t="shared" si="6"/>
        <v>21028.07654440598</v>
      </c>
      <c r="P127" s="46">
        <f t="shared" si="7"/>
        <v>7.018717137652196</v>
      </c>
    </row>
    <row r="128" spans="1:16" x14ac:dyDescent="0.3">
      <c r="A128" s="2">
        <v>405</v>
      </c>
      <c r="B128" s="2" t="s">
        <v>122</v>
      </c>
      <c r="C128" s="2">
        <v>9</v>
      </c>
      <c r="D128" s="2">
        <v>21</v>
      </c>
      <c r="E128" s="7">
        <v>72634</v>
      </c>
      <c r="G128" s="37">
        <v>3087671.3400000036</v>
      </c>
      <c r="H128" s="37">
        <v>401066.76584926911</v>
      </c>
      <c r="I128" s="37">
        <v>203375.19999999998</v>
      </c>
      <c r="J128" s="45">
        <v>6996303.6303033456</v>
      </c>
      <c r="L128" s="9">
        <f t="shared" si="5"/>
        <v>7600745.5961526148</v>
      </c>
      <c r="M128" s="9">
        <f t="shared" si="4"/>
        <v>104.64445846507992</v>
      </c>
      <c r="O128" s="46">
        <f t="shared" si="6"/>
        <v>604441.96584926907</v>
      </c>
      <c r="P128" s="46">
        <f t="shared" si="7"/>
        <v>8.3217496743848489</v>
      </c>
    </row>
    <row r="129" spans="1:16" x14ac:dyDescent="0.3">
      <c r="A129" s="2">
        <v>407</v>
      </c>
      <c r="B129" s="2" t="s">
        <v>123</v>
      </c>
      <c r="C129" s="2">
        <v>1</v>
      </c>
      <c r="D129" s="2">
        <v>25</v>
      </c>
      <c r="E129" s="7">
        <v>2606</v>
      </c>
      <c r="G129" s="37">
        <v>110781.06000000052</v>
      </c>
      <c r="H129" s="37">
        <v>12073.594470202765</v>
      </c>
      <c r="I129" s="37">
        <v>7296.7999999999993</v>
      </c>
      <c r="J129" s="45">
        <v>232186.56734149373</v>
      </c>
      <c r="L129" s="9">
        <f t="shared" si="5"/>
        <v>251556.9618116965</v>
      </c>
      <c r="M129" s="9">
        <f t="shared" si="4"/>
        <v>96.529916274634118</v>
      </c>
      <c r="O129" s="46">
        <f t="shared" si="6"/>
        <v>19370.394470202766</v>
      </c>
      <c r="P129" s="46">
        <f t="shared" si="7"/>
        <v>7.4329986455114216</v>
      </c>
    </row>
    <row r="130" spans="1:16" x14ac:dyDescent="0.3">
      <c r="A130" s="2">
        <v>408</v>
      </c>
      <c r="B130" s="2" t="s">
        <v>124</v>
      </c>
      <c r="C130" s="2">
        <v>14</v>
      </c>
      <c r="D130" s="2">
        <v>23</v>
      </c>
      <c r="E130" s="7">
        <v>14278</v>
      </c>
      <c r="G130" s="37">
        <v>606957.78000000119</v>
      </c>
      <c r="H130" s="37">
        <v>70381.617208614931</v>
      </c>
      <c r="I130" s="37">
        <v>39978.399999999994</v>
      </c>
      <c r="J130" s="45">
        <v>1215947.4015727742</v>
      </c>
      <c r="L130" s="9">
        <f t="shared" si="5"/>
        <v>1326307.418781389</v>
      </c>
      <c r="M130" s="9">
        <f t="shared" si="4"/>
        <v>92.8916808223413</v>
      </c>
      <c r="O130" s="46">
        <f t="shared" si="6"/>
        <v>110360.01720861493</v>
      </c>
      <c r="P130" s="46">
        <f t="shared" si="7"/>
        <v>7.7293750671392996</v>
      </c>
    </row>
    <row r="131" spans="1:16" x14ac:dyDescent="0.3">
      <c r="A131" s="2">
        <v>410</v>
      </c>
      <c r="B131" s="2" t="s">
        <v>125</v>
      </c>
      <c r="C131" s="2">
        <v>13</v>
      </c>
      <c r="D131" s="2">
        <v>23</v>
      </c>
      <c r="E131" s="7">
        <v>18903</v>
      </c>
      <c r="G131" s="37">
        <v>803566.53000000119</v>
      </c>
      <c r="H131" s="37">
        <v>97860.511375487273</v>
      </c>
      <c r="I131" s="37">
        <v>52928.399999999994</v>
      </c>
      <c r="J131" s="45">
        <v>1611927.9891122179</v>
      </c>
      <c r="L131" s="9">
        <f t="shared" si="5"/>
        <v>1762716.9004877051</v>
      </c>
      <c r="M131" s="9">
        <f t="shared" si="4"/>
        <v>93.250642780918639</v>
      </c>
      <c r="O131" s="46">
        <f t="shared" si="6"/>
        <v>150788.91137548728</v>
      </c>
      <c r="P131" s="46">
        <f t="shared" si="7"/>
        <v>7.976983091334036</v>
      </c>
    </row>
    <row r="132" spans="1:16" x14ac:dyDescent="0.3">
      <c r="A132" s="2">
        <v>416</v>
      </c>
      <c r="B132" s="2" t="s">
        <v>126</v>
      </c>
      <c r="C132" s="2">
        <v>9</v>
      </c>
      <c r="D132" s="2">
        <v>25</v>
      </c>
      <c r="E132" s="7">
        <v>2971</v>
      </c>
      <c r="G132" s="37">
        <v>126297.20999999996</v>
      </c>
      <c r="H132" s="37">
        <v>15559.492763085107</v>
      </c>
      <c r="I132" s="37">
        <v>8318.7999999999993</v>
      </c>
      <c r="J132" s="45">
        <v>254247.86095033691</v>
      </c>
      <c r="L132" s="9">
        <f t="shared" si="5"/>
        <v>278126.15371342201</v>
      </c>
      <c r="M132" s="9">
        <f t="shared" si="4"/>
        <v>93.613649853053516</v>
      </c>
      <c r="O132" s="46">
        <f t="shared" si="6"/>
        <v>23878.292763085105</v>
      </c>
      <c r="P132" s="46">
        <f t="shared" si="7"/>
        <v>8.0371231111023569</v>
      </c>
    </row>
    <row r="133" spans="1:16" x14ac:dyDescent="0.3">
      <c r="A133" s="2">
        <v>418</v>
      </c>
      <c r="B133" s="2" t="s">
        <v>127</v>
      </c>
      <c r="C133" s="2">
        <v>6</v>
      </c>
      <c r="D133" s="2">
        <v>22</v>
      </c>
      <c r="E133" s="7">
        <v>23523</v>
      </c>
      <c r="G133" s="37">
        <v>999962.73000000045</v>
      </c>
      <c r="H133" s="37">
        <v>138706.88921281317</v>
      </c>
      <c r="I133" s="37">
        <v>65864.399999999994</v>
      </c>
      <c r="J133" s="45">
        <v>2087142.2457693582</v>
      </c>
      <c r="L133" s="9">
        <f t="shared" si="5"/>
        <v>2291713.5349821714</v>
      </c>
      <c r="M133" s="9">
        <f t="shared" si="4"/>
        <v>97.424373378487928</v>
      </c>
      <c r="O133" s="46">
        <f t="shared" si="6"/>
        <v>204571.28921281316</v>
      </c>
      <c r="P133" s="46">
        <f t="shared" si="7"/>
        <v>8.6966496285683448</v>
      </c>
    </row>
    <row r="134" spans="1:16" x14ac:dyDescent="0.3">
      <c r="A134" s="2">
        <v>420</v>
      </c>
      <c r="B134" s="2" t="s">
        <v>128</v>
      </c>
      <c r="C134" s="2">
        <v>11</v>
      </c>
      <c r="D134" s="2">
        <v>24</v>
      </c>
      <c r="E134" s="7">
        <v>9454</v>
      </c>
      <c r="G134" s="37">
        <v>401889.53999999911</v>
      </c>
      <c r="H134" s="37">
        <v>47581.265089083106</v>
      </c>
      <c r="I134" s="37">
        <v>26471.199999999997</v>
      </c>
      <c r="J134" s="45">
        <v>895476.40259726788</v>
      </c>
      <c r="L134" s="9">
        <f t="shared" si="5"/>
        <v>969528.86768635095</v>
      </c>
      <c r="M134" s="9">
        <f t="shared" si="4"/>
        <v>102.55223901907668</v>
      </c>
      <c r="O134" s="46">
        <f t="shared" si="6"/>
        <v>74052.465089083096</v>
      </c>
      <c r="P134" s="46">
        <f t="shared" si="7"/>
        <v>7.8329241685088951</v>
      </c>
    </row>
    <row r="135" spans="1:16" x14ac:dyDescent="0.3">
      <c r="A135" s="2">
        <v>421</v>
      </c>
      <c r="B135" s="2" t="s">
        <v>129</v>
      </c>
      <c r="C135" s="2">
        <v>16</v>
      </c>
      <c r="D135" s="2">
        <v>26</v>
      </c>
      <c r="E135" s="7">
        <v>719</v>
      </c>
      <c r="G135" s="37">
        <v>30564.689999999478</v>
      </c>
      <c r="H135" s="37">
        <v>2703.3092499897944</v>
      </c>
      <c r="I135" s="37">
        <v>2013.1999999999998</v>
      </c>
      <c r="J135" s="45">
        <v>78101.001396597916</v>
      </c>
      <c r="L135" s="9">
        <f t="shared" si="5"/>
        <v>82817.510646587703</v>
      </c>
      <c r="M135" s="9">
        <f t="shared" ref="M135:M198" si="8">L135/E135</f>
        <v>115.18429853489249</v>
      </c>
      <c r="O135" s="46">
        <f t="shared" si="6"/>
        <v>4716.5092499897946</v>
      </c>
      <c r="P135" s="46">
        <f t="shared" si="7"/>
        <v>6.5598181501944293</v>
      </c>
    </row>
    <row r="136" spans="1:16" x14ac:dyDescent="0.3">
      <c r="A136" s="2">
        <v>422</v>
      </c>
      <c r="B136" s="2" t="s">
        <v>130</v>
      </c>
      <c r="C136" s="2">
        <v>12</v>
      </c>
      <c r="D136" s="2">
        <v>23</v>
      </c>
      <c r="E136" s="7">
        <v>10884</v>
      </c>
      <c r="G136" s="37">
        <v>462678.84000000358</v>
      </c>
      <c r="H136" s="37">
        <v>50184.355612918604</v>
      </c>
      <c r="I136" s="37">
        <v>30475.199999999997</v>
      </c>
      <c r="J136" s="45">
        <v>1060772.0495387593</v>
      </c>
      <c r="L136" s="9">
        <f t="shared" si="5"/>
        <v>1141431.605151678</v>
      </c>
      <c r="M136" s="9">
        <f t="shared" si="8"/>
        <v>104.87243707751543</v>
      </c>
      <c r="O136" s="46">
        <f t="shared" si="6"/>
        <v>80659.555612918601</v>
      </c>
      <c r="P136" s="46">
        <f t="shared" si="7"/>
        <v>7.4108375241564319</v>
      </c>
    </row>
    <row r="137" spans="1:16" x14ac:dyDescent="0.3">
      <c r="A137" s="2">
        <v>423</v>
      </c>
      <c r="B137" s="2" t="s">
        <v>131</v>
      </c>
      <c r="C137" s="2">
        <v>2</v>
      </c>
      <c r="D137" s="2">
        <v>23</v>
      </c>
      <c r="E137" s="7">
        <v>19994</v>
      </c>
      <c r="G137" s="37">
        <v>849944.94000000134</v>
      </c>
      <c r="H137" s="37">
        <v>112824.80543040222</v>
      </c>
      <c r="I137" s="37">
        <v>55983.199999999997</v>
      </c>
      <c r="J137" s="45">
        <v>1754598.728512913</v>
      </c>
      <c r="L137" s="9">
        <f t="shared" ref="L137:L200" si="9">SUM(H137:J137)</f>
        <v>1923406.7339433152</v>
      </c>
      <c r="M137" s="9">
        <f t="shared" si="8"/>
        <v>96.199196456102598</v>
      </c>
      <c r="O137" s="46">
        <f t="shared" ref="O137:O200" si="10">SUM(H137:I137)</f>
        <v>168808.00543040223</v>
      </c>
      <c r="P137" s="46">
        <f t="shared" ref="P137:P200" si="11">O137/E137</f>
        <v>8.4429331514655512</v>
      </c>
    </row>
    <row r="138" spans="1:16" x14ac:dyDescent="0.3">
      <c r="A138" s="2">
        <v>425</v>
      </c>
      <c r="B138" s="2" t="s">
        <v>132</v>
      </c>
      <c r="C138" s="2">
        <v>17</v>
      </c>
      <c r="D138" s="2">
        <v>23</v>
      </c>
      <c r="E138" s="7">
        <v>10191</v>
      </c>
      <c r="G138" s="37">
        <v>433219.41000000015</v>
      </c>
      <c r="H138" s="37">
        <v>49908.773172533001</v>
      </c>
      <c r="I138" s="37">
        <v>28534.799999999999</v>
      </c>
      <c r="J138" s="45">
        <v>847470.171010194</v>
      </c>
      <c r="L138" s="9">
        <f t="shared" si="9"/>
        <v>925913.74418272695</v>
      </c>
      <c r="M138" s="9">
        <f t="shared" si="8"/>
        <v>90.85602435312795</v>
      </c>
      <c r="O138" s="46">
        <f t="shared" si="10"/>
        <v>78443.573172532997</v>
      </c>
      <c r="P138" s="46">
        <f t="shared" si="11"/>
        <v>7.6973381584273373</v>
      </c>
    </row>
    <row r="139" spans="1:16" x14ac:dyDescent="0.3">
      <c r="A139" s="2">
        <v>426</v>
      </c>
      <c r="B139" s="2" t="s">
        <v>133</v>
      </c>
      <c r="C139" s="2">
        <v>12</v>
      </c>
      <c r="D139" s="2">
        <v>23</v>
      </c>
      <c r="E139" s="7">
        <v>12084</v>
      </c>
      <c r="G139" s="37">
        <v>513690.84000000358</v>
      </c>
      <c r="H139" s="37">
        <v>58659.850001396437</v>
      </c>
      <c r="I139" s="37">
        <v>33835.199999999997</v>
      </c>
      <c r="J139" s="45">
        <v>991829.43109386275</v>
      </c>
      <c r="L139" s="9">
        <f t="shared" si="9"/>
        <v>1084324.4810952591</v>
      </c>
      <c r="M139" s="9">
        <f t="shared" si="8"/>
        <v>89.73224769076954</v>
      </c>
      <c r="O139" s="46">
        <f t="shared" si="10"/>
        <v>92495.050001396434</v>
      </c>
      <c r="P139" s="46">
        <f t="shared" si="11"/>
        <v>7.6543404502976191</v>
      </c>
    </row>
    <row r="140" spans="1:16" x14ac:dyDescent="0.3">
      <c r="A140" s="2">
        <v>430</v>
      </c>
      <c r="B140" s="2" t="s">
        <v>134</v>
      </c>
      <c r="C140" s="2">
        <v>2</v>
      </c>
      <c r="D140" s="2">
        <v>23</v>
      </c>
      <c r="E140" s="7">
        <v>15875</v>
      </c>
      <c r="G140" s="37">
        <v>674846.25</v>
      </c>
      <c r="H140" s="37">
        <v>75015.260495042952</v>
      </c>
      <c r="I140" s="37">
        <v>44450</v>
      </c>
      <c r="J140" s="45">
        <v>1401393.247743513</v>
      </c>
      <c r="L140" s="9">
        <f t="shared" si="9"/>
        <v>1520858.5082385559</v>
      </c>
      <c r="M140" s="9">
        <f t="shared" si="8"/>
        <v>95.802110755184614</v>
      </c>
      <c r="O140" s="46">
        <f t="shared" si="10"/>
        <v>119465.26049504295</v>
      </c>
      <c r="P140" s="46">
        <f t="shared" si="11"/>
        <v>7.5253707398452256</v>
      </c>
    </row>
    <row r="141" spans="1:16" x14ac:dyDescent="0.3">
      <c r="A141" s="2">
        <v>433</v>
      </c>
      <c r="B141" s="2" t="s">
        <v>135</v>
      </c>
      <c r="C141" s="2">
        <v>5</v>
      </c>
      <c r="D141" s="2">
        <v>24</v>
      </c>
      <c r="E141" s="7">
        <v>7828</v>
      </c>
      <c r="G141" s="37">
        <v>332768.27999999933</v>
      </c>
      <c r="H141" s="37">
        <v>39152.410217995515</v>
      </c>
      <c r="I141" s="37">
        <v>21918.399999999998</v>
      </c>
      <c r="J141" s="45">
        <v>681495.04078910477</v>
      </c>
      <c r="L141" s="9">
        <f t="shared" si="9"/>
        <v>742565.85100710031</v>
      </c>
      <c r="M141" s="9">
        <f t="shared" si="8"/>
        <v>94.86022624004859</v>
      </c>
      <c r="O141" s="46">
        <f t="shared" si="10"/>
        <v>61070.810217995517</v>
      </c>
      <c r="P141" s="46">
        <f t="shared" si="11"/>
        <v>7.8015853625441389</v>
      </c>
    </row>
    <row r="142" spans="1:16" x14ac:dyDescent="0.3">
      <c r="A142" s="2">
        <v>434</v>
      </c>
      <c r="B142" s="2" t="s">
        <v>136</v>
      </c>
      <c r="C142" s="2">
        <v>1</v>
      </c>
      <c r="D142" s="2">
        <v>23</v>
      </c>
      <c r="E142" s="7">
        <v>14772</v>
      </c>
      <c r="G142" s="37">
        <v>627957.71999999881</v>
      </c>
      <c r="H142" s="37">
        <v>76944.569367478631</v>
      </c>
      <c r="I142" s="37">
        <v>41361.599999999999</v>
      </c>
      <c r="J142" s="45">
        <v>1297703.2916652896</v>
      </c>
      <c r="L142" s="9">
        <f t="shared" si="9"/>
        <v>1416009.4610327682</v>
      </c>
      <c r="M142" s="9">
        <f t="shared" si="8"/>
        <v>95.857667278145698</v>
      </c>
      <c r="O142" s="46">
        <f t="shared" si="10"/>
        <v>118306.16936747864</v>
      </c>
      <c r="P142" s="46">
        <f t="shared" si="11"/>
        <v>8.0088118986920271</v>
      </c>
    </row>
    <row r="143" spans="1:16" x14ac:dyDescent="0.3">
      <c r="A143" s="2">
        <v>435</v>
      </c>
      <c r="B143" s="2" t="s">
        <v>137</v>
      </c>
      <c r="C143" s="2">
        <v>13</v>
      </c>
      <c r="D143" s="2">
        <v>26</v>
      </c>
      <c r="E143" s="7">
        <v>690</v>
      </c>
      <c r="G143" s="37">
        <v>29331.900000000373</v>
      </c>
      <c r="H143" s="37">
        <v>2594.3991865332227</v>
      </c>
      <c r="I143" s="37">
        <v>1931.9999999999998</v>
      </c>
      <c r="J143" s="45">
        <v>72898.399159183085</v>
      </c>
      <c r="L143" s="9">
        <f t="shared" si="9"/>
        <v>77424.798345716306</v>
      </c>
      <c r="M143" s="9">
        <f t="shared" si="8"/>
        <v>112.20985267495116</v>
      </c>
      <c r="O143" s="46">
        <f t="shared" si="10"/>
        <v>4526.3991865332227</v>
      </c>
      <c r="P143" s="46">
        <f t="shared" si="11"/>
        <v>6.5599988210626421</v>
      </c>
    </row>
    <row r="144" spans="1:16" x14ac:dyDescent="0.3">
      <c r="A144" s="2">
        <v>436</v>
      </c>
      <c r="B144" s="2" t="s">
        <v>138</v>
      </c>
      <c r="C144" s="2">
        <v>17</v>
      </c>
      <c r="D144" s="2">
        <v>25</v>
      </c>
      <c r="E144" s="7">
        <v>2020</v>
      </c>
      <c r="G144" s="37">
        <v>85870.200000000186</v>
      </c>
      <c r="H144" s="37">
        <v>8461.7363453238668</v>
      </c>
      <c r="I144" s="37">
        <v>5656</v>
      </c>
      <c r="J144" s="45">
        <v>163715.41145441894</v>
      </c>
      <c r="L144" s="9">
        <f t="shared" si="9"/>
        <v>177833.14779974282</v>
      </c>
      <c r="M144" s="9">
        <f t="shared" si="8"/>
        <v>88.036211782050898</v>
      </c>
      <c r="O144" s="46">
        <f t="shared" si="10"/>
        <v>14117.736345323867</v>
      </c>
      <c r="P144" s="46">
        <f t="shared" si="11"/>
        <v>6.9889783887741919</v>
      </c>
    </row>
    <row r="145" spans="1:16" x14ac:dyDescent="0.3">
      <c r="A145" s="2">
        <v>440</v>
      </c>
      <c r="B145" s="2" t="s">
        <v>139</v>
      </c>
      <c r="C145" s="2">
        <v>15</v>
      </c>
      <c r="D145" s="2">
        <v>24</v>
      </c>
      <c r="E145" s="7">
        <v>5417</v>
      </c>
      <c r="G145" s="37">
        <v>230276.67000000179</v>
      </c>
      <c r="H145" s="37">
        <v>22755.991608611566</v>
      </c>
      <c r="I145" s="37">
        <v>15167.599999999999</v>
      </c>
      <c r="J145" s="45">
        <v>443025.32285781583</v>
      </c>
      <c r="L145" s="9">
        <f t="shared" si="9"/>
        <v>480948.91446642741</v>
      </c>
      <c r="M145" s="9">
        <f t="shared" si="8"/>
        <v>88.785105125794246</v>
      </c>
      <c r="O145" s="46">
        <f t="shared" si="10"/>
        <v>37923.591608611561</v>
      </c>
      <c r="P145" s="46">
        <f t="shared" si="11"/>
        <v>7.0008476294280158</v>
      </c>
    </row>
    <row r="146" spans="1:16" x14ac:dyDescent="0.3">
      <c r="A146" s="2">
        <v>441</v>
      </c>
      <c r="B146" s="2" t="s">
        <v>140</v>
      </c>
      <c r="C146" s="2">
        <v>9</v>
      </c>
      <c r="D146" s="2">
        <v>25</v>
      </c>
      <c r="E146" s="7">
        <v>4636</v>
      </c>
      <c r="G146" s="37">
        <v>197076.3599999994</v>
      </c>
      <c r="H146" s="37">
        <v>21253.354749524711</v>
      </c>
      <c r="I146" s="37">
        <v>12980.8</v>
      </c>
      <c r="J146" s="45">
        <v>471458.99376054131</v>
      </c>
      <c r="L146" s="9">
        <f t="shared" si="9"/>
        <v>505693.14851006604</v>
      </c>
      <c r="M146" s="9">
        <f t="shared" si="8"/>
        <v>109.07962651209363</v>
      </c>
      <c r="O146" s="46">
        <f t="shared" si="10"/>
        <v>34234.154749524707</v>
      </c>
      <c r="P146" s="46">
        <f t="shared" si="11"/>
        <v>7.3844164688362177</v>
      </c>
    </row>
    <row r="147" spans="1:16" x14ac:dyDescent="0.3">
      <c r="A147" s="2">
        <v>444</v>
      </c>
      <c r="B147" s="2" t="s">
        <v>141</v>
      </c>
      <c r="C147" s="2">
        <v>1</v>
      </c>
      <c r="D147" s="2">
        <v>21</v>
      </c>
      <c r="E147" s="7">
        <v>45965</v>
      </c>
      <c r="G147" s="37">
        <v>1953972.1499999985</v>
      </c>
      <c r="H147" s="37">
        <v>270765.88232868264</v>
      </c>
      <c r="I147" s="37">
        <v>128701.99999999999</v>
      </c>
      <c r="J147" s="45">
        <v>3889699.2449026797</v>
      </c>
      <c r="L147" s="9">
        <f t="shared" si="9"/>
        <v>4289167.1272313623</v>
      </c>
      <c r="M147" s="9">
        <f t="shared" si="8"/>
        <v>93.313763237928043</v>
      </c>
      <c r="O147" s="46">
        <f t="shared" si="10"/>
        <v>399467.88232868264</v>
      </c>
      <c r="P147" s="46">
        <f t="shared" si="11"/>
        <v>8.6906968852101087</v>
      </c>
    </row>
    <row r="148" spans="1:16" x14ac:dyDescent="0.3">
      <c r="A148" s="2">
        <v>445</v>
      </c>
      <c r="B148" s="2" t="s">
        <v>142</v>
      </c>
      <c r="C148" s="2">
        <v>2</v>
      </c>
      <c r="D148" s="2">
        <v>23</v>
      </c>
      <c r="E148" s="7">
        <v>15132</v>
      </c>
      <c r="G148" s="37">
        <v>643261.3200000003</v>
      </c>
      <c r="H148" s="37">
        <v>89406.371199851405</v>
      </c>
      <c r="I148" s="37">
        <v>42369.599999999999</v>
      </c>
      <c r="J148" s="45">
        <v>1095624.5707646529</v>
      </c>
      <c r="L148" s="9">
        <f t="shared" si="9"/>
        <v>1227400.5419645044</v>
      </c>
      <c r="M148" s="9">
        <f t="shared" si="8"/>
        <v>81.112909196702645</v>
      </c>
      <c r="O148" s="46">
        <f t="shared" si="10"/>
        <v>131775.9711998514</v>
      </c>
      <c r="P148" s="46">
        <f t="shared" si="11"/>
        <v>8.7084305577485726</v>
      </c>
    </row>
    <row r="149" spans="1:16" x14ac:dyDescent="0.3">
      <c r="A149" s="2">
        <v>475</v>
      </c>
      <c r="B149" s="2" t="s">
        <v>143</v>
      </c>
      <c r="C149" s="2">
        <v>15</v>
      </c>
      <c r="D149" s="2">
        <v>24</v>
      </c>
      <c r="E149" s="7">
        <v>5475</v>
      </c>
      <c r="G149" s="37">
        <v>232742.25</v>
      </c>
      <c r="H149" s="37">
        <v>27457.420170072524</v>
      </c>
      <c r="I149" s="37">
        <v>15329.999999999998</v>
      </c>
      <c r="J149" s="45">
        <v>477454.54853264504</v>
      </c>
      <c r="L149" s="9">
        <f t="shared" si="9"/>
        <v>520241.96870271757</v>
      </c>
      <c r="M149" s="9">
        <f t="shared" si="8"/>
        <v>95.021364146615085</v>
      </c>
      <c r="O149" s="46">
        <f t="shared" si="10"/>
        <v>42787.420170072524</v>
      </c>
      <c r="P149" s="46">
        <f t="shared" si="11"/>
        <v>7.8150539123420133</v>
      </c>
    </row>
    <row r="150" spans="1:16" x14ac:dyDescent="0.3">
      <c r="A150" s="2">
        <v>480</v>
      </c>
      <c r="B150" s="2" t="s">
        <v>144</v>
      </c>
      <c r="C150" s="2">
        <v>2</v>
      </c>
      <c r="D150" s="2">
        <v>25</v>
      </c>
      <c r="E150" s="7">
        <v>2013</v>
      </c>
      <c r="G150" s="37">
        <v>85572.629999999888</v>
      </c>
      <c r="H150" s="37">
        <v>9521.4774651400403</v>
      </c>
      <c r="I150" s="37">
        <v>5636.4</v>
      </c>
      <c r="J150" s="45">
        <v>170772.73365918041</v>
      </c>
      <c r="L150" s="9">
        <f t="shared" si="9"/>
        <v>185930.61112432045</v>
      </c>
      <c r="M150" s="9">
        <f t="shared" si="8"/>
        <v>92.364933494446319</v>
      </c>
      <c r="O150" s="46">
        <f t="shared" si="10"/>
        <v>15157.87746514004</v>
      </c>
      <c r="P150" s="46">
        <f t="shared" si="11"/>
        <v>7.5299937730452262</v>
      </c>
    </row>
    <row r="151" spans="1:16" x14ac:dyDescent="0.3">
      <c r="A151" s="2">
        <v>481</v>
      </c>
      <c r="B151" s="2" t="s">
        <v>145</v>
      </c>
      <c r="C151" s="2">
        <v>2</v>
      </c>
      <c r="D151" s="2">
        <v>24</v>
      </c>
      <c r="E151" s="7">
        <v>9534</v>
      </c>
      <c r="G151" s="37">
        <v>405290.33999999985</v>
      </c>
      <c r="H151" s="37">
        <v>58223.17524975272</v>
      </c>
      <c r="I151" s="37">
        <v>26695.199999999997</v>
      </c>
      <c r="J151" s="45">
        <v>647429.44407523039</v>
      </c>
      <c r="L151" s="9">
        <f t="shared" si="9"/>
        <v>732347.81932498305</v>
      </c>
      <c r="M151" s="9">
        <f t="shared" si="8"/>
        <v>76.814329696348125</v>
      </c>
      <c r="O151" s="46">
        <f t="shared" si="10"/>
        <v>84918.375249752717</v>
      </c>
      <c r="P151" s="46">
        <f t="shared" si="11"/>
        <v>8.9068990192734123</v>
      </c>
    </row>
    <row r="152" spans="1:16" x14ac:dyDescent="0.3">
      <c r="A152" s="2">
        <v>483</v>
      </c>
      <c r="B152" s="2" t="s">
        <v>146</v>
      </c>
      <c r="C152" s="2">
        <v>17</v>
      </c>
      <c r="D152" s="2">
        <v>26</v>
      </c>
      <c r="E152" s="7">
        <v>1089</v>
      </c>
      <c r="G152" s="37">
        <v>46293.389999999665</v>
      </c>
      <c r="H152" s="37">
        <v>3516.5660973528907</v>
      </c>
      <c r="I152" s="37">
        <v>3049.2</v>
      </c>
      <c r="J152" s="45">
        <v>87574.838487753877</v>
      </c>
      <c r="L152" s="9">
        <f t="shared" si="9"/>
        <v>94140.604585106776</v>
      </c>
      <c r="M152" s="9">
        <f t="shared" si="8"/>
        <v>86.446836166305573</v>
      </c>
      <c r="O152" s="46">
        <f t="shared" si="10"/>
        <v>6565.7660973528909</v>
      </c>
      <c r="P152" s="46">
        <f t="shared" si="11"/>
        <v>6.0291699700210204</v>
      </c>
    </row>
    <row r="153" spans="1:16" x14ac:dyDescent="0.3">
      <c r="A153" s="2">
        <v>484</v>
      </c>
      <c r="B153" s="2" t="s">
        <v>147</v>
      </c>
      <c r="C153" s="2">
        <v>4</v>
      </c>
      <c r="D153" s="2">
        <v>25</v>
      </c>
      <c r="E153" s="7">
        <v>3067</v>
      </c>
      <c r="G153" s="37">
        <v>130378.16999999993</v>
      </c>
      <c r="H153" s="37">
        <v>13081.840933247911</v>
      </c>
      <c r="I153" s="37">
        <v>8587.6</v>
      </c>
      <c r="J153" s="45">
        <v>355678.01037074585</v>
      </c>
      <c r="L153" s="9">
        <f t="shared" si="9"/>
        <v>377347.45130399376</v>
      </c>
      <c r="M153" s="9">
        <f t="shared" si="8"/>
        <v>123.03470860906219</v>
      </c>
      <c r="O153" s="46">
        <f t="shared" si="10"/>
        <v>21669.440933247912</v>
      </c>
      <c r="P153" s="46">
        <f t="shared" si="11"/>
        <v>7.0653540701819075</v>
      </c>
    </row>
    <row r="154" spans="1:16" x14ac:dyDescent="0.3">
      <c r="A154" s="2">
        <v>489</v>
      </c>
      <c r="B154" s="2" t="s">
        <v>148</v>
      </c>
      <c r="C154" s="2">
        <v>8</v>
      </c>
      <c r="D154" s="2">
        <v>26</v>
      </c>
      <c r="E154" s="7">
        <v>1857</v>
      </c>
      <c r="G154" s="37">
        <v>78941.069999999367</v>
      </c>
      <c r="H154" s="37">
        <v>7187.3283723929526</v>
      </c>
      <c r="I154" s="37">
        <v>5199.5999999999995</v>
      </c>
      <c r="J154" s="45">
        <v>188988.64465101843</v>
      </c>
      <c r="L154" s="9">
        <f t="shared" si="9"/>
        <v>201375.57302341139</v>
      </c>
      <c r="M154" s="9">
        <f t="shared" si="8"/>
        <v>108.44134250049079</v>
      </c>
      <c r="O154" s="46">
        <f t="shared" si="10"/>
        <v>12386.928372392951</v>
      </c>
      <c r="P154" s="46">
        <f t="shared" si="11"/>
        <v>6.6703976157204909</v>
      </c>
    </row>
    <row r="155" spans="1:16" x14ac:dyDescent="0.3">
      <c r="A155" s="2">
        <v>491</v>
      </c>
      <c r="B155" s="2" t="s">
        <v>149</v>
      </c>
      <c r="C155" s="2">
        <v>10</v>
      </c>
      <c r="D155" s="2">
        <v>21</v>
      </c>
      <c r="E155" s="7">
        <v>53134</v>
      </c>
      <c r="G155" s="37">
        <v>2258726.3399999887</v>
      </c>
      <c r="H155" s="37">
        <v>295433.96036561433</v>
      </c>
      <c r="I155" s="37">
        <v>148775.19999999998</v>
      </c>
      <c r="J155" s="45">
        <v>5034541.9594829287</v>
      </c>
      <c r="L155" s="9">
        <f t="shared" si="9"/>
        <v>5478751.1198485428</v>
      </c>
      <c r="M155" s="9">
        <f t="shared" si="8"/>
        <v>103.11196446434568</v>
      </c>
      <c r="O155" s="46">
        <f t="shared" si="10"/>
        <v>444209.16036561434</v>
      </c>
      <c r="P155" s="46">
        <f t="shared" si="11"/>
        <v>8.3601678843229266</v>
      </c>
    </row>
    <row r="156" spans="1:16" x14ac:dyDescent="0.3">
      <c r="A156" s="2">
        <v>494</v>
      </c>
      <c r="B156" s="2" t="s">
        <v>150</v>
      </c>
      <c r="C156" s="2">
        <v>17</v>
      </c>
      <c r="D156" s="2">
        <v>24</v>
      </c>
      <c r="E156" s="7">
        <v>8908</v>
      </c>
      <c r="G156" s="37">
        <v>378679.07999999821</v>
      </c>
      <c r="H156" s="37">
        <v>41655.650701365019</v>
      </c>
      <c r="I156" s="37">
        <v>24942.399999999998</v>
      </c>
      <c r="J156" s="45">
        <v>727358.913368696</v>
      </c>
      <c r="L156" s="9">
        <f t="shared" si="9"/>
        <v>793956.96407006099</v>
      </c>
      <c r="M156" s="9">
        <f t="shared" si="8"/>
        <v>89.12853211383711</v>
      </c>
      <c r="O156" s="46">
        <f t="shared" si="10"/>
        <v>66598.05070136502</v>
      </c>
      <c r="P156" s="46">
        <f t="shared" si="11"/>
        <v>7.4762068591563784</v>
      </c>
    </row>
    <row r="157" spans="1:16" x14ac:dyDescent="0.3">
      <c r="A157" s="2">
        <v>495</v>
      </c>
      <c r="B157" s="2" t="s">
        <v>151</v>
      </c>
      <c r="C157" s="2">
        <v>13</v>
      </c>
      <c r="D157" s="2">
        <v>26</v>
      </c>
      <c r="E157" s="7">
        <v>1566</v>
      </c>
      <c r="G157" s="37">
        <v>66570.660000000149</v>
      </c>
      <c r="H157" s="37">
        <v>6227.7173074895863</v>
      </c>
      <c r="I157" s="37">
        <v>4384.7999999999993</v>
      </c>
      <c r="J157" s="45">
        <v>188265.64742040751</v>
      </c>
      <c r="L157" s="9">
        <f t="shared" si="9"/>
        <v>198878.16472789709</v>
      </c>
      <c r="M157" s="9">
        <f t="shared" si="8"/>
        <v>126.99755091181169</v>
      </c>
      <c r="O157" s="46">
        <f t="shared" si="10"/>
        <v>10612.517307489587</v>
      </c>
      <c r="P157" s="46">
        <f t="shared" si="11"/>
        <v>6.7768309754084202</v>
      </c>
    </row>
    <row r="158" spans="1:16" x14ac:dyDescent="0.3">
      <c r="A158" s="2">
        <v>498</v>
      </c>
      <c r="B158" s="2" t="s">
        <v>152</v>
      </c>
      <c r="C158" s="2">
        <v>19</v>
      </c>
      <c r="D158" s="2">
        <v>25</v>
      </c>
      <c r="E158" s="7">
        <v>2308</v>
      </c>
      <c r="G158" s="37">
        <v>98113.080000000075</v>
      </c>
      <c r="H158" s="37">
        <v>11485.543908605718</v>
      </c>
      <c r="I158" s="37">
        <v>6462.4</v>
      </c>
      <c r="J158" s="45">
        <v>232714.27411564355</v>
      </c>
      <c r="L158" s="9">
        <f t="shared" si="9"/>
        <v>250662.21802424928</v>
      </c>
      <c r="M158" s="9">
        <f t="shared" si="8"/>
        <v>108.60581370201442</v>
      </c>
      <c r="O158" s="46">
        <f t="shared" si="10"/>
        <v>17947.943908605717</v>
      </c>
      <c r="P158" s="46">
        <f t="shared" si="11"/>
        <v>7.7764055063283006</v>
      </c>
    </row>
    <row r="159" spans="1:16" x14ac:dyDescent="0.3">
      <c r="A159" s="2">
        <v>499</v>
      </c>
      <c r="B159" s="2" t="s">
        <v>153</v>
      </c>
      <c r="C159" s="2">
        <v>15</v>
      </c>
      <c r="D159" s="2">
        <v>23</v>
      </c>
      <c r="E159" s="7">
        <v>19448</v>
      </c>
      <c r="G159" s="37">
        <v>826734.47999999672</v>
      </c>
      <c r="H159" s="37">
        <v>112655.22712576951</v>
      </c>
      <c r="I159" s="37">
        <v>54454.399999999994</v>
      </c>
      <c r="J159" s="45">
        <v>1663875.4698843351</v>
      </c>
      <c r="L159" s="9">
        <f t="shared" si="9"/>
        <v>1830985.0970101045</v>
      </c>
      <c r="M159" s="9">
        <f t="shared" si="8"/>
        <v>94.147732260906238</v>
      </c>
      <c r="O159" s="46">
        <f t="shared" si="10"/>
        <v>167109.6271257695</v>
      </c>
      <c r="P159" s="46">
        <f t="shared" si="11"/>
        <v>8.5926381697742436</v>
      </c>
    </row>
    <row r="160" spans="1:16" x14ac:dyDescent="0.3">
      <c r="A160" s="2">
        <v>500</v>
      </c>
      <c r="B160" s="2" t="s">
        <v>154</v>
      </c>
      <c r="C160" s="2">
        <v>13</v>
      </c>
      <c r="D160" s="2">
        <v>23</v>
      </c>
      <c r="E160" s="7">
        <v>10164</v>
      </c>
      <c r="G160" s="37">
        <v>432071.63999999873</v>
      </c>
      <c r="H160" s="37">
        <v>57455.76454551387</v>
      </c>
      <c r="I160" s="37">
        <v>28459.199999999997</v>
      </c>
      <c r="J160" s="45">
        <v>912060.04648569855</v>
      </c>
      <c r="L160" s="9">
        <f t="shared" si="9"/>
        <v>997975.0110312124</v>
      </c>
      <c r="M160" s="9">
        <f t="shared" si="8"/>
        <v>98.187230522551403</v>
      </c>
      <c r="O160" s="46">
        <f t="shared" si="10"/>
        <v>85914.964545513867</v>
      </c>
      <c r="P160" s="46">
        <f t="shared" si="11"/>
        <v>8.4528693964496124</v>
      </c>
    </row>
    <row r="161" spans="1:16" x14ac:dyDescent="0.3">
      <c r="A161" s="2">
        <v>503</v>
      </c>
      <c r="B161" s="2" t="s">
        <v>155</v>
      </c>
      <c r="C161" s="2">
        <v>2</v>
      </c>
      <c r="D161" s="2">
        <v>24</v>
      </c>
      <c r="E161" s="7">
        <v>7654</v>
      </c>
      <c r="G161" s="37">
        <v>325371.54000000097</v>
      </c>
      <c r="H161" s="37">
        <v>39754.844188344447</v>
      </c>
      <c r="I161" s="37">
        <v>21431.199999999997</v>
      </c>
      <c r="J161" s="45">
        <v>643676.79436461511</v>
      </c>
      <c r="L161" s="9">
        <f t="shared" si="9"/>
        <v>704862.8385529595</v>
      </c>
      <c r="M161" s="9">
        <f t="shared" si="8"/>
        <v>92.090781101771555</v>
      </c>
      <c r="O161" s="46">
        <f t="shared" si="10"/>
        <v>61186.044188344444</v>
      </c>
      <c r="P161" s="46">
        <f t="shared" si="11"/>
        <v>7.9939958437868359</v>
      </c>
    </row>
    <row r="162" spans="1:16" x14ac:dyDescent="0.3">
      <c r="A162" s="2">
        <v>504</v>
      </c>
      <c r="B162" s="2" t="s">
        <v>156</v>
      </c>
      <c r="C162" s="2">
        <v>1</v>
      </c>
      <c r="D162" s="2">
        <v>26</v>
      </c>
      <c r="E162" s="7">
        <v>1882</v>
      </c>
      <c r="G162" s="37">
        <v>80003.820000000298</v>
      </c>
      <c r="H162" s="37">
        <v>8796.8016323940574</v>
      </c>
      <c r="I162" s="37">
        <v>5269.5999999999995</v>
      </c>
      <c r="J162" s="45">
        <v>172563.71166258259</v>
      </c>
      <c r="L162" s="9">
        <f t="shared" si="9"/>
        <v>186630.11329497665</v>
      </c>
      <c r="M162" s="9">
        <f t="shared" si="8"/>
        <v>99.16584128319694</v>
      </c>
      <c r="O162" s="46">
        <f t="shared" si="10"/>
        <v>14066.401632394056</v>
      </c>
      <c r="P162" s="46">
        <f t="shared" si="11"/>
        <v>7.474177275448489</v>
      </c>
    </row>
    <row r="163" spans="1:16" x14ac:dyDescent="0.3">
      <c r="A163" s="2">
        <v>505</v>
      </c>
      <c r="B163" s="2" t="s">
        <v>157</v>
      </c>
      <c r="C163" s="2">
        <v>1</v>
      </c>
      <c r="D163" s="2">
        <v>22</v>
      </c>
      <c r="E163" s="7">
        <v>20721</v>
      </c>
      <c r="G163" s="37">
        <v>880849.70999999717</v>
      </c>
      <c r="H163" s="37">
        <v>113642.18626831271</v>
      </c>
      <c r="I163" s="37">
        <v>58018.799999999996</v>
      </c>
      <c r="J163" s="45">
        <v>1823269.5815612013</v>
      </c>
      <c r="L163" s="9">
        <f t="shared" si="9"/>
        <v>1994930.5678295139</v>
      </c>
      <c r="M163" s="9">
        <f t="shared" si="8"/>
        <v>96.275786295522124</v>
      </c>
      <c r="O163" s="46">
        <f t="shared" si="10"/>
        <v>171660.9862683127</v>
      </c>
      <c r="P163" s="46">
        <f t="shared" si="11"/>
        <v>8.2843968084702819</v>
      </c>
    </row>
    <row r="164" spans="1:16" x14ac:dyDescent="0.3">
      <c r="A164" s="2">
        <v>507</v>
      </c>
      <c r="B164" s="2" t="s">
        <v>158</v>
      </c>
      <c r="C164" s="2">
        <v>10</v>
      </c>
      <c r="D164" s="2">
        <v>24</v>
      </c>
      <c r="E164" s="7">
        <v>5791</v>
      </c>
      <c r="G164" s="37">
        <v>246175.41000000015</v>
      </c>
      <c r="H164" s="37">
        <v>25833.986634261397</v>
      </c>
      <c r="I164" s="37">
        <v>16214.8</v>
      </c>
      <c r="J164" s="45">
        <v>596215.5117748247</v>
      </c>
      <c r="L164" s="9">
        <f t="shared" si="9"/>
        <v>638264.29840908607</v>
      </c>
      <c r="M164" s="9">
        <f t="shared" si="8"/>
        <v>110.21659444121673</v>
      </c>
      <c r="O164" s="46">
        <f t="shared" si="10"/>
        <v>42048.7866342614</v>
      </c>
      <c r="P164" s="46">
        <f t="shared" si="11"/>
        <v>7.2610579579107926</v>
      </c>
    </row>
    <row r="165" spans="1:16" x14ac:dyDescent="0.3">
      <c r="A165" s="2">
        <v>508</v>
      </c>
      <c r="B165" s="2" t="s">
        <v>159</v>
      </c>
      <c r="C165" s="2">
        <v>6</v>
      </c>
      <c r="D165" s="2">
        <v>24</v>
      </c>
      <c r="E165" s="7">
        <v>9855</v>
      </c>
      <c r="G165" s="37">
        <v>418936.05000000447</v>
      </c>
      <c r="H165" s="37">
        <v>54866.976537367853</v>
      </c>
      <c r="I165" s="37">
        <v>27594</v>
      </c>
      <c r="J165" s="45">
        <v>953381.44343876583</v>
      </c>
      <c r="L165" s="9">
        <f t="shared" si="9"/>
        <v>1035842.4199761336</v>
      </c>
      <c r="M165" s="9">
        <f t="shared" si="8"/>
        <v>105.10831252928804</v>
      </c>
      <c r="O165" s="46">
        <f t="shared" si="10"/>
        <v>82460.976537367853</v>
      </c>
      <c r="P165" s="46">
        <f t="shared" si="11"/>
        <v>8.3674253208896854</v>
      </c>
    </row>
    <row r="166" spans="1:16" x14ac:dyDescent="0.3">
      <c r="A166" s="2">
        <v>529</v>
      </c>
      <c r="B166" s="2" t="s">
        <v>160</v>
      </c>
      <c r="C166" s="2">
        <v>2</v>
      </c>
      <c r="D166" s="2">
        <v>23</v>
      </c>
      <c r="E166" s="7">
        <v>19314</v>
      </c>
      <c r="G166" s="37">
        <v>821038.13999999687</v>
      </c>
      <c r="H166" s="37">
        <v>120218.30688435624</v>
      </c>
      <c r="I166" s="37">
        <v>54079.199999999997</v>
      </c>
      <c r="J166" s="45">
        <v>2504446.1026815688</v>
      </c>
      <c r="L166" s="9">
        <f t="shared" si="9"/>
        <v>2678743.6095659249</v>
      </c>
      <c r="M166" s="9">
        <f t="shared" si="8"/>
        <v>138.6943983414065</v>
      </c>
      <c r="O166" s="46">
        <f t="shared" si="10"/>
        <v>174297.50688435623</v>
      </c>
      <c r="P166" s="46">
        <f t="shared" si="11"/>
        <v>9.0244126998216956</v>
      </c>
    </row>
    <row r="167" spans="1:16" x14ac:dyDescent="0.3">
      <c r="A167" s="2">
        <v>531</v>
      </c>
      <c r="B167" s="2" t="s">
        <v>161</v>
      </c>
      <c r="C167" s="2">
        <v>4</v>
      </c>
      <c r="D167" s="2">
        <v>24</v>
      </c>
      <c r="E167" s="7">
        <v>5329</v>
      </c>
      <c r="G167" s="37">
        <v>226535.79000000097</v>
      </c>
      <c r="H167" s="37">
        <v>27565.723535560977</v>
      </c>
      <c r="I167" s="37">
        <v>14921.199999999999</v>
      </c>
      <c r="J167" s="45">
        <v>431596.29368910944</v>
      </c>
      <c r="L167" s="9">
        <f t="shared" si="9"/>
        <v>474083.2172246704</v>
      </c>
      <c r="M167" s="9">
        <f t="shared" si="8"/>
        <v>88.962885574154697</v>
      </c>
      <c r="O167" s="46">
        <f t="shared" si="10"/>
        <v>42486.923535560978</v>
      </c>
      <c r="P167" s="46">
        <f t="shared" si="11"/>
        <v>7.9727760434529893</v>
      </c>
    </row>
    <row r="168" spans="1:16" x14ac:dyDescent="0.3">
      <c r="A168" s="2">
        <v>535</v>
      </c>
      <c r="B168" s="2" t="s">
        <v>162</v>
      </c>
      <c r="C168" s="2">
        <v>17</v>
      </c>
      <c r="D168" s="2">
        <v>23</v>
      </c>
      <c r="E168" s="7">
        <v>10639</v>
      </c>
      <c r="G168" s="37">
        <v>452263.88999999315</v>
      </c>
      <c r="H168" s="37">
        <v>45162.942097984764</v>
      </c>
      <c r="I168" s="37">
        <v>29789.199999999997</v>
      </c>
      <c r="J168" s="45">
        <v>886540.7045054303</v>
      </c>
      <c r="L168" s="9">
        <f t="shared" si="9"/>
        <v>961492.84660341509</v>
      </c>
      <c r="M168" s="9">
        <f t="shared" si="8"/>
        <v>90.374362872771414</v>
      </c>
      <c r="O168" s="46">
        <f t="shared" si="10"/>
        <v>74952.142097984761</v>
      </c>
      <c r="P168" s="46">
        <f t="shared" si="11"/>
        <v>7.0450363848091699</v>
      </c>
    </row>
    <row r="169" spans="1:16" x14ac:dyDescent="0.3">
      <c r="A169" s="2">
        <v>536</v>
      </c>
      <c r="B169" s="2" t="s">
        <v>163</v>
      </c>
      <c r="C169" s="2">
        <v>6</v>
      </c>
      <c r="D169" s="2">
        <v>22</v>
      </c>
      <c r="E169" s="7">
        <v>33929</v>
      </c>
      <c r="G169" s="37">
        <v>1442321.7899999991</v>
      </c>
      <c r="H169" s="37">
        <v>200561.18602575047</v>
      </c>
      <c r="I169" s="37">
        <v>95001.2</v>
      </c>
      <c r="J169" s="45">
        <v>3101468.777319001</v>
      </c>
      <c r="L169" s="9">
        <f t="shared" si="9"/>
        <v>3397031.1633447516</v>
      </c>
      <c r="M169" s="9">
        <f t="shared" si="8"/>
        <v>100.12175906583606</v>
      </c>
      <c r="O169" s="46">
        <f t="shared" si="10"/>
        <v>295562.38602575049</v>
      </c>
      <c r="P169" s="46">
        <f t="shared" si="11"/>
        <v>8.7112023939918792</v>
      </c>
    </row>
    <row r="170" spans="1:16" x14ac:dyDescent="0.3">
      <c r="A170" s="2">
        <v>538</v>
      </c>
      <c r="B170" s="2" t="s">
        <v>164</v>
      </c>
      <c r="C170" s="2">
        <v>2</v>
      </c>
      <c r="D170" s="2">
        <v>25</v>
      </c>
      <c r="E170" s="7">
        <v>4715</v>
      </c>
      <c r="G170" s="37">
        <v>200434.65000000037</v>
      </c>
      <c r="H170" s="37">
        <v>25976.218416890089</v>
      </c>
      <c r="I170" s="37">
        <v>13202</v>
      </c>
      <c r="J170" s="45">
        <v>372648.19902108284</v>
      </c>
      <c r="L170" s="9">
        <f t="shared" si="9"/>
        <v>411826.41743797291</v>
      </c>
      <c r="M170" s="9">
        <f t="shared" si="8"/>
        <v>87.343884928520239</v>
      </c>
      <c r="O170" s="46">
        <f t="shared" si="10"/>
        <v>39178.218416890086</v>
      </c>
      <c r="P170" s="46">
        <f t="shared" si="11"/>
        <v>8.3092721987041536</v>
      </c>
    </row>
    <row r="171" spans="1:16" x14ac:dyDescent="0.3">
      <c r="A171" s="2">
        <v>541</v>
      </c>
      <c r="B171" s="2" t="s">
        <v>165</v>
      </c>
      <c r="C171" s="2">
        <v>12</v>
      </c>
      <c r="D171" s="2">
        <v>24</v>
      </c>
      <c r="E171" s="7">
        <v>9552</v>
      </c>
      <c r="G171" s="37">
        <v>406055.51999999583</v>
      </c>
      <c r="H171" s="37">
        <v>39525.681920699099</v>
      </c>
      <c r="I171" s="37">
        <v>26745.599999999999</v>
      </c>
      <c r="J171" s="45">
        <v>909227.33393060346</v>
      </c>
      <c r="L171" s="9">
        <f t="shared" si="9"/>
        <v>975498.61585130251</v>
      </c>
      <c r="M171" s="9">
        <f t="shared" si="8"/>
        <v>102.12506447354507</v>
      </c>
      <c r="O171" s="46">
        <f t="shared" si="10"/>
        <v>66271.281920699097</v>
      </c>
      <c r="P171" s="46">
        <f t="shared" si="11"/>
        <v>6.937948274780056</v>
      </c>
    </row>
    <row r="172" spans="1:16" x14ac:dyDescent="0.3">
      <c r="A172" s="2">
        <v>543</v>
      </c>
      <c r="B172" s="2" t="s">
        <v>166</v>
      </c>
      <c r="C172" s="2">
        <v>1</v>
      </c>
      <c r="D172" s="2">
        <v>21</v>
      </c>
      <c r="E172" s="7">
        <v>42993</v>
      </c>
      <c r="G172" s="37">
        <v>1827632.4300000034</v>
      </c>
      <c r="H172" s="37">
        <v>278176.68867545045</v>
      </c>
      <c r="I172" s="37">
        <v>120380.4</v>
      </c>
      <c r="J172" s="45">
        <v>3073555.4808974308</v>
      </c>
      <c r="L172" s="9">
        <f t="shared" si="9"/>
        <v>3472112.5695728813</v>
      </c>
      <c r="M172" s="9">
        <f t="shared" si="8"/>
        <v>80.75995091230854</v>
      </c>
      <c r="O172" s="46">
        <f t="shared" si="10"/>
        <v>398557.08867545042</v>
      </c>
      <c r="P172" s="46">
        <f t="shared" si="11"/>
        <v>9.2702786192042996</v>
      </c>
    </row>
    <row r="173" spans="1:16" x14ac:dyDescent="0.3">
      <c r="A173" s="2">
        <v>545</v>
      </c>
      <c r="B173" s="2" t="s">
        <v>167</v>
      </c>
      <c r="C173" s="2">
        <v>15</v>
      </c>
      <c r="D173" s="2">
        <v>24</v>
      </c>
      <c r="E173" s="7">
        <v>9479</v>
      </c>
      <c r="G173" s="37">
        <v>402952.29000000283</v>
      </c>
      <c r="H173" s="37">
        <v>41741.76603321427</v>
      </c>
      <c r="I173" s="37">
        <v>26541.199999999997</v>
      </c>
      <c r="J173" s="45">
        <v>896230.51320883457</v>
      </c>
      <c r="L173" s="9">
        <f t="shared" si="9"/>
        <v>964513.47924204881</v>
      </c>
      <c r="M173" s="9">
        <f t="shared" si="8"/>
        <v>101.75266159321119</v>
      </c>
      <c r="O173" s="46">
        <f t="shared" si="10"/>
        <v>68282.966033214267</v>
      </c>
      <c r="P173" s="46">
        <f t="shared" si="11"/>
        <v>7.2036043921525756</v>
      </c>
    </row>
    <row r="174" spans="1:16" x14ac:dyDescent="0.3">
      <c r="A174" s="2">
        <v>560</v>
      </c>
      <c r="B174" s="2" t="s">
        <v>168</v>
      </c>
      <c r="C174" s="2">
        <v>7</v>
      </c>
      <c r="D174" s="2">
        <v>23</v>
      </c>
      <c r="E174" s="7">
        <v>16003</v>
      </c>
      <c r="G174" s="37">
        <v>680287.52999999747</v>
      </c>
      <c r="H174" s="37">
        <v>77943.124219392019</v>
      </c>
      <c r="I174" s="37">
        <v>44808.399999999994</v>
      </c>
      <c r="J174" s="45">
        <v>1362694.9861707275</v>
      </c>
      <c r="L174" s="9">
        <f t="shared" si="9"/>
        <v>1485446.5103901196</v>
      </c>
      <c r="M174" s="9">
        <f t="shared" si="8"/>
        <v>92.823002586397521</v>
      </c>
      <c r="O174" s="46">
        <f t="shared" si="10"/>
        <v>122751.52421939201</v>
      </c>
      <c r="P174" s="46">
        <f t="shared" si="11"/>
        <v>7.6705320389546969</v>
      </c>
    </row>
    <row r="175" spans="1:16" x14ac:dyDescent="0.3">
      <c r="A175" s="2">
        <v>561</v>
      </c>
      <c r="B175" s="2" t="s">
        <v>169</v>
      </c>
      <c r="C175" s="2">
        <v>2</v>
      </c>
      <c r="D175" s="2">
        <v>26</v>
      </c>
      <c r="E175" s="7">
        <v>1329</v>
      </c>
      <c r="G175" s="37">
        <v>56495.790000000037</v>
      </c>
      <c r="H175" s="37">
        <v>5662.6683770633554</v>
      </c>
      <c r="I175" s="37">
        <v>3721.2</v>
      </c>
      <c r="J175" s="45">
        <v>130975.60423877359</v>
      </c>
      <c r="L175" s="9">
        <f t="shared" si="9"/>
        <v>140359.47261583694</v>
      </c>
      <c r="M175" s="9">
        <f t="shared" si="8"/>
        <v>105.61284621206693</v>
      </c>
      <c r="O175" s="46">
        <f t="shared" si="10"/>
        <v>9383.8683770633543</v>
      </c>
      <c r="P175" s="46">
        <f t="shared" si="11"/>
        <v>7.060849042184616</v>
      </c>
    </row>
    <row r="176" spans="1:16" x14ac:dyDescent="0.3">
      <c r="A176" s="2">
        <v>562</v>
      </c>
      <c r="B176" s="2" t="s">
        <v>170</v>
      </c>
      <c r="C176" s="2">
        <v>6</v>
      </c>
      <c r="D176" s="2">
        <v>24</v>
      </c>
      <c r="E176" s="7">
        <v>9158</v>
      </c>
      <c r="G176" s="37">
        <v>389306.57999999821</v>
      </c>
      <c r="H176" s="37">
        <v>45651.43507864917</v>
      </c>
      <c r="I176" s="37">
        <v>25642.399999999998</v>
      </c>
      <c r="J176" s="45">
        <v>801246.20868434245</v>
      </c>
      <c r="L176" s="9">
        <f t="shared" si="9"/>
        <v>872540.04376299167</v>
      </c>
      <c r="M176" s="9">
        <f t="shared" si="8"/>
        <v>95.276265971062642</v>
      </c>
      <c r="O176" s="46">
        <f t="shared" si="10"/>
        <v>71293.835078649165</v>
      </c>
      <c r="P176" s="46">
        <f t="shared" si="11"/>
        <v>7.7848695215821317</v>
      </c>
    </row>
    <row r="177" spans="1:16" x14ac:dyDescent="0.3">
      <c r="A177" s="2">
        <v>563</v>
      </c>
      <c r="B177" s="2" t="s">
        <v>171</v>
      </c>
      <c r="C177" s="2">
        <v>17</v>
      </c>
      <c r="D177" s="2">
        <v>24</v>
      </c>
      <c r="E177" s="7">
        <v>7288</v>
      </c>
      <c r="G177" s="37">
        <v>309812.87999999523</v>
      </c>
      <c r="H177" s="37">
        <v>35014.476506780906</v>
      </c>
      <c r="I177" s="37">
        <v>20406.399999999998</v>
      </c>
      <c r="J177" s="45">
        <v>650414.02989931148</v>
      </c>
      <c r="L177" s="9">
        <f t="shared" si="9"/>
        <v>705834.90640609234</v>
      </c>
      <c r="M177" s="9">
        <f t="shared" si="8"/>
        <v>96.848916905336495</v>
      </c>
      <c r="O177" s="46">
        <f t="shared" si="10"/>
        <v>55420.8765067809</v>
      </c>
      <c r="P177" s="46">
        <f t="shared" si="11"/>
        <v>7.6044012770006724</v>
      </c>
    </row>
    <row r="178" spans="1:16" x14ac:dyDescent="0.3">
      <c r="A178" s="2">
        <v>564</v>
      </c>
      <c r="B178" s="2" t="s">
        <v>172</v>
      </c>
      <c r="C178" s="2">
        <v>17</v>
      </c>
      <c r="D178" s="2">
        <v>20</v>
      </c>
      <c r="E178" s="7">
        <v>205489</v>
      </c>
      <c r="G178" s="37">
        <v>8735337.3900000155</v>
      </c>
      <c r="H178" s="37">
        <v>1112673.0207391384</v>
      </c>
      <c r="I178" s="37">
        <v>575369.19999999995</v>
      </c>
      <c r="J178" s="45">
        <v>18502834.587839931</v>
      </c>
      <c r="L178" s="9">
        <f t="shared" si="9"/>
        <v>20190876.808579069</v>
      </c>
      <c r="M178" s="9">
        <f t="shared" si="8"/>
        <v>98.257701427225143</v>
      </c>
      <c r="O178" s="46">
        <f t="shared" si="10"/>
        <v>1688042.2207391383</v>
      </c>
      <c r="P178" s="46">
        <f t="shared" si="11"/>
        <v>8.2147570952174487</v>
      </c>
    </row>
    <row r="179" spans="1:16" x14ac:dyDescent="0.3">
      <c r="A179" s="2">
        <v>576</v>
      </c>
      <c r="B179" s="2" t="s">
        <v>173</v>
      </c>
      <c r="C179" s="2">
        <v>7</v>
      </c>
      <c r="D179" s="2">
        <v>25</v>
      </c>
      <c r="E179" s="7">
        <v>2896</v>
      </c>
      <c r="G179" s="37">
        <v>123108.96000000089</v>
      </c>
      <c r="H179" s="37">
        <v>12742.444756066834</v>
      </c>
      <c r="I179" s="37">
        <v>8108.7999999999993</v>
      </c>
      <c r="J179" s="45">
        <v>287896.08691564342</v>
      </c>
      <c r="L179" s="9">
        <f t="shared" si="9"/>
        <v>308747.33167171024</v>
      </c>
      <c r="M179" s="9">
        <f t="shared" si="8"/>
        <v>106.61164767669553</v>
      </c>
      <c r="O179" s="46">
        <f t="shared" si="10"/>
        <v>20851.244756066833</v>
      </c>
      <c r="P179" s="46">
        <f t="shared" si="11"/>
        <v>7.2000154544429673</v>
      </c>
    </row>
    <row r="180" spans="1:16" x14ac:dyDescent="0.3">
      <c r="A180" s="2">
        <v>577</v>
      </c>
      <c r="B180" s="2" t="s">
        <v>174</v>
      </c>
      <c r="C180" s="2">
        <v>2</v>
      </c>
      <c r="D180" s="2">
        <v>23</v>
      </c>
      <c r="E180" s="7">
        <v>10850</v>
      </c>
      <c r="G180" s="37">
        <v>461233.5</v>
      </c>
      <c r="H180" s="37">
        <v>62660.057051304597</v>
      </c>
      <c r="I180" s="37">
        <v>30379.999999999996</v>
      </c>
      <c r="J180" s="45">
        <v>907593.3206190333</v>
      </c>
      <c r="L180" s="9">
        <f t="shared" si="9"/>
        <v>1000633.3776703379</v>
      </c>
      <c r="M180" s="9">
        <f t="shared" si="8"/>
        <v>92.22427443966248</v>
      </c>
      <c r="O180" s="46">
        <f t="shared" si="10"/>
        <v>93040.057051304597</v>
      </c>
      <c r="P180" s="46">
        <f t="shared" si="11"/>
        <v>8.5751204655580278</v>
      </c>
    </row>
    <row r="181" spans="1:16" x14ac:dyDescent="0.3">
      <c r="A181" s="2">
        <v>578</v>
      </c>
      <c r="B181" s="2" t="s">
        <v>175</v>
      </c>
      <c r="C181" s="2">
        <v>18</v>
      </c>
      <c r="D181" s="2">
        <v>25</v>
      </c>
      <c r="E181" s="7">
        <v>3273</v>
      </c>
      <c r="G181" s="37">
        <v>139135.23000000045</v>
      </c>
      <c r="H181" s="37">
        <v>14288.779425216464</v>
      </c>
      <c r="I181" s="37">
        <v>9164.4</v>
      </c>
      <c r="J181" s="45">
        <v>281969.9940020371</v>
      </c>
      <c r="L181" s="9">
        <f t="shared" si="9"/>
        <v>305423.17342725355</v>
      </c>
      <c r="M181" s="9">
        <f t="shared" si="8"/>
        <v>93.315971105179827</v>
      </c>
      <c r="O181" s="46">
        <f t="shared" si="10"/>
        <v>23453.179425216462</v>
      </c>
      <c r="P181" s="46">
        <f t="shared" si="11"/>
        <v>7.1656521311385459</v>
      </c>
    </row>
    <row r="182" spans="1:16" x14ac:dyDescent="0.3">
      <c r="A182" s="2">
        <v>580</v>
      </c>
      <c r="B182" s="2" t="s">
        <v>176</v>
      </c>
      <c r="C182" s="2">
        <v>9</v>
      </c>
      <c r="D182" s="2">
        <v>25</v>
      </c>
      <c r="E182" s="7">
        <v>4734</v>
      </c>
      <c r="G182" s="37">
        <v>201242.33999999985</v>
      </c>
      <c r="H182" s="37">
        <v>20267.430104798921</v>
      </c>
      <c r="I182" s="37">
        <v>13255.199999999999</v>
      </c>
      <c r="J182" s="45">
        <v>430219.00289387192</v>
      </c>
      <c r="L182" s="9">
        <f t="shared" si="9"/>
        <v>463741.63299867086</v>
      </c>
      <c r="M182" s="9">
        <f t="shared" si="8"/>
        <v>97.959787283200441</v>
      </c>
      <c r="O182" s="46">
        <f t="shared" si="10"/>
        <v>33522.630104798918</v>
      </c>
      <c r="P182" s="46">
        <f t="shared" si="11"/>
        <v>7.0812484378535947</v>
      </c>
    </row>
    <row r="183" spans="1:16" x14ac:dyDescent="0.3">
      <c r="A183" s="2">
        <v>581</v>
      </c>
      <c r="B183" s="2" t="s">
        <v>177</v>
      </c>
      <c r="C183" s="2">
        <v>6</v>
      </c>
      <c r="D183" s="2">
        <v>24</v>
      </c>
      <c r="E183" s="7">
        <v>6404</v>
      </c>
      <c r="G183" s="37">
        <v>272234.03999999911</v>
      </c>
      <c r="H183" s="37">
        <v>30047.922488887441</v>
      </c>
      <c r="I183" s="37">
        <v>17931.199999999997</v>
      </c>
      <c r="J183" s="45">
        <v>605102.99778638687</v>
      </c>
      <c r="L183" s="9">
        <f t="shared" si="9"/>
        <v>653082.12027527427</v>
      </c>
      <c r="M183" s="9">
        <f t="shared" si="8"/>
        <v>101.98034357827518</v>
      </c>
      <c r="O183" s="46">
        <f t="shared" si="10"/>
        <v>47979.122488887442</v>
      </c>
      <c r="P183" s="46">
        <f t="shared" si="11"/>
        <v>7.4920553542922299</v>
      </c>
    </row>
    <row r="184" spans="1:16" x14ac:dyDescent="0.3">
      <c r="A184" s="2">
        <v>583</v>
      </c>
      <c r="B184" s="2" t="s">
        <v>178</v>
      </c>
      <c r="C184" s="2">
        <v>19</v>
      </c>
      <c r="D184" s="2">
        <v>26</v>
      </c>
      <c r="E184" s="7">
        <v>939</v>
      </c>
      <c r="G184" s="37">
        <v>39916.889999999665</v>
      </c>
      <c r="H184" s="37">
        <v>4716.7982433199941</v>
      </c>
      <c r="I184" s="37">
        <v>2629.2</v>
      </c>
      <c r="J184" s="45">
        <v>95838.295418366266</v>
      </c>
      <c r="L184" s="9">
        <f t="shared" si="9"/>
        <v>103184.29366168626</v>
      </c>
      <c r="M184" s="9">
        <f t="shared" si="8"/>
        <v>109.88742668976172</v>
      </c>
      <c r="O184" s="46">
        <f t="shared" si="10"/>
        <v>7345.9982433199939</v>
      </c>
      <c r="P184" s="46">
        <f t="shared" si="11"/>
        <v>7.8232143166347115</v>
      </c>
    </row>
    <row r="185" spans="1:16" x14ac:dyDescent="0.3">
      <c r="A185" s="2">
        <v>584</v>
      </c>
      <c r="B185" s="2" t="s">
        <v>179</v>
      </c>
      <c r="C185" s="2">
        <v>16</v>
      </c>
      <c r="D185" s="2">
        <v>25</v>
      </c>
      <c r="E185" s="7">
        <v>2759</v>
      </c>
      <c r="G185" s="37">
        <v>117285.08999999985</v>
      </c>
      <c r="H185" s="37">
        <v>10302.75355140415</v>
      </c>
      <c r="I185" s="37">
        <v>7725.2</v>
      </c>
      <c r="J185" s="45">
        <v>251949.12618026964</v>
      </c>
      <c r="L185" s="9">
        <f t="shared" si="9"/>
        <v>269977.07973167382</v>
      </c>
      <c r="M185" s="9">
        <f t="shared" si="8"/>
        <v>97.853236582701641</v>
      </c>
      <c r="O185" s="46">
        <f t="shared" si="10"/>
        <v>18027.953551404149</v>
      </c>
      <c r="P185" s="46">
        <f t="shared" si="11"/>
        <v>6.5342347051120511</v>
      </c>
    </row>
    <row r="186" spans="1:16" x14ac:dyDescent="0.3">
      <c r="A186" s="2">
        <v>588</v>
      </c>
      <c r="B186" s="2" t="s">
        <v>180</v>
      </c>
      <c r="C186" s="2">
        <v>10</v>
      </c>
      <c r="D186" s="2">
        <v>26</v>
      </c>
      <c r="E186" s="7">
        <v>1690</v>
      </c>
      <c r="G186" s="37">
        <v>71841.899999999441</v>
      </c>
      <c r="H186" s="37">
        <v>6462.7769905122259</v>
      </c>
      <c r="I186" s="37">
        <v>4732</v>
      </c>
      <c r="J186" s="45">
        <v>182227.92042176754</v>
      </c>
      <c r="L186" s="9">
        <f t="shared" si="9"/>
        <v>193422.69741227978</v>
      </c>
      <c r="M186" s="9">
        <f t="shared" si="8"/>
        <v>114.45130024395253</v>
      </c>
      <c r="O186" s="46">
        <f t="shared" si="10"/>
        <v>11194.776990512226</v>
      </c>
      <c r="P186" s="46">
        <f t="shared" si="11"/>
        <v>6.6241283967527966</v>
      </c>
    </row>
    <row r="187" spans="1:16" x14ac:dyDescent="0.3">
      <c r="A187" s="2">
        <v>592</v>
      </c>
      <c r="B187" s="2" t="s">
        <v>181</v>
      </c>
      <c r="C187" s="2">
        <v>13</v>
      </c>
      <c r="D187" s="2">
        <v>25</v>
      </c>
      <c r="E187" s="7">
        <v>3841</v>
      </c>
      <c r="G187" s="37">
        <v>163280.91000000015</v>
      </c>
      <c r="H187" s="37">
        <v>17800.057916431819</v>
      </c>
      <c r="I187" s="37">
        <v>10754.8</v>
      </c>
      <c r="J187" s="45">
        <v>364565.77487278491</v>
      </c>
      <c r="L187" s="9">
        <f t="shared" si="9"/>
        <v>393120.6327892167</v>
      </c>
      <c r="M187" s="9">
        <f t="shared" si="8"/>
        <v>102.34851153064741</v>
      </c>
      <c r="O187" s="46">
        <f t="shared" si="10"/>
        <v>28554.857916431818</v>
      </c>
      <c r="P187" s="46">
        <f t="shared" si="11"/>
        <v>7.4342249196646231</v>
      </c>
    </row>
    <row r="188" spans="1:16" x14ac:dyDescent="0.3">
      <c r="A188" s="2">
        <v>593</v>
      </c>
      <c r="B188" s="2" t="s">
        <v>182</v>
      </c>
      <c r="C188" s="2">
        <v>10</v>
      </c>
      <c r="D188" s="2">
        <v>23</v>
      </c>
      <c r="E188" s="7">
        <v>17682</v>
      </c>
      <c r="G188" s="37">
        <v>751661.8200000003</v>
      </c>
      <c r="H188" s="37">
        <v>91708.324853756974</v>
      </c>
      <c r="I188" s="37">
        <v>49509.599999999999</v>
      </c>
      <c r="J188" s="45">
        <v>1606174.1013714084</v>
      </c>
      <c r="L188" s="9">
        <f t="shared" si="9"/>
        <v>1747392.0262251655</v>
      </c>
      <c r="M188" s="9">
        <f t="shared" si="8"/>
        <v>98.823211527268711</v>
      </c>
      <c r="O188" s="46">
        <f t="shared" si="10"/>
        <v>141217.92485375697</v>
      </c>
      <c r="P188" s="46">
        <f t="shared" si="11"/>
        <v>7.9865357342923291</v>
      </c>
    </row>
    <row r="189" spans="1:16" x14ac:dyDescent="0.3">
      <c r="A189" s="2">
        <v>595</v>
      </c>
      <c r="B189" s="2" t="s">
        <v>183</v>
      </c>
      <c r="C189" s="2">
        <v>11</v>
      </c>
      <c r="D189" s="2">
        <v>25</v>
      </c>
      <c r="E189" s="7">
        <v>4391</v>
      </c>
      <c r="G189" s="37">
        <v>186661.41000000015</v>
      </c>
      <c r="H189" s="37">
        <v>17069.41466469684</v>
      </c>
      <c r="I189" s="37">
        <v>12294.8</v>
      </c>
      <c r="J189" s="45">
        <v>434497.14072720712</v>
      </c>
      <c r="L189" s="9">
        <f t="shared" si="9"/>
        <v>463861.35539190396</v>
      </c>
      <c r="M189" s="9">
        <f t="shared" si="8"/>
        <v>105.63911532496104</v>
      </c>
      <c r="O189" s="46">
        <f t="shared" si="10"/>
        <v>29364.214664696839</v>
      </c>
      <c r="P189" s="46">
        <f t="shared" si="11"/>
        <v>6.6873638498512502</v>
      </c>
    </row>
    <row r="190" spans="1:16" x14ac:dyDescent="0.3">
      <c r="A190" s="2">
        <v>598</v>
      </c>
      <c r="B190" s="2" t="s">
        <v>184</v>
      </c>
      <c r="C190" s="2">
        <v>15</v>
      </c>
      <c r="D190" s="2">
        <v>23</v>
      </c>
      <c r="E190" s="7">
        <v>19208</v>
      </c>
      <c r="G190" s="37">
        <v>816532.07999999821</v>
      </c>
      <c r="H190" s="37">
        <v>108412.89158369218</v>
      </c>
      <c r="I190" s="37">
        <v>53782.399999999994</v>
      </c>
      <c r="J190" s="45">
        <v>1844527.4671333071</v>
      </c>
      <c r="L190" s="9">
        <f t="shared" si="9"/>
        <v>2006722.7587169993</v>
      </c>
      <c r="M190" s="9">
        <f t="shared" si="8"/>
        <v>104.47327981658681</v>
      </c>
      <c r="O190" s="46">
        <f t="shared" si="10"/>
        <v>162195.29158369219</v>
      </c>
      <c r="P190" s="46">
        <f t="shared" si="11"/>
        <v>8.4441530395508213</v>
      </c>
    </row>
    <row r="191" spans="1:16" x14ac:dyDescent="0.3">
      <c r="A191" s="2">
        <v>599</v>
      </c>
      <c r="B191" s="2" t="s">
        <v>335</v>
      </c>
      <c r="C191" s="2">
        <v>15</v>
      </c>
      <c r="D191" s="2">
        <v>23</v>
      </c>
      <c r="E191" s="7">
        <v>11081</v>
      </c>
      <c r="G191" s="37">
        <v>471053.30999999866</v>
      </c>
      <c r="H191" s="37">
        <v>49067.671999704842</v>
      </c>
      <c r="I191" s="37">
        <v>31026.799999999999</v>
      </c>
      <c r="J191" s="45">
        <v>1003509.5334618903</v>
      </c>
      <c r="L191" s="9">
        <f t="shared" si="9"/>
        <v>1083604.005461595</v>
      </c>
      <c r="M191" s="9">
        <f t="shared" si="8"/>
        <v>97.78936968338553</v>
      </c>
      <c r="O191" s="46">
        <f t="shared" si="10"/>
        <v>80094.471999704838</v>
      </c>
      <c r="P191" s="46">
        <f t="shared" si="11"/>
        <v>7.228090605514379</v>
      </c>
    </row>
    <row r="192" spans="1:16" x14ac:dyDescent="0.3">
      <c r="A192" s="2">
        <v>601</v>
      </c>
      <c r="B192" s="2" t="s">
        <v>185</v>
      </c>
      <c r="C192" s="2">
        <v>13</v>
      </c>
      <c r="D192" s="2">
        <v>25</v>
      </c>
      <c r="E192" s="7">
        <v>4032</v>
      </c>
      <c r="G192" s="37">
        <v>171400.3200000003</v>
      </c>
      <c r="H192" s="37">
        <v>15019.623353971663</v>
      </c>
      <c r="I192" s="37">
        <v>11289.599999999999</v>
      </c>
      <c r="J192" s="45">
        <v>402822.78865714063</v>
      </c>
      <c r="L192" s="9">
        <f t="shared" si="9"/>
        <v>429132.0120111123</v>
      </c>
      <c r="M192" s="9">
        <f t="shared" si="8"/>
        <v>106.43155059799412</v>
      </c>
      <c r="O192" s="46">
        <f t="shared" si="10"/>
        <v>26309.223353971662</v>
      </c>
      <c r="P192" s="46">
        <f t="shared" si="11"/>
        <v>6.5251049985048768</v>
      </c>
    </row>
    <row r="193" spans="1:16" x14ac:dyDescent="0.3">
      <c r="A193" s="2">
        <v>604</v>
      </c>
      <c r="B193" s="2" t="s">
        <v>186</v>
      </c>
      <c r="C193" s="2">
        <v>6</v>
      </c>
      <c r="D193" s="2">
        <v>23</v>
      </c>
      <c r="E193" s="7">
        <v>19623</v>
      </c>
      <c r="G193" s="37">
        <v>834173.73000000045</v>
      </c>
      <c r="H193" s="37">
        <v>130579.59123332579</v>
      </c>
      <c r="I193" s="37">
        <v>54944.399999999994</v>
      </c>
      <c r="J193" s="45">
        <v>1453298.3392789266</v>
      </c>
      <c r="L193" s="9">
        <f t="shared" si="9"/>
        <v>1638822.3305122524</v>
      </c>
      <c r="M193" s="9">
        <f t="shared" si="8"/>
        <v>83.515381466251455</v>
      </c>
      <c r="O193" s="46">
        <f t="shared" si="10"/>
        <v>185523.9912333258</v>
      </c>
      <c r="P193" s="46">
        <f t="shared" si="11"/>
        <v>9.4544152898805383</v>
      </c>
    </row>
    <row r="194" spans="1:16" x14ac:dyDescent="0.3">
      <c r="A194" s="2">
        <v>607</v>
      </c>
      <c r="B194" s="2" t="s">
        <v>187</v>
      </c>
      <c r="C194" s="2">
        <v>12</v>
      </c>
      <c r="D194" s="2">
        <v>25</v>
      </c>
      <c r="E194" s="7">
        <v>4246</v>
      </c>
      <c r="G194" s="37">
        <v>180497.46000000089</v>
      </c>
      <c r="H194" s="37">
        <v>15023.29776576833</v>
      </c>
      <c r="I194" s="37">
        <v>11888.8</v>
      </c>
      <c r="J194" s="45">
        <v>393462.38934013172</v>
      </c>
      <c r="L194" s="9">
        <f t="shared" si="9"/>
        <v>420374.48710590007</v>
      </c>
      <c r="M194" s="9">
        <f t="shared" si="8"/>
        <v>99.004825036716923</v>
      </c>
      <c r="O194" s="46">
        <f t="shared" si="10"/>
        <v>26912.097765768329</v>
      </c>
      <c r="P194" s="46">
        <f t="shared" si="11"/>
        <v>6.3382236848253246</v>
      </c>
    </row>
    <row r="195" spans="1:16" x14ac:dyDescent="0.3">
      <c r="A195" s="2">
        <v>608</v>
      </c>
      <c r="B195" s="2" t="s">
        <v>188</v>
      </c>
      <c r="C195" s="2">
        <v>4</v>
      </c>
      <c r="D195" s="2">
        <v>25</v>
      </c>
      <c r="E195" s="7">
        <v>2089</v>
      </c>
      <c r="G195" s="37">
        <v>88803.389999999665</v>
      </c>
      <c r="H195" s="37">
        <v>9011.7998359375379</v>
      </c>
      <c r="I195" s="37">
        <v>5849.2</v>
      </c>
      <c r="J195" s="45">
        <v>192002.01515033803</v>
      </c>
      <c r="L195" s="9">
        <f t="shared" si="9"/>
        <v>206863.01498627558</v>
      </c>
      <c r="M195" s="9">
        <f t="shared" si="8"/>
        <v>99.024899466862408</v>
      </c>
      <c r="O195" s="46">
        <f t="shared" si="10"/>
        <v>14860.999835937539</v>
      </c>
      <c r="P195" s="46">
        <f t="shared" si="11"/>
        <v>7.1139300315641636</v>
      </c>
    </row>
    <row r="196" spans="1:16" x14ac:dyDescent="0.3">
      <c r="A196" s="2">
        <v>609</v>
      </c>
      <c r="B196" s="2" t="s">
        <v>189</v>
      </c>
      <c r="C196" s="2">
        <v>4</v>
      </c>
      <c r="D196" s="2">
        <v>21</v>
      </c>
      <c r="E196" s="7">
        <v>83934</v>
      </c>
      <c r="G196" s="37">
        <v>3568034.3400000036</v>
      </c>
      <c r="H196" s="37">
        <v>446208.68352920481</v>
      </c>
      <c r="I196" s="37">
        <v>235015.19999999998</v>
      </c>
      <c r="J196" s="45">
        <v>7342374.392130482</v>
      </c>
      <c r="L196" s="9">
        <f t="shared" si="9"/>
        <v>8023598.2756596869</v>
      </c>
      <c r="M196" s="9">
        <f t="shared" si="8"/>
        <v>95.594136770077526</v>
      </c>
      <c r="O196" s="46">
        <f t="shared" si="10"/>
        <v>681223.88352920476</v>
      </c>
      <c r="P196" s="46">
        <f t="shared" si="11"/>
        <v>8.1161851398623295</v>
      </c>
    </row>
    <row r="197" spans="1:16" x14ac:dyDescent="0.3">
      <c r="A197" s="2">
        <v>611</v>
      </c>
      <c r="B197" s="2" t="s">
        <v>190</v>
      </c>
      <c r="C197" s="2">
        <v>1</v>
      </c>
      <c r="D197" s="2">
        <v>24</v>
      </c>
      <c r="E197" s="7">
        <v>5035</v>
      </c>
      <c r="G197" s="37">
        <v>214037.85000000056</v>
      </c>
      <c r="H197" s="37">
        <v>28055.008334855575</v>
      </c>
      <c r="I197" s="37">
        <v>14098</v>
      </c>
      <c r="J197" s="45">
        <v>412088.56888910953</v>
      </c>
      <c r="L197" s="9">
        <f t="shared" si="9"/>
        <v>454241.57722396508</v>
      </c>
      <c r="M197" s="9">
        <f t="shared" si="8"/>
        <v>90.216797859774601</v>
      </c>
      <c r="O197" s="46">
        <f t="shared" si="10"/>
        <v>42153.008334855578</v>
      </c>
      <c r="P197" s="46">
        <f t="shared" si="11"/>
        <v>8.3719976831887948</v>
      </c>
    </row>
    <row r="198" spans="1:16" x14ac:dyDescent="0.3">
      <c r="A198" s="2">
        <v>614</v>
      </c>
      <c r="B198" s="2" t="s">
        <v>191</v>
      </c>
      <c r="C198" s="2">
        <v>19</v>
      </c>
      <c r="D198" s="2">
        <v>25</v>
      </c>
      <c r="E198" s="7">
        <v>3183</v>
      </c>
      <c r="G198" s="37">
        <v>135309.33000000007</v>
      </c>
      <c r="H198" s="37">
        <v>12679.662405817151</v>
      </c>
      <c r="I198" s="37">
        <v>8912.4</v>
      </c>
      <c r="J198" s="45">
        <v>271993.27072040539</v>
      </c>
      <c r="L198" s="9">
        <f t="shared" si="9"/>
        <v>293585.33312622254</v>
      </c>
      <c r="M198" s="9">
        <f t="shared" si="8"/>
        <v>92.235417256117671</v>
      </c>
      <c r="O198" s="46">
        <f t="shared" si="10"/>
        <v>21592.062405817152</v>
      </c>
      <c r="P198" s="46">
        <f t="shared" si="11"/>
        <v>6.7835571491728412</v>
      </c>
    </row>
    <row r="199" spans="1:16" x14ac:dyDescent="0.3">
      <c r="A199" s="2">
        <v>615</v>
      </c>
      <c r="B199" s="2" t="s">
        <v>192</v>
      </c>
      <c r="C199" s="2">
        <v>17</v>
      </c>
      <c r="D199" s="2">
        <v>24</v>
      </c>
      <c r="E199" s="7">
        <v>7873</v>
      </c>
      <c r="G199" s="37">
        <v>334681.22999999672</v>
      </c>
      <c r="H199" s="37">
        <v>28755.861160720058</v>
      </c>
      <c r="I199" s="37">
        <v>22044.399999999998</v>
      </c>
      <c r="J199" s="45">
        <v>750178.0561299246</v>
      </c>
      <c r="L199" s="9">
        <f t="shared" si="9"/>
        <v>800978.31729064463</v>
      </c>
      <c r="M199" s="9">
        <f t="shared" ref="M199:M262" si="12">L199/E199</f>
        <v>101.73737041669563</v>
      </c>
      <c r="O199" s="46">
        <f t="shared" si="10"/>
        <v>50800.261160720052</v>
      </c>
      <c r="P199" s="46">
        <f t="shared" si="11"/>
        <v>6.4524655354655218</v>
      </c>
    </row>
    <row r="200" spans="1:16" x14ac:dyDescent="0.3">
      <c r="A200" s="2">
        <v>616</v>
      </c>
      <c r="B200" s="2" t="s">
        <v>193</v>
      </c>
      <c r="C200" s="2">
        <v>1</v>
      </c>
      <c r="D200" s="2">
        <v>26</v>
      </c>
      <c r="E200" s="7">
        <v>1860</v>
      </c>
      <c r="G200" s="37">
        <v>79068.599999999627</v>
      </c>
      <c r="H200" s="37">
        <v>9542.8487899760112</v>
      </c>
      <c r="I200" s="37">
        <v>5208</v>
      </c>
      <c r="J200" s="45">
        <v>158547.03362040629</v>
      </c>
      <c r="L200" s="9">
        <f t="shared" si="9"/>
        <v>173297.8824103823</v>
      </c>
      <c r="M200" s="9">
        <f t="shared" si="12"/>
        <v>93.170904521710909</v>
      </c>
      <c r="O200" s="46">
        <f t="shared" si="10"/>
        <v>14750.848789976011</v>
      </c>
      <c r="P200" s="46">
        <f t="shared" si="11"/>
        <v>7.9305638655785007</v>
      </c>
    </row>
    <row r="201" spans="1:16" x14ac:dyDescent="0.3">
      <c r="A201" s="2">
        <v>619</v>
      </c>
      <c r="B201" s="2" t="s">
        <v>194</v>
      </c>
      <c r="C201" s="2">
        <v>6</v>
      </c>
      <c r="D201" s="2">
        <v>25</v>
      </c>
      <c r="E201" s="7">
        <v>2828</v>
      </c>
      <c r="G201" s="37">
        <v>120218.27999999933</v>
      </c>
      <c r="H201" s="37">
        <v>12131.375451304999</v>
      </c>
      <c r="I201" s="37">
        <v>7918.4</v>
      </c>
      <c r="J201" s="45">
        <v>239161.28447618685</v>
      </c>
      <c r="L201" s="9">
        <f t="shared" ref="L201:L264" si="13">SUM(H201:J201)</f>
        <v>259211.05992749185</v>
      </c>
      <c r="M201" s="9">
        <f t="shared" si="12"/>
        <v>91.658790639141387</v>
      </c>
      <c r="O201" s="46">
        <f t="shared" ref="O201:O264" si="14">SUM(H201:I201)</f>
        <v>20049.775451304999</v>
      </c>
      <c r="P201" s="46">
        <f t="shared" ref="P201:P264" si="15">O201/E201</f>
        <v>7.0897367225265198</v>
      </c>
    </row>
    <row r="202" spans="1:16" x14ac:dyDescent="0.3">
      <c r="A202" s="2">
        <v>620</v>
      </c>
      <c r="B202" s="2" t="s">
        <v>195</v>
      </c>
      <c r="C202" s="2">
        <v>18</v>
      </c>
      <c r="D202" s="2">
        <v>25</v>
      </c>
      <c r="E202" s="7">
        <v>2528</v>
      </c>
      <c r="G202" s="37">
        <v>107465.27999999933</v>
      </c>
      <c r="H202" s="37">
        <v>10047.487714771487</v>
      </c>
      <c r="I202" s="37">
        <v>7078.4</v>
      </c>
      <c r="J202" s="45">
        <v>258618.20593741222</v>
      </c>
      <c r="L202" s="9">
        <f t="shared" si="13"/>
        <v>275744.09365218371</v>
      </c>
      <c r="M202" s="9">
        <f t="shared" si="12"/>
        <v>109.07598641304736</v>
      </c>
      <c r="O202" s="46">
        <f t="shared" si="14"/>
        <v>17125.887714771488</v>
      </c>
      <c r="P202" s="46">
        <f t="shared" si="15"/>
        <v>6.7744808998304942</v>
      </c>
    </row>
    <row r="203" spans="1:16" x14ac:dyDescent="0.3">
      <c r="A203" s="2">
        <v>623</v>
      </c>
      <c r="B203" s="2" t="s">
        <v>196</v>
      </c>
      <c r="C203" s="2">
        <v>10</v>
      </c>
      <c r="D203" s="2">
        <v>25</v>
      </c>
      <c r="E203" s="7">
        <v>2151</v>
      </c>
      <c r="G203" s="37">
        <v>91439.009999999776</v>
      </c>
      <c r="H203" s="37">
        <v>9087.7817560833646</v>
      </c>
      <c r="I203" s="37">
        <v>6022.7999999999993</v>
      </c>
      <c r="J203" s="45">
        <v>264938.09685101931</v>
      </c>
      <c r="L203" s="9">
        <f t="shared" si="13"/>
        <v>280048.67860710266</v>
      </c>
      <c r="M203" s="9">
        <f t="shared" si="12"/>
        <v>130.19464370390639</v>
      </c>
      <c r="O203" s="46">
        <f t="shared" si="14"/>
        <v>15110.581756083364</v>
      </c>
      <c r="P203" s="46">
        <f t="shared" si="15"/>
        <v>7.024910160894172</v>
      </c>
    </row>
    <row r="204" spans="1:16" x14ac:dyDescent="0.3">
      <c r="A204" s="2">
        <v>624</v>
      </c>
      <c r="B204" s="2" t="s">
        <v>197</v>
      </c>
      <c r="C204" s="2">
        <v>8</v>
      </c>
      <c r="D204" s="2">
        <v>24</v>
      </c>
      <c r="E204" s="7">
        <v>5140</v>
      </c>
      <c r="G204" s="37">
        <v>218501.40000000037</v>
      </c>
      <c r="H204" s="37">
        <v>29437.077195683065</v>
      </c>
      <c r="I204" s="37">
        <v>14391.999999999998</v>
      </c>
      <c r="J204" s="45">
        <v>441101.14061767858</v>
      </c>
      <c r="L204" s="9">
        <f t="shared" si="13"/>
        <v>484930.21781336167</v>
      </c>
      <c r="M204" s="9">
        <f t="shared" si="12"/>
        <v>94.344400352794096</v>
      </c>
      <c r="O204" s="46">
        <f t="shared" si="14"/>
        <v>43829.077195683065</v>
      </c>
      <c r="P204" s="46">
        <f t="shared" si="15"/>
        <v>8.5270578201718017</v>
      </c>
    </row>
    <row r="205" spans="1:16" x14ac:dyDescent="0.3">
      <c r="A205" s="2">
        <v>625</v>
      </c>
      <c r="B205" s="2" t="s">
        <v>198</v>
      </c>
      <c r="C205" s="2">
        <v>17</v>
      </c>
      <c r="D205" s="2">
        <v>25</v>
      </c>
      <c r="E205" s="7">
        <v>3077</v>
      </c>
      <c r="G205" s="37">
        <v>130803.26999999955</v>
      </c>
      <c r="H205" s="37">
        <v>14454.23996184506</v>
      </c>
      <c r="I205" s="37">
        <v>8615.5999999999985</v>
      </c>
      <c r="J205" s="45">
        <v>270466.71613537049</v>
      </c>
      <c r="L205" s="9">
        <f t="shared" si="13"/>
        <v>293536.55609721557</v>
      </c>
      <c r="M205" s="9">
        <f t="shared" si="12"/>
        <v>95.396995806699891</v>
      </c>
      <c r="O205" s="46">
        <f t="shared" si="14"/>
        <v>23069.839961845057</v>
      </c>
      <c r="P205" s="46">
        <f t="shared" si="15"/>
        <v>7.4975105498358978</v>
      </c>
    </row>
    <row r="206" spans="1:16" x14ac:dyDescent="0.3">
      <c r="A206" s="2">
        <v>626</v>
      </c>
      <c r="B206" s="2" t="s">
        <v>199</v>
      </c>
      <c r="C206" s="2">
        <v>17</v>
      </c>
      <c r="D206" s="2">
        <v>24</v>
      </c>
      <c r="E206" s="7">
        <v>5131</v>
      </c>
      <c r="G206" s="37">
        <v>218118.81000000238</v>
      </c>
      <c r="H206" s="37">
        <v>24134.673850268282</v>
      </c>
      <c r="I206" s="37">
        <v>14366.8</v>
      </c>
      <c r="J206" s="45">
        <v>650599.79590951884</v>
      </c>
      <c r="L206" s="9">
        <f t="shared" si="13"/>
        <v>689101.26975978713</v>
      </c>
      <c r="M206" s="9">
        <f t="shared" si="12"/>
        <v>134.30155325663364</v>
      </c>
      <c r="O206" s="46">
        <f t="shared" si="14"/>
        <v>38501.473850268281</v>
      </c>
      <c r="P206" s="46">
        <f t="shared" si="15"/>
        <v>7.5036978854547423</v>
      </c>
    </row>
    <row r="207" spans="1:16" x14ac:dyDescent="0.3">
      <c r="A207" s="2">
        <v>630</v>
      </c>
      <c r="B207" s="2" t="s">
        <v>200</v>
      </c>
      <c r="C207" s="2">
        <v>17</v>
      </c>
      <c r="D207" s="2">
        <v>26</v>
      </c>
      <c r="E207" s="7">
        <v>1578</v>
      </c>
      <c r="G207" s="37">
        <v>67080.780000000261</v>
      </c>
      <c r="H207" s="37">
        <v>5879.1257670019559</v>
      </c>
      <c r="I207" s="37">
        <v>4418.3999999999996</v>
      </c>
      <c r="J207" s="45">
        <v>153154.00729795691</v>
      </c>
      <c r="L207" s="9">
        <f t="shared" si="13"/>
        <v>163451.53306495887</v>
      </c>
      <c r="M207" s="9">
        <f t="shared" si="12"/>
        <v>103.58145314636177</v>
      </c>
      <c r="O207" s="46">
        <f t="shared" si="14"/>
        <v>10297.525767001956</v>
      </c>
      <c r="P207" s="46">
        <f t="shared" si="15"/>
        <v>6.5256817281381219</v>
      </c>
    </row>
    <row r="208" spans="1:16" x14ac:dyDescent="0.3">
      <c r="A208" s="2">
        <v>631</v>
      </c>
      <c r="B208" s="2" t="s">
        <v>201</v>
      </c>
      <c r="C208" s="2">
        <v>2</v>
      </c>
      <c r="D208" s="2">
        <v>25</v>
      </c>
      <c r="E208" s="7">
        <v>2004</v>
      </c>
      <c r="G208" s="37">
        <v>85190.040000000037</v>
      </c>
      <c r="H208" s="37">
        <v>11065.763361920404</v>
      </c>
      <c r="I208" s="37">
        <v>5611.2</v>
      </c>
      <c r="J208" s="45">
        <v>166502.88935101856</v>
      </c>
      <c r="L208" s="9">
        <f t="shared" si="13"/>
        <v>183179.85271293897</v>
      </c>
      <c r="M208" s="9">
        <f t="shared" si="12"/>
        <v>91.407112132205071</v>
      </c>
      <c r="O208" s="46">
        <f t="shared" si="14"/>
        <v>16676.963361920403</v>
      </c>
      <c r="P208" s="46">
        <f t="shared" si="15"/>
        <v>8.3218380049503011</v>
      </c>
    </row>
    <row r="209" spans="1:16" x14ac:dyDescent="0.3">
      <c r="A209" s="2">
        <v>635</v>
      </c>
      <c r="B209" s="2" t="s">
        <v>202</v>
      </c>
      <c r="C209" s="2">
        <v>6</v>
      </c>
      <c r="D209" s="2">
        <v>24</v>
      </c>
      <c r="E209" s="7">
        <v>6435</v>
      </c>
      <c r="G209" s="37">
        <v>273551.85000000149</v>
      </c>
      <c r="H209" s="37">
        <v>31366.096719857018</v>
      </c>
      <c r="I209" s="37">
        <v>18018</v>
      </c>
      <c r="J209" s="45">
        <v>558542.07373672503</v>
      </c>
      <c r="L209" s="9">
        <f t="shared" si="13"/>
        <v>607926.17045658198</v>
      </c>
      <c r="M209" s="9">
        <f t="shared" si="12"/>
        <v>94.4718213607742</v>
      </c>
      <c r="O209" s="46">
        <f t="shared" si="14"/>
        <v>49384.096719857014</v>
      </c>
      <c r="P209" s="46">
        <f t="shared" si="15"/>
        <v>7.6742963045620849</v>
      </c>
    </row>
    <row r="210" spans="1:16" x14ac:dyDescent="0.3">
      <c r="A210" s="2">
        <v>636</v>
      </c>
      <c r="B210" s="2" t="s">
        <v>203</v>
      </c>
      <c r="C210" s="2">
        <v>2</v>
      </c>
      <c r="D210" s="2">
        <v>24</v>
      </c>
      <c r="E210" s="7">
        <v>8276</v>
      </c>
      <c r="G210" s="37">
        <v>351812.75999999791</v>
      </c>
      <c r="H210" s="37">
        <v>37809.977402116041</v>
      </c>
      <c r="I210" s="37">
        <v>23172.799999999999</v>
      </c>
      <c r="J210" s="45">
        <v>786722.44808434846</v>
      </c>
      <c r="L210" s="9">
        <f t="shared" si="13"/>
        <v>847705.22548646457</v>
      </c>
      <c r="M210" s="9">
        <f t="shared" si="12"/>
        <v>102.4293409239324</v>
      </c>
      <c r="O210" s="46">
        <f t="shared" si="14"/>
        <v>60982.777402116044</v>
      </c>
      <c r="P210" s="46">
        <f t="shared" si="15"/>
        <v>7.3686294589313732</v>
      </c>
    </row>
    <row r="211" spans="1:16" x14ac:dyDescent="0.3">
      <c r="A211" s="2">
        <v>638</v>
      </c>
      <c r="B211" s="2" t="s">
        <v>204</v>
      </c>
      <c r="C211" s="2">
        <v>1</v>
      </c>
      <c r="D211" s="2">
        <v>21</v>
      </c>
      <c r="E211" s="7">
        <v>50380</v>
      </c>
      <c r="G211" s="37">
        <v>2141653.799999997</v>
      </c>
      <c r="H211" s="37">
        <v>314839.49355800095</v>
      </c>
      <c r="I211" s="37">
        <v>141064</v>
      </c>
      <c r="J211" s="45">
        <v>8624597.424347356</v>
      </c>
      <c r="L211" s="9">
        <f t="shared" si="13"/>
        <v>9080500.9179053567</v>
      </c>
      <c r="M211" s="9">
        <f t="shared" si="12"/>
        <v>180.24019289212697</v>
      </c>
      <c r="O211" s="46">
        <f t="shared" si="14"/>
        <v>455903.49355800095</v>
      </c>
      <c r="P211" s="46">
        <f t="shared" si="15"/>
        <v>9.0492952274315392</v>
      </c>
    </row>
    <row r="212" spans="1:16" x14ac:dyDescent="0.3">
      <c r="A212" s="2">
        <v>678</v>
      </c>
      <c r="B212" s="2" t="s">
        <v>205</v>
      </c>
      <c r="C212" s="2">
        <v>17</v>
      </c>
      <c r="D212" s="2">
        <v>22</v>
      </c>
      <c r="E212" s="7">
        <v>24679</v>
      </c>
      <c r="G212" s="37">
        <v>1049104.2899999991</v>
      </c>
      <c r="H212" s="37">
        <v>132097.98201631816</v>
      </c>
      <c r="I212" s="37">
        <v>69101.2</v>
      </c>
      <c r="J212" s="45">
        <v>2202757.6552401059</v>
      </c>
      <c r="L212" s="9">
        <f t="shared" si="13"/>
        <v>2403956.8372564241</v>
      </c>
      <c r="M212" s="9">
        <f t="shared" si="12"/>
        <v>97.409005115945703</v>
      </c>
      <c r="O212" s="46">
        <f t="shared" si="14"/>
        <v>201199.18201631814</v>
      </c>
      <c r="P212" s="46">
        <f t="shared" si="15"/>
        <v>8.1526472716203315</v>
      </c>
    </row>
    <row r="213" spans="1:16" x14ac:dyDescent="0.3">
      <c r="A213" s="2">
        <v>680</v>
      </c>
      <c r="B213" s="2" t="s">
        <v>206</v>
      </c>
      <c r="C213" s="2">
        <v>2</v>
      </c>
      <c r="D213" s="2">
        <v>22</v>
      </c>
      <c r="E213" s="7">
        <v>24056</v>
      </c>
      <c r="G213" s="37">
        <v>1022620.5600000024</v>
      </c>
      <c r="H213" s="37">
        <v>138498.16488851438</v>
      </c>
      <c r="I213" s="37">
        <v>67356.800000000003</v>
      </c>
      <c r="J213" s="45">
        <v>1785050.6338232679</v>
      </c>
      <c r="L213" s="9">
        <f t="shared" si="13"/>
        <v>1990905.5987117821</v>
      </c>
      <c r="M213" s="9">
        <f t="shared" si="12"/>
        <v>82.761290269029857</v>
      </c>
      <c r="O213" s="46">
        <f t="shared" si="14"/>
        <v>205854.96488851437</v>
      </c>
      <c r="P213" s="46">
        <f t="shared" si="15"/>
        <v>8.5573231164164607</v>
      </c>
    </row>
    <row r="214" spans="1:16" x14ac:dyDescent="0.3">
      <c r="A214" s="2">
        <v>681</v>
      </c>
      <c r="B214" s="2" t="s">
        <v>207</v>
      </c>
      <c r="C214" s="2">
        <v>10</v>
      </c>
      <c r="D214" s="2">
        <v>25</v>
      </c>
      <c r="E214" s="7">
        <v>3431</v>
      </c>
      <c r="G214" s="37">
        <v>145851.81000000238</v>
      </c>
      <c r="H214" s="37">
        <v>14763.296573712703</v>
      </c>
      <c r="I214" s="37">
        <v>9606.7999999999993</v>
      </c>
      <c r="J214" s="45">
        <v>329271.44312312547</v>
      </c>
      <c r="L214" s="9">
        <f t="shared" si="13"/>
        <v>353641.53969683818</v>
      </c>
      <c r="M214" s="9">
        <f t="shared" si="12"/>
        <v>103.07243943364564</v>
      </c>
      <c r="O214" s="46">
        <f t="shared" si="14"/>
        <v>24370.096573712704</v>
      </c>
      <c r="P214" s="46">
        <f t="shared" si="15"/>
        <v>7.1029136035303715</v>
      </c>
    </row>
    <row r="215" spans="1:16" x14ac:dyDescent="0.3">
      <c r="A215" s="2">
        <v>683</v>
      </c>
      <c r="B215" s="2" t="s">
        <v>208</v>
      </c>
      <c r="C215" s="2">
        <v>19</v>
      </c>
      <c r="D215" s="2">
        <v>25</v>
      </c>
      <c r="E215" s="7">
        <v>3783</v>
      </c>
      <c r="G215" s="37">
        <v>160815.33000000194</v>
      </c>
      <c r="H215" s="37">
        <v>13073.261601724374</v>
      </c>
      <c r="I215" s="37">
        <v>10592.4</v>
      </c>
      <c r="J215" s="45">
        <v>326333.99019795482</v>
      </c>
      <c r="L215" s="9">
        <f t="shared" si="13"/>
        <v>349999.65179967921</v>
      </c>
      <c r="M215" s="9">
        <f t="shared" si="12"/>
        <v>92.519072640676498</v>
      </c>
      <c r="O215" s="46">
        <f t="shared" si="14"/>
        <v>23665.661601724372</v>
      </c>
      <c r="P215" s="46">
        <f t="shared" si="15"/>
        <v>6.2557921231098002</v>
      </c>
    </row>
    <row r="216" spans="1:16" x14ac:dyDescent="0.3">
      <c r="A216" s="2">
        <v>684</v>
      </c>
      <c r="B216" s="2" t="s">
        <v>209</v>
      </c>
      <c r="C216" s="2">
        <v>4</v>
      </c>
      <c r="D216" s="2">
        <v>22</v>
      </c>
      <c r="E216" s="7">
        <v>39205</v>
      </c>
      <c r="G216" s="37">
        <v>1666604.549999997</v>
      </c>
      <c r="H216" s="37">
        <v>251528.38891710708</v>
      </c>
      <c r="I216" s="37">
        <v>109774</v>
      </c>
      <c r="J216" s="45">
        <v>4201100.7197701754</v>
      </c>
      <c r="L216" s="9">
        <f t="shared" si="13"/>
        <v>4562403.1086872825</v>
      </c>
      <c r="M216" s="9">
        <f t="shared" si="12"/>
        <v>116.3729909115491</v>
      </c>
      <c r="O216" s="46">
        <f t="shared" si="14"/>
        <v>361302.38891710708</v>
      </c>
      <c r="P216" s="46">
        <f t="shared" si="15"/>
        <v>9.2157222016861908</v>
      </c>
    </row>
    <row r="217" spans="1:16" x14ac:dyDescent="0.3">
      <c r="A217" s="2">
        <v>686</v>
      </c>
      <c r="B217" s="2" t="s">
        <v>210</v>
      </c>
      <c r="C217" s="2">
        <v>11</v>
      </c>
      <c r="D217" s="2">
        <v>25</v>
      </c>
      <c r="E217" s="7">
        <v>3121</v>
      </c>
      <c r="G217" s="37">
        <v>132673.71000000089</v>
      </c>
      <c r="H217" s="37">
        <v>13700.613746569057</v>
      </c>
      <c r="I217" s="37">
        <v>8738.7999999999993</v>
      </c>
      <c r="J217" s="45">
        <v>284857.96821972559</v>
      </c>
      <c r="L217" s="9">
        <f t="shared" si="13"/>
        <v>307297.38196629466</v>
      </c>
      <c r="M217" s="9">
        <f t="shared" si="12"/>
        <v>98.461192555685571</v>
      </c>
      <c r="O217" s="46">
        <f t="shared" si="14"/>
        <v>22439.413746569058</v>
      </c>
      <c r="P217" s="46">
        <f t="shared" si="15"/>
        <v>7.1898153625661836</v>
      </c>
    </row>
    <row r="218" spans="1:16" x14ac:dyDescent="0.3">
      <c r="A218" s="2">
        <v>687</v>
      </c>
      <c r="B218" s="2" t="s">
        <v>211</v>
      </c>
      <c r="C218" s="2">
        <v>11</v>
      </c>
      <c r="D218" s="2">
        <v>26</v>
      </c>
      <c r="E218" s="7">
        <v>1602</v>
      </c>
      <c r="G218" s="37">
        <v>68101.019999999553</v>
      </c>
      <c r="H218" s="37">
        <v>6135.4541028967305</v>
      </c>
      <c r="I218" s="37">
        <v>4485.5999999999995</v>
      </c>
      <c r="J218" s="45">
        <v>220297.15565306082</v>
      </c>
      <c r="L218" s="9">
        <f t="shared" si="13"/>
        <v>230918.20975595756</v>
      </c>
      <c r="M218" s="9">
        <f t="shared" si="12"/>
        <v>144.14370147063519</v>
      </c>
      <c r="O218" s="46">
        <f t="shared" si="14"/>
        <v>10621.054102896731</v>
      </c>
      <c r="P218" s="46">
        <f t="shared" si="15"/>
        <v>6.6298714749667482</v>
      </c>
    </row>
    <row r="219" spans="1:16" x14ac:dyDescent="0.3">
      <c r="A219" s="2">
        <v>689</v>
      </c>
      <c r="B219" s="2" t="s">
        <v>212</v>
      </c>
      <c r="C219" s="2">
        <v>9</v>
      </c>
      <c r="D219" s="2">
        <v>25</v>
      </c>
      <c r="E219" s="7">
        <v>3226</v>
      </c>
      <c r="G219" s="37">
        <v>137137.25999999978</v>
      </c>
      <c r="H219" s="37">
        <v>15987.193051708109</v>
      </c>
      <c r="I219" s="37">
        <v>9032.7999999999993</v>
      </c>
      <c r="J219" s="45">
        <v>331142.1649482958</v>
      </c>
      <c r="L219" s="9">
        <f t="shared" si="13"/>
        <v>356162.1580000039</v>
      </c>
      <c r="M219" s="9">
        <f t="shared" si="12"/>
        <v>110.40364476131553</v>
      </c>
      <c r="O219" s="46">
        <f t="shared" si="14"/>
        <v>25019.993051708108</v>
      </c>
      <c r="P219" s="46">
        <f t="shared" si="15"/>
        <v>7.7557325020793888</v>
      </c>
    </row>
    <row r="220" spans="1:16" x14ac:dyDescent="0.3">
      <c r="A220" s="2">
        <v>691</v>
      </c>
      <c r="B220" s="2" t="s">
        <v>213</v>
      </c>
      <c r="C220" s="2">
        <v>17</v>
      </c>
      <c r="D220" s="2">
        <v>25</v>
      </c>
      <c r="E220" s="7">
        <v>2718</v>
      </c>
      <c r="G220" s="37">
        <v>115542.1799999997</v>
      </c>
      <c r="H220" s="37">
        <v>11045.529206865702</v>
      </c>
      <c r="I220" s="37">
        <v>7610.4</v>
      </c>
      <c r="J220" s="45">
        <v>222858.22886530319</v>
      </c>
      <c r="L220" s="9">
        <f t="shared" si="13"/>
        <v>241514.15807216888</v>
      </c>
      <c r="M220" s="9">
        <f t="shared" si="12"/>
        <v>88.857306133984139</v>
      </c>
      <c r="O220" s="46">
        <f t="shared" si="14"/>
        <v>18655.929206865701</v>
      </c>
      <c r="P220" s="46">
        <f t="shared" si="15"/>
        <v>6.8638444469704565</v>
      </c>
    </row>
    <row r="221" spans="1:16" x14ac:dyDescent="0.3">
      <c r="A221" s="2">
        <v>694</v>
      </c>
      <c r="B221" s="2" t="s">
        <v>214</v>
      </c>
      <c r="C221" s="2">
        <v>5</v>
      </c>
      <c r="D221" s="2">
        <v>22</v>
      </c>
      <c r="E221" s="7">
        <v>28793</v>
      </c>
      <c r="G221" s="37">
        <v>1223990.4299999997</v>
      </c>
      <c r="H221" s="37">
        <v>165214.11302593892</v>
      </c>
      <c r="I221" s="37">
        <v>80620.399999999994</v>
      </c>
      <c r="J221" s="45">
        <v>2616016.4423271655</v>
      </c>
      <c r="L221" s="9">
        <f t="shared" si="13"/>
        <v>2861850.9553531045</v>
      </c>
      <c r="M221" s="9">
        <f t="shared" si="12"/>
        <v>99.393983098430326</v>
      </c>
      <c r="O221" s="46">
        <f t="shared" si="14"/>
        <v>245834.51302593891</v>
      </c>
      <c r="P221" s="46">
        <f t="shared" si="15"/>
        <v>8.5379957984905683</v>
      </c>
    </row>
    <row r="222" spans="1:16" x14ac:dyDescent="0.3">
      <c r="A222" s="2">
        <v>697</v>
      </c>
      <c r="B222" s="2" t="s">
        <v>215</v>
      </c>
      <c r="C222" s="2">
        <v>18</v>
      </c>
      <c r="D222" s="2">
        <v>26</v>
      </c>
      <c r="E222" s="7">
        <v>1272</v>
      </c>
      <c r="G222" s="37">
        <v>54072.720000000671</v>
      </c>
      <c r="H222" s="37">
        <v>5666.8312585061467</v>
      </c>
      <c r="I222" s="37">
        <v>3561.6</v>
      </c>
      <c r="J222" s="45">
        <v>121679.48162040698</v>
      </c>
      <c r="L222" s="9">
        <f t="shared" si="13"/>
        <v>130907.91287891312</v>
      </c>
      <c r="M222" s="9">
        <f t="shared" si="12"/>
        <v>102.91502584820213</v>
      </c>
      <c r="O222" s="46">
        <f t="shared" si="14"/>
        <v>9228.4312585061471</v>
      </c>
      <c r="P222" s="46">
        <f t="shared" si="15"/>
        <v>7.2550560208381656</v>
      </c>
    </row>
    <row r="223" spans="1:16" x14ac:dyDescent="0.3">
      <c r="A223" s="2">
        <v>698</v>
      </c>
      <c r="B223" s="2" t="s">
        <v>216</v>
      </c>
      <c r="C223" s="2">
        <v>19</v>
      </c>
      <c r="D223" s="2">
        <v>21</v>
      </c>
      <c r="E223" s="7">
        <v>63042</v>
      </c>
      <c r="G223" s="37">
        <v>2679915.4200000018</v>
      </c>
      <c r="H223" s="37">
        <v>352401.30348971131</v>
      </c>
      <c r="I223" s="37">
        <v>176517.59999999998</v>
      </c>
      <c r="J223" s="45">
        <v>5489417.4013142325</v>
      </c>
      <c r="L223" s="9">
        <f t="shared" si="13"/>
        <v>6018336.3048039433</v>
      </c>
      <c r="M223" s="9">
        <f t="shared" si="12"/>
        <v>95.465504025950054</v>
      </c>
      <c r="O223" s="46">
        <f t="shared" si="14"/>
        <v>528918.90348971123</v>
      </c>
      <c r="P223" s="46">
        <f t="shared" si="15"/>
        <v>8.3899448540609622</v>
      </c>
    </row>
    <row r="224" spans="1:16" x14ac:dyDescent="0.3">
      <c r="A224" s="2">
        <v>700</v>
      </c>
      <c r="B224" s="2" t="s">
        <v>217</v>
      </c>
      <c r="C224" s="2">
        <v>9</v>
      </c>
      <c r="D224" s="2">
        <v>24</v>
      </c>
      <c r="E224" s="7">
        <v>4994</v>
      </c>
      <c r="G224" s="37">
        <v>212294.93999999948</v>
      </c>
      <c r="H224" s="37">
        <v>27027.128192180582</v>
      </c>
      <c r="I224" s="37">
        <v>13983.199999999999</v>
      </c>
      <c r="J224" s="45">
        <v>500846.53157414449</v>
      </c>
      <c r="L224" s="9">
        <f t="shared" si="13"/>
        <v>541856.8597663251</v>
      </c>
      <c r="M224" s="9">
        <f t="shared" si="12"/>
        <v>108.50157384187527</v>
      </c>
      <c r="O224" s="46">
        <f t="shared" si="14"/>
        <v>41010.328192180583</v>
      </c>
      <c r="P224" s="46">
        <f t="shared" si="15"/>
        <v>8.2119199423669578</v>
      </c>
    </row>
    <row r="225" spans="1:16" x14ac:dyDescent="0.3">
      <c r="A225" s="2">
        <v>702</v>
      </c>
      <c r="B225" s="2" t="s">
        <v>218</v>
      </c>
      <c r="C225" s="2">
        <v>6</v>
      </c>
      <c r="D225" s="2">
        <v>25</v>
      </c>
      <c r="E225" s="7">
        <v>4283</v>
      </c>
      <c r="G225" s="37">
        <v>182070.33000000007</v>
      </c>
      <c r="H225" s="37">
        <v>20625.064556283171</v>
      </c>
      <c r="I225" s="37">
        <v>11992.4</v>
      </c>
      <c r="J225" s="45">
        <v>425845.76842924755</v>
      </c>
      <c r="L225" s="9">
        <f t="shared" si="13"/>
        <v>458463.23298553075</v>
      </c>
      <c r="M225" s="9">
        <f t="shared" si="12"/>
        <v>107.04254797700928</v>
      </c>
      <c r="O225" s="46">
        <f t="shared" si="14"/>
        <v>32617.464556283172</v>
      </c>
      <c r="P225" s="46">
        <f t="shared" si="15"/>
        <v>7.615564920915987</v>
      </c>
    </row>
    <row r="226" spans="1:16" x14ac:dyDescent="0.3">
      <c r="A226" s="2">
        <v>704</v>
      </c>
      <c r="B226" s="2" t="s">
        <v>219</v>
      </c>
      <c r="C226" s="2">
        <v>2</v>
      </c>
      <c r="D226" s="2">
        <v>24</v>
      </c>
      <c r="E226" s="7">
        <v>6327</v>
      </c>
      <c r="G226" s="37">
        <v>268960.76999999955</v>
      </c>
      <c r="H226" s="37">
        <v>35690.045583732957</v>
      </c>
      <c r="I226" s="37">
        <v>17715.599999999999</v>
      </c>
      <c r="J226" s="45">
        <v>567049.82583877002</v>
      </c>
      <c r="L226" s="9">
        <f t="shared" si="13"/>
        <v>620455.471422503</v>
      </c>
      <c r="M226" s="9">
        <f t="shared" si="12"/>
        <v>98.06471810060107</v>
      </c>
      <c r="O226" s="46">
        <f t="shared" si="14"/>
        <v>53405.645583732956</v>
      </c>
      <c r="P226" s="46">
        <f t="shared" si="15"/>
        <v>8.440911266592849</v>
      </c>
    </row>
    <row r="227" spans="1:16" x14ac:dyDescent="0.3">
      <c r="A227" s="2">
        <v>707</v>
      </c>
      <c r="B227" s="2" t="s">
        <v>220</v>
      </c>
      <c r="C227" s="2">
        <v>12</v>
      </c>
      <c r="D227" s="2">
        <v>25</v>
      </c>
      <c r="E227" s="7">
        <v>2126</v>
      </c>
      <c r="G227" s="37">
        <v>90376.260000001639</v>
      </c>
      <c r="H227" s="37">
        <v>7603.4718425411784</v>
      </c>
      <c r="I227" s="37">
        <v>5952.7999999999993</v>
      </c>
      <c r="J227" s="45">
        <v>187479.85923945362</v>
      </c>
      <c r="L227" s="9">
        <f t="shared" si="13"/>
        <v>201036.1310819948</v>
      </c>
      <c r="M227" s="9">
        <f t="shared" si="12"/>
        <v>94.560738984945814</v>
      </c>
      <c r="O227" s="46">
        <f t="shared" si="14"/>
        <v>13556.271842541177</v>
      </c>
      <c r="P227" s="46">
        <f t="shared" si="15"/>
        <v>6.3764213746665934</v>
      </c>
    </row>
    <row r="228" spans="1:16" x14ac:dyDescent="0.3">
      <c r="A228" s="2">
        <v>710</v>
      </c>
      <c r="B228" s="2" t="s">
        <v>221</v>
      </c>
      <c r="C228" s="2">
        <v>1</v>
      </c>
      <c r="D228" s="2">
        <v>22</v>
      </c>
      <c r="E228" s="7">
        <v>27536</v>
      </c>
      <c r="G228" s="37">
        <v>1170555.3599999994</v>
      </c>
      <c r="H228" s="37">
        <v>158019.45916448985</v>
      </c>
      <c r="I228" s="37">
        <v>77100.799999999988</v>
      </c>
      <c r="J228" s="45">
        <v>2279879.6727537028</v>
      </c>
      <c r="L228" s="9">
        <f t="shared" si="13"/>
        <v>2514999.9319181927</v>
      </c>
      <c r="M228" s="9">
        <f t="shared" si="12"/>
        <v>91.334977190521229</v>
      </c>
      <c r="O228" s="46">
        <f t="shared" si="14"/>
        <v>235120.25916448983</v>
      </c>
      <c r="P228" s="46">
        <f t="shared" si="15"/>
        <v>8.5386497372345236</v>
      </c>
    </row>
    <row r="229" spans="1:16" x14ac:dyDescent="0.3">
      <c r="A229" s="2">
        <v>729</v>
      </c>
      <c r="B229" s="2" t="s">
        <v>222</v>
      </c>
      <c r="C229" s="2">
        <v>13</v>
      </c>
      <c r="D229" s="2">
        <v>24</v>
      </c>
      <c r="E229" s="7">
        <v>9309</v>
      </c>
      <c r="G229" s="37">
        <v>395725.59000000358</v>
      </c>
      <c r="H229" s="37">
        <v>40026.965339040129</v>
      </c>
      <c r="I229" s="37">
        <v>26065.199999999997</v>
      </c>
      <c r="J229" s="45">
        <v>822075.211810195</v>
      </c>
      <c r="L229" s="9">
        <f t="shared" si="13"/>
        <v>888167.37714923511</v>
      </c>
      <c r="M229" s="9">
        <f t="shared" si="12"/>
        <v>95.409536700959833</v>
      </c>
      <c r="O229" s="46">
        <f t="shared" si="14"/>
        <v>66092.165339040133</v>
      </c>
      <c r="P229" s="46">
        <f t="shared" si="15"/>
        <v>7.0998136576474522</v>
      </c>
    </row>
    <row r="230" spans="1:16" x14ac:dyDescent="0.3">
      <c r="A230" s="2">
        <v>732</v>
      </c>
      <c r="B230" s="2" t="s">
        <v>223</v>
      </c>
      <c r="C230" s="2">
        <v>19</v>
      </c>
      <c r="D230" s="2">
        <v>25</v>
      </c>
      <c r="E230" s="7">
        <v>3400</v>
      </c>
      <c r="G230" s="37">
        <v>144534</v>
      </c>
      <c r="H230" s="37">
        <v>13906.486590417688</v>
      </c>
      <c r="I230" s="37">
        <v>9520</v>
      </c>
      <c r="J230" s="45">
        <v>317019.5133727846</v>
      </c>
      <c r="L230" s="9">
        <f t="shared" si="13"/>
        <v>340445.99996320228</v>
      </c>
      <c r="M230" s="9">
        <f t="shared" si="12"/>
        <v>100.13117645976537</v>
      </c>
      <c r="O230" s="46">
        <f t="shared" si="14"/>
        <v>23426.486590417688</v>
      </c>
      <c r="P230" s="46">
        <f t="shared" si="15"/>
        <v>6.8901431148287315</v>
      </c>
    </row>
    <row r="231" spans="1:16" x14ac:dyDescent="0.3">
      <c r="A231" s="2">
        <v>734</v>
      </c>
      <c r="B231" s="2" t="s">
        <v>224</v>
      </c>
      <c r="C231" s="2">
        <v>2</v>
      </c>
      <c r="D231" s="2">
        <v>21</v>
      </c>
      <c r="E231" s="7">
        <v>51833</v>
      </c>
      <c r="G231" s="37">
        <v>2203420.8299999982</v>
      </c>
      <c r="H231" s="37">
        <v>259132.47834706705</v>
      </c>
      <c r="I231" s="37">
        <v>145132.4</v>
      </c>
      <c r="J231" s="45">
        <v>4542289.744025127</v>
      </c>
      <c r="L231" s="9">
        <f t="shared" si="13"/>
        <v>4946554.6223721942</v>
      </c>
      <c r="M231" s="9">
        <f t="shared" si="12"/>
        <v>95.43253568908213</v>
      </c>
      <c r="O231" s="46">
        <f t="shared" si="14"/>
        <v>404264.87834706705</v>
      </c>
      <c r="P231" s="46">
        <f t="shared" si="15"/>
        <v>7.7993725685772972</v>
      </c>
    </row>
    <row r="232" spans="1:16" x14ac:dyDescent="0.3">
      <c r="A232" s="2">
        <v>738</v>
      </c>
      <c r="B232" s="2" t="s">
        <v>225</v>
      </c>
      <c r="C232" s="2">
        <v>2</v>
      </c>
      <c r="D232" s="2">
        <v>25</v>
      </c>
      <c r="E232" s="7">
        <v>2945</v>
      </c>
      <c r="G232" s="37">
        <v>125191.95000000019</v>
      </c>
      <c r="H232" s="37">
        <v>16023.062902346324</v>
      </c>
      <c r="I232" s="37">
        <v>8246</v>
      </c>
      <c r="J232" s="45">
        <v>255337.96388230976</v>
      </c>
      <c r="L232" s="9">
        <f t="shared" si="13"/>
        <v>279607.0267846561</v>
      </c>
      <c r="M232" s="9">
        <f t="shared" si="12"/>
        <v>94.942963254552154</v>
      </c>
      <c r="O232" s="46">
        <f t="shared" si="14"/>
        <v>24269.062902346326</v>
      </c>
      <c r="P232" s="46">
        <f t="shared" si="15"/>
        <v>8.240768387893489</v>
      </c>
    </row>
    <row r="233" spans="1:16" x14ac:dyDescent="0.3">
      <c r="A233" s="2">
        <v>739</v>
      </c>
      <c r="B233" s="2" t="s">
        <v>226</v>
      </c>
      <c r="C233" s="2">
        <v>9</v>
      </c>
      <c r="D233" s="2">
        <v>25</v>
      </c>
      <c r="E233" s="7">
        <v>3383</v>
      </c>
      <c r="G233" s="37">
        <v>143811.33000000007</v>
      </c>
      <c r="H233" s="37">
        <v>15420.888723178612</v>
      </c>
      <c r="I233" s="37">
        <v>9472.4</v>
      </c>
      <c r="J233" s="45">
        <v>320134.73821292334</v>
      </c>
      <c r="L233" s="9">
        <f t="shared" si="13"/>
        <v>345028.02693610196</v>
      </c>
      <c r="M233" s="9">
        <f t="shared" si="12"/>
        <v>101.98877532843687</v>
      </c>
      <c r="O233" s="46">
        <f t="shared" si="14"/>
        <v>24893.288723178612</v>
      </c>
      <c r="P233" s="46">
        <f t="shared" si="15"/>
        <v>7.3583472430324006</v>
      </c>
    </row>
    <row r="234" spans="1:16" x14ac:dyDescent="0.3">
      <c r="A234" s="2">
        <v>740</v>
      </c>
      <c r="B234" s="2" t="s">
        <v>227</v>
      </c>
      <c r="C234" s="2">
        <v>10</v>
      </c>
      <c r="D234" s="2">
        <v>22</v>
      </c>
      <c r="E234" s="7">
        <v>32974</v>
      </c>
      <c r="G234" s="37">
        <v>1401724.7399999797</v>
      </c>
      <c r="H234" s="37">
        <v>178651.18806460744</v>
      </c>
      <c r="I234" s="37">
        <v>92327.2</v>
      </c>
      <c r="J234" s="45">
        <v>3085039.7423972427</v>
      </c>
      <c r="L234" s="9">
        <f t="shared" si="13"/>
        <v>3356018.1304618502</v>
      </c>
      <c r="M234" s="9">
        <f t="shared" si="12"/>
        <v>101.77770760180294</v>
      </c>
      <c r="O234" s="46">
        <f t="shared" si="14"/>
        <v>270978.38806460745</v>
      </c>
      <c r="P234" s="46">
        <f t="shared" si="15"/>
        <v>8.2179410464186162</v>
      </c>
    </row>
    <row r="235" spans="1:16" x14ac:dyDescent="0.3">
      <c r="A235" s="2">
        <v>742</v>
      </c>
      <c r="B235" s="2" t="s">
        <v>228</v>
      </c>
      <c r="C235" s="2">
        <v>19</v>
      </c>
      <c r="D235" s="2">
        <v>26</v>
      </c>
      <c r="E235" s="7">
        <v>1005</v>
      </c>
      <c r="G235" s="37">
        <v>42722.550000000279</v>
      </c>
      <c r="H235" s="37">
        <v>4480.2638175440788</v>
      </c>
      <c r="I235" s="37">
        <v>2814</v>
      </c>
      <c r="J235" s="45">
        <v>137250.76614489729</v>
      </c>
      <c r="L235" s="9">
        <f t="shared" si="13"/>
        <v>144545.02996244136</v>
      </c>
      <c r="M235" s="9">
        <f t="shared" si="12"/>
        <v>143.82590046014064</v>
      </c>
      <c r="O235" s="46">
        <f t="shared" si="14"/>
        <v>7294.2638175440788</v>
      </c>
      <c r="P235" s="46">
        <f t="shared" si="15"/>
        <v>7.2579739478050538</v>
      </c>
    </row>
    <row r="236" spans="1:16" x14ac:dyDescent="0.3">
      <c r="A236" s="2">
        <v>743</v>
      </c>
      <c r="B236" s="2" t="s">
        <v>229</v>
      </c>
      <c r="C236" s="2">
        <v>14</v>
      </c>
      <c r="D236" s="2">
        <v>21</v>
      </c>
      <c r="E236" s="7">
        <v>63781</v>
      </c>
      <c r="G236" s="37">
        <v>2711330.3100000024</v>
      </c>
      <c r="H236" s="37">
        <v>347584.21807226114</v>
      </c>
      <c r="I236" s="37">
        <v>178586.8</v>
      </c>
      <c r="J236" s="45">
        <v>5892132.5262400731</v>
      </c>
      <c r="L236" s="9">
        <f t="shared" si="13"/>
        <v>6418303.5443123346</v>
      </c>
      <c r="M236" s="9">
        <f t="shared" si="12"/>
        <v>100.6303373153813</v>
      </c>
      <c r="O236" s="46">
        <f t="shared" si="14"/>
        <v>526171.01807226113</v>
      </c>
      <c r="P236" s="46">
        <f t="shared" si="15"/>
        <v>8.2496514333776698</v>
      </c>
    </row>
    <row r="237" spans="1:16" x14ac:dyDescent="0.3">
      <c r="A237" s="2">
        <v>746</v>
      </c>
      <c r="B237" s="2" t="s">
        <v>230</v>
      </c>
      <c r="C237" s="2">
        <v>17</v>
      </c>
      <c r="D237" s="2">
        <v>25</v>
      </c>
      <c r="E237" s="7">
        <v>4910</v>
      </c>
      <c r="G237" s="37">
        <v>208724.09999999776</v>
      </c>
      <c r="H237" s="37">
        <v>19205.238858573033</v>
      </c>
      <c r="I237" s="37">
        <v>13748</v>
      </c>
      <c r="J237" s="45">
        <v>485504.23103128886</v>
      </c>
      <c r="L237" s="9">
        <f t="shared" si="13"/>
        <v>518457.46988986188</v>
      </c>
      <c r="M237" s="9">
        <f t="shared" si="12"/>
        <v>105.59215272705944</v>
      </c>
      <c r="O237" s="46">
        <f t="shared" si="14"/>
        <v>32953.238858573037</v>
      </c>
      <c r="P237" s="46">
        <f t="shared" si="15"/>
        <v>6.7114539426828994</v>
      </c>
    </row>
    <row r="238" spans="1:16" x14ac:dyDescent="0.3">
      <c r="A238" s="2">
        <v>747</v>
      </c>
      <c r="B238" s="2" t="s">
        <v>231</v>
      </c>
      <c r="C238" s="2">
        <v>4</v>
      </c>
      <c r="D238" s="2">
        <v>26</v>
      </c>
      <c r="E238" s="7">
        <v>1437</v>
      </c>
      <c r="G238" s="37">
        <v>61086.870000000112</v>
      </c>
      <c r="H238" s="37">
        <v>5394.2356388866829</v>
      </c>
      <c r="I238" s="37">
        <v>4023.6</v>
      </c>
      <c r="J238" s="45">
        <v>144221.28593673307</v>
      </c>
      <c r="L238" s="9">
        <f t="shared" si="13"/>
        <v>153639.12157561976</v>
      </c>
      <c r="M238" s="9">
        <f t="shared" si="12"/>
        <v>106.91657729688222</v>
      </c>
      <c r="O238" s="46">
        <f t="shared" si="14"/>
        <v>9417.8356388866832</v>
      </c>
      <c r="P238" s="46">
        <f t="shared" si="15"/>
        <v>6.5538174244166205</v>
      </c>
    </row>
    <row r="239" spans="1:16" x14ac:dyDescent="0.3">
      <c r="A239" s="2">
        <v>748</v>
      </c>
      <c r="B239" s="2" t="s">
        <v>232</v>
      </c>
      <c r="C239" s="2">
        <v>17</v>
      </c>
      <c r="D239" s="2">
        <v>24</v>
      </c>
      <c r="E239" s="7">
        <v>5145</v>
      </c>
      <c r="G239" s="37">
        <v>218713.94999999925</v>
      </c>
      <c r="H239" s="37">
        <v>22682.770942038591</v>
      </c>
      <c r="I239" s="37">
        <v>14405.999999999998</v>
      </c>
      <c r="J239" s="45">
        <v>449741.79989999428</v>
      </c>
      <c r="L239" s="9">
        <f t="shared" si="13"/>
        <v>486830.57084203284</v>
      </c>
      <c r="M239" s="9">
        <f t="shared" si="12"/>
        <v>94.622074021775092</v>
      </c>
      <c r="O239" s="46">
        <f t="shared" si="14"/>
        <v>37088.770942038587</v>
      </c>
      <c r="P239" s="46">
        <f t="shared" si="15"/>
        <v>7.208701835187286</v>
      </c>
    </row>
    <row r="240" spans="1:16" x14ac:dyDescent="0.3">
      <c r="A240" s="2">
        <v>749</v>
      </c>
      <c r="B240" s="2" t="s">
        <v>233</v>
      </c>
      <c r="C240" s="2">
        <v>11</v>
      </c>
      <c r="D240" s="2">
        <v>22</v>
      </c>
      <c r="E240" s="7">
        <v>21423</v>
      </c>
      <c r="G240" s="37">
        <v>910691.73000000045</v>
      </c>
      <c r="H240" s="37">
        <v>128855.65895691354</v>
      </c>
      <c r="I240" s="37">
        <v>59984.399999999994</v>
      </c>
      <c r="J240" s="45">
        <v>1932227.023397923</v>
      </c>
      <c r="L240" s="9">
        <f t="shared" si="13"/>
        <v>2121067.0823548366</v>
      </c>
      <c r="M240" s="9">
        <f t="shared" si="12"/>
        <v>99.008872816824748</v>
      </c>
      <c r="O240" s="46">
        <f t="shared" si="14"/>
        <v>188840.05895691353</v>
      </c>
      <c r="P240" s="46">
        <f t="shared" si="15"/>
        <v>8.8148279399203435</v>
      </c>
    </row>
    <row r="241" spans="1:16" x14ac:dyDescent="0.3">
      <c r="A241" s="2">
        <v>751</v>
      </c>
      <c r="B241" s="2" t="s">
        <v>234</v>
      </c>
      <c r="C241" s="2">
        <v>19</v>
      </c>
      <c r="D241" s="2">
        <v>25</v>
      </c>
      <c r="E241" s="7">
        <v>2988</v>
      </c>
      <c r="G241" s="37">
        <v>127019.87999999896</v>
      </c>
      <c r="H241" s="37">
        <v>16191.099571885707</v>
      </c>
      <c r="I241" s="37">
        <v>8366.4</v>
      </c>
      <c r="J241" s="45">
        <v>237877.12291020015</v>
      </c>
      <c r="L241" s="9">
        <f t="shared" si="13"/>
        <v>262434.62248208583</v>
      </c>
      <c r="M241" s="9">
        <f t="shared" si="12"/>
        <v>87.829525596414271</v>
      </c>
      <c r="O241" s="46">
        <f t="shared" si="14"/>
        <v>24557.499571885706</v>
      </c>
      <c r="P241" s="46">
        <f t="shared" si="15"/>
        <v>8.2187080227194471</v>
      </c>
    </row>
    <row r="242" spans="1:16" x14ac:dyDescent="0.3">
      <c r="A242" s="2">
        <v>753</v>
      </c>
      <c r="B242" s="2" t="s">
        <v>235</v>
      </c>
      <c r="C242" s="2">
        <v>1</v>
      </c>
      <c r="D242" s="2">
        <v>22</v>
      </c>
      <c r="E242" s="7">
        <v>21170</v>
      </c>
      <c r="G242" s="37">
        <v>899936.70000000298</v>
      </c>
      <c r="H242" s="37">
        <v>140511.89033848859</v>
      </c>
      <c r="I242" s="37">
        <v>59275.999999999993</v>
      </c>
      <c r="J242" s="45">
        <v>1681785.4151319526</v>
      </c>
      <c r="L242" s="9">
        <f t="shared" si="13"/>
        <v>1881573.3054704412</v>
      </c>
      <c r="M242" s="9">
        <f t="shared" si="12"/>
        <v>88.879230300918337</v>
      </c>
      <c r="O242" s="46">
        <f t="shared" si="14"/>
        <v>199787.89033848859</v>
      </c>
      <c r="P242" s="46">
        <f t="shared" si="15"/>
        <v>9.4373117779163245</v>
      </c>
    </row>
    <row r="243" spans="1:16" x14ac:dyDescent="0.3">
      <c r="A243" s="2">
        <v>755</v>
      </c>
      <c r="B243" s="2" t="s">
        <v>236</v>
      </c>
      <c r="C243" s="2">
        <v>1</v>
      </c>
      <c r="D243" s="2">
        <v>24</v>
      </c>
      <c r="E243" s="7">
        <v>6145</v>
      </c>
      <c r="G243" s="37">
        <v>261223.94999999925</v>
      </c>
      <c r="H243" s="37">
        <v>42375.945863654008</v>
      </c>
      <c r="I243" s="37">
        <v>17206</v>
      </c>
      <c r="J243" s="45">
        <v>317911.46854207222</v>
      </c>
      <c r="L243" s="9">
        <f t="shared" si="13"/>
        <v>377493.41440572625</v>
      </c>
      <c r="M243" s="9">
        <f t="shared" si="12"/>
        <v>61.430986884577095</v>
      </c>
      <c r="O243" s="46">
        <f t="shared" si="14"/>
        <v>59581.945863654008</v>
      </c>
      <c r="P243" s="46">
        <f t="shared" si="15"/>
        <v>9.6960042088940614</v>
      </c>
    </row>
    <row r="244" spans="1:16" x14ac:dyDescent="0.3">
      <c r="A244" s="2">
        <v>758</v>
      </c>
      <c r="B244" s="2" t="s">
        <v>237</v>
      </c>
      <c r="C244" s="2">
        <v>19</v>
      </c>
      <c r="D244" s="2">
        <v>24</v>
      </c>
      <c r="E244" s="7">
        <v>8303</v>
      </c>
      <c r="G244" s="37">
        <v>352960.53000000119</v>
      </c>
      <c r="H244" s="37">
        <v>44501.127952915063</v>
      </c>
      <c r="I244" s="37">
        <v>23248.399999999998</v>
      </c>
      <c r="J244" s="45">
        <v>876171.2218088368</v>
      </c>
      <c r="L244" s="9">
        <f t="shared" si="13"/>
        <v>943920.74976175185</v>
      </c>
      <c r="M244" s="9">
        <f t="shared" si="12"/>
        <v>113.68430082641838</v>
      </c>
      <c r="O244" s="46">
        <f t="shared" si="14"/>
        <v>67749.527952915058</v>
      </c>
      <c r="P244" s="46">
        <f t="shared" si="15"/>
        <v>8.1596444601848805</v>
      </c>
    </row>
    <row r="245" spans="1:16" x14ac:dyDescent="0.3">
      <c r="A245" s="2">
        <v>759</v>
      </c>
      <c r="B245" s="2" t="s">
        <v>238</v>
      </c>
      <c r="C245" s="2">
        <v>14</v>
      </c>
      <c r="D245" s="2">
        <v>25</v>
      </c>
      <c r="E245" s="7">
        <v>2052</v>
      </c>
      <c r="G245" s="37">
        <v>87230.519999999553</v>
      </c>
      <c r="H245" s="37">
        <v>7635.5521643323727</v>
      </c>
      <c r="I245" s="37">
        <v>5745.5999999999995</v>
      </c>
      <c r="J245" s="45">
        <v>190995.94146122254</v>
      </c>
      <c r="L245" s="9">
        <f t="shared" si="13"/>
        <v>204377.0936255549</v>
      </c>
      <c r="M245" s="9">
        <f t="shared" si="12"/>
        <v>99.598973501732402</v>
      </c>
      <c r="O245" s="46">
        <f t="shared" si="14"/>
        <v>13381.152164332372</v>
      </c>
      <c r="P245" s="46">
        <f t="shared" si="15"/>
        <v>6.5210293198500837</v>
      </c>
    </row>
    <row r="246" spans="1:16" x14ac:dyDescent="0.3">
      <c r="A246" s="2">
        <v>761</v>
      </c>
      <c r="B246" s="2" t="s">
        <v>239</v>
      </c>
      <c r="C246" s="2">
        <v>2</v>
      </c>
      <c r="D246" s="2">
        <v>24</v>
      </c>
      <c r="E246" s="7">
        <v>8711</v>
      </c>
      <c r="G246" s="37">
        <v>370304.6099999994</v>
      </c>
      <c r="H246" s="37">
        <v>39449.538214428438</v>
      </c>
      <c r="I246" s="37">
        <v>24390.799999999999</v>
      </c>
      <c r="J246" s="45">
        <v>742197.62784556742</v>
      </c>
      <c r="L246" s="9">
        <f t="shared" si="13"/>
        <v>806037.96605999582</v>
      </c>
      <c r="M246" s="9">
        <f t="shared" si="12"/>
        <v>92.531048795774979</v>
      </c>
      <c r="O246" s="46">
        <f t="shared" si="14"/>
        <v>63840.338214428441</v>
      </c>
      <c r="P246" s="46">
        <f t="shared" si="15"/>
        <v>7.3287037325712827</v>
      </c>
    </row>
    <row r="247" spans="1:16" x14ac:dyDescent="0.3">
      <c r="A247" s="2">
        <v>762</v>
      </c>
      <c r="B247" s="2" t="s">
        <v>240</v>
      </c>
      <c r="C247" s="2">
        <v>11</v>
      </c>
      <c r="D247" s="2">
        <v>25</v>
      </c>
      <c r="E247" s="7">
        <v>3897</v>
      </c>
      <c r="G247" s="37">
        <v>165661.46999999881</v>
      </c>
      <c r="H247" s="37">
        <v>15664.748638010624</v>
      </c>
      <c r="I247" s="37">
        <v>10911.599999999999</v>
      </c>
      <c r="J247" s="45">
        <v>443924.82083469059</v>
      </c>
      <c r="L247" s="9">
        <f t="shared" si="13"/>
        <v>470501.16947270121</v>
      </c>
      <c r="M247" s="9">
        <f t="shared" si="12"/>
        <v>120.73419796579451</v>
      </c>
      <c r="O247" s="46">
        <f t="shared" si="14"/>
        <v>26576.348638010622</v>
      </c>
      <c r="P247" s="46">
        <f t="shared" si="15"/>
        <v>6.8196942874032906</v>
      </c>
    </row>
    <row r="248" spans="1:16" x14ac:dyDescent="0.3">
      <c r="A248" s="2">
        <v>765</v>
      </c>
      <c r="B248" s="2" t="s">
        <v>241</v>
      </c>
      <c r="C248" s="2">
        <v>18</v>
      </c>
      <c r="D248" s="2">
        <v>23</v>
      </c>
      <c r="E248" s="7">
        <v>10336</v>
      </c>
      <c r="G248" s="37">
        <v>439383.3599999994</v>
      </c>
      <c r="H248" s="37">
        <v>48438.980452422853</v>
      </c>
      <c r="I248" s="37">
        <v>28940.799999999999</v>
      </c>
      <c r="J248" s="45">
        <v>975789.22579727229</v>
      </c>
      <c r="L248" s="9">
        <f t="shared" si="13"/>
        <v>1053169.0062496951</v>
      </c>
      <c r="M248" s="9">
        <f t="shared" si="12"/>
        <v>101.89328620836834</v>
      </c>
      <c r="O248" s="46">
        <f t="shared" si="14"/>
        <v>77379.780452422856</v>
      </c>
      <c r="P248" s="46">
        <f t="shared" si="15"/>
        <v>7.4864338673009732</v>
      </c>
    </row>
    <row r="249" spans="1:16" x14ac:dyDescent="0.3">
      <c r="A249" s="2">
        <v>768</v>
      </c>
      <c r="B249" s="2" t="s">
        <v>242</v>
      </c>
      <c r="C249" s="2">
        <v>10</v>
      </c>
      <c r="D249" s="2">
        <v>25</v>
      </c>
      <c r="E249" s="7">
        <v>2492</v>
      </c>
      <c r="G249" s="37">
        <v>105934.91999999993</v>
      </c>
      <c r="H249" s="37">
        <v>9896.808829663596</v>
      </c>
      <c r="I249" s="37">
        <v>6977.5999999999995</v>
      </c>
      <c r="J249" s="45">
        <v>268869.67870475946</v>
      </c>
      <c r="L249" s="9">
        <f t="shared" si="13"/>
        <v>285744.08753442304</v>
      </c>
      <c r="M249" s="9">
        <f t="shared" si="12"/>
        <v>114.66456161092418</v>
      </c>
      <c r="O249" s="46">
        <f t="shared" si="14"/>
        <v>16874.408829663596</v>
      </c>
      <c r="P249" s="46">
        <f t="shared" si="15"/>
        <v>6.7714321146322618</v>
      </c>
    </row>
    <row r="250" spans="1:16" x14ac:dyDescent="0.3">
      <c r="A250" s="2">
        <v>777</v>
      </c>
      <c r="B250" s="2" t="s">
        <v>243</v>
      </c>
      <c r="C250" s="2">
        <v>18</v>
      </c>
      <c r="D250" s="2">
        <v>24</v>
      </c>
      <c r="E250" s="7">
        <v>7727</v>
      </c>
      <c r="G250" s="37">
        <v>328474.76999999583</v>
      </c>
      <c r="H250" s="37">
        <v>34158.431896307215</v>
      </c>
      <c r="I250" s="37">
        <v>21635.599999999999</v>
      </c>
      <c r="J250" s="45">
        <v>733966.52808638476</v>
      </c>
      <c r="L250" s="9">
        <f t="shared" si="13"/>
        <v>789760.55998269201</v>
      </c>
      <c r="M250" s="9">
        <f t="shared" si="12"/>
        <v>102.20791510064605</v>
      </c>
      <c r="O250" s="46">
        <f t="shared" si="14"/>
        <v>55794.031896307213</v>
      </c>
      <c r="P250" s="46">
        <f t="shared" si="15"/>
        <v>7.2206589745447411</v>
      </c>
    </row>
    <row r="251" spans="1:16" x14ac:dyDescent="0.3">
      <c r="A251" s="2">
        <v>778</v>
      </c>
      <c r="B251" s="2" t="s">
        <v>244</v>
      </c>
      <c r="C251" s="2">
        <v>11</v>
      </c>
      <c r="D251" s="2">
        <v>24</v>
      </c>
      <c r="E251" s="7">
        <v>7064</v>
      </c>
      <c r="G251" s="37">
        <v>300290.6400000006</v>
      </c>
      <c r="H251" s="37">
        <v>32375.999935045882</v>
      </c>
      <c r="I251" s="37">
        <v>19779.199999999997</v>
      </c>
      <c r="J251" s="45">
        <v>640344.06125168968</v>
      </c>
      <c r="L251" s="9">
        <f t="shared" si="13"/>
        <v>692499.26118673559</v>
      </c>
      <c r="M251" s="9">
        <f t="shared" si="12"/>
        <v>98.032171742176615</v>
      </c>
      <c r="O251" s="46">
        <f t="shared" si="14"/>
        <v>52155.199935045879</v>
      </c>
      <c r="P251" s="46">
        <f t="shared" si="15"/>
        <v>7.3832389489023047</v>
      </c>
    </row>
    <row r="252" spans="1:16" x14ac:dyDescent="0.3">
      <c r="A252" s="2">
        <v>781</v>
      </c>
      <c r="B252" s="2" t="s">
        <v>245</v>
      </c>
      <c r="C252" s="2">
        <v>7</v>
      </c>
      <c r="D252" s="2">
        <v>25</v>
      </c>
      <c r="E252" s="7">
        <v>3657</v>
      </c>
      <c r="G252" s="37">
        <v>155459.0700000003</v>
      </c>
      <c r="H252" s="37">
        <v>13500.24785350797</v>
      </c>
      <c r="I252" s="37">
        <v>10239.599999999999</v>
      </c>
      <c r="J252" s="45">
        <v>360527.86008367041</v>
      </c>
      <c r="L252" s="9">
        <f t="shared" si="13"/>
        <v>384267.70793717838</v>
      </c>
      <c r="M252" s="9">
        <f t="shared" si="12"/>
        <v>105.07730597133671</v>
      </c>
      <c r="O252" s="46">
        <f t="shared" si="14"/>
        <v>23739.84785350797</v>
      </c>
      <c r="P252" s="46">
        <f t="shared" si="15"/>
        <v>6.4916182262805497</v>
      </c>
    </row>
    <row r="253" spans="1:16" x14ac:dyDescent="0.3">
      <c r="A253" s="2">
        <v>783</v>
      </c>
      <c r="B253" s="2" t="s">
        <v>246</v>
      </c>
      <c r="C253" s="2">
        <v>4</v>
      </c>
      <c r="D253" s="2">
        <v>24</v>
      </c>
      <c r="E253" s="7">
        <v>6721</v>
      </c>
      <c r="G253" s="37">
        <v>285709.70999999903</v>
      </c>
      <c r="H253" s="37">
        <v>38559.092273526541</v>
      </c>
      <c r="I253" s="37">
        <v>18818.8</v>
      </c>
      <c r="J253" s="45">
        <v>575836.16788502352</v>
      </c>
      <c r="L253" s="9">
        <f t="shared" si="13"/>
        <v>633214.06015855004</v>
      </c>
      <c r="M253" s="9">
        <f t="shared" si="12"/>
        <v>94.214262782108321</v>
      </c>
      <c r="O253" s="46">
        <f t="shared" si="14"/>
        <v>57377.892273526537</v>
      </c>
      <c r="P253" s="46">
        <f t="shared" si="15"/>
        <v>8.5371064236760201</v>
      </c>
    </row>
    <row r="254" spans="1:16" x14ac:dyDescent="0.3">
      <c r="A254" s="2">
        <v>785</v>
      </c>
      <c r="B254" s="2" t="s">
        <v>247</v>
      </c>
      <c r="C254" s="2">
        <v>17</v>
      </c>
      <c r="D254" s="2">
        <v>25</v>
      </c>
      <c r="E254" s="7">
        <v>2792</v>
      </c>
      <c r="G254" s="37">
        <v>118687.91999999993</v>
      </c>
      <c r="H254" s="37">
        <v>12168.77449195004</v>
      </c>
      <c r="I254" s="37">
        <v>7817.5999999999995</v>
      </c>
      <c r="J254" s="45">
        <v>245024.65544353423</v>
      </c>
      <c r="L254" s="9">
        <f t="shared" si="13"/>
        <v>265011.02993548429</v>
      </c>
      <c r="M254" s="9">
        <f t="shared" si="12"/>
        <v>94.917990664571732</v>
      </c>
      <c r="O254" s="46">
        <f t="shared" si="14"/>
        <v>19986.374491950039</v>
      </c>
      <c r="P254" s="46">
        <f t="shared" si="15"/>
        <v>7.158443585941991</v>
      </c>
    </row>
    <row r="255" spans="1:16" x14ac:dyDescent="0.3">
      <c r="A255" s="2">
        <v>790</v>
      </c>
      <c r="B255" s="2" t="s">
        <v>248</v>
      </c>
      <c r="C255" s="2">
        <v>6</v>
      </c>
      <c r="D255" s="2">
        <v>22</v>
      </c>
      <c r="E255" s="7">
        <v>24277</v>
      </c>
      <c r="G255" s="37">
        <v>1032015.2700000033</v>
      </c>
      <c r="H255" s="37">
        <v>114418.88256273542</v>
      </c>
      <c r="I255" s="37">
        <v>67975.599999999991</v>
      </c>
      <c r="J255" s="45">
        <v>2118127.6815421409</v>
      </c>
      <c r="L255" s="9">
        <f t="shared" si="13"/>
        <v>2300522.1641048761</v>
      </c>
      <c r="M255" s="9">
        <f t="shared" si="12"/>
        <v>94.761385842767893</v>
      </c>
      <c r="O255" s="46">
        <f t="shared" si="14"/>
        <v>182394.48256273541</v>
      </c>
      <c r="P255" s="46">
        <f t="shared" si="15"/>
        <v>7.5130569082973766</v>
      </c>
    </row>
    <row r="256" spans="1:16" x14ac:dyDescent="0.3">
      <c r="A256" s="2">
        <v>791</v>
      </c>
      <c r="B256" s="2" t="s">
        <v>249</v>
      </c>
      <c r="C256" s="2">
        <v>17</v>
      </c>
      <c r="D256" s="2">
        <v>24</v>
      </c>
      <c r="E256" s="7">
        <v>5231</v>
      </c>
      <c r="G256" s="37">
        <v>222369.81000000238</v>
      </c>
      <c r="H256" s="37">
        <v>21275.328105421358</v>
      </c>
      <c r="I256" s="37">
        <v>14646.8</v>
      </c>
      <c r="J256" s="45">
        <v>458229.61715577595</v>
      </c>
      <c r="L256" s="9">
        <f t="shared" si="13"/>
        <v>494151.74526119733</v>
      </c>
      <c r="M256" s="9">
        <f t="shared" si="12"/>
        <v>94.466018975568218</v>
      </c>
      <c r="O256" s="46">
        <f t="shared" si="14"/>
        <v>35922.128105421361</v>
      </c>
      <c r="P256" s="46">
        <f t="shared" si="15"/>
        <v>6.8671627041524301</v>
      </c>
    </row>
    <row r="257" spans="1:16" x14ac:dyDescent="0.3">
      <c r="A257" s="2">
        <v>831</v>
      </c>
      <c r="B257" s="2" t="s">
        <v>250</v>
      </c>
      <c r="C257" s="2">
        <v>9</v>
      </c>
      <c r="D257" s="2">
        <v>25</v>
      </c>
      <c r="E257" s="7">
        <v>4671</v>
      </c>
      <c r="G257" s="37">
        <v>198564.20999999996</v>
      </c>
      <c r="H257" s="37">
        <v>27465.843938014492</v>
      </c>
      <c r="I257" s="37">
        <v>13078.8</v>
      </c>
      <c r="J257" s="45">
        <v>404111.37773672782</v>
      </c>
      <c r="L257" s="9">
        <f t="shared" si="13"/>
        <v>444656.02167474234</v>
      </c>
      <c r="M257" s="9">
        <f t="shared" si="12"/>
        <v>95.195037823751306</v>
      </c>
      <c r="O257" s="46">
        <f t="shared" si="14"/>
        <v>40544.643938014488</v>
      </c>
      <c r="P257" s="46">
        <f t="shared" si="15"/>
        <v>8.6800779143683346</v>
      </c>
    </row>
    <row r="258" spans="1:16" x14ac:dyDescent="0.3">
      <c r="A258" s="2">
        <v>832</v>
      </c>
      <c r="B258" s="2" t="s">
        <v>251</v>
      </c>
      <c r="C258" s="2">
        <v>17</v>
      </c>
      <c r="D258" s="2">
        <v>25</v>
      </c>
      <c r="E258" s="7">
        <v>3976</v>
      </c>
      <c r="G258" s="37">
        <v>169019.75999999791</v>
      </c>
      <c r="H258" s="37">
        <v>15931.070378385402</v>
      </c>
      <c r="I258" s="37">
        <v>11132.8</v>
      </c>
      <c r="J258" s="45">
        <v>386019.50889523514</v>
      </c>
      <c r="L258" s="9">
        <f t="shared" si="13"/>
        <v>413083.37927362055</v>
      </c>
      <c r="M258" s="9">
        <f t="shared" si="12"/>
        <v>103.8942100788784</v>
      </c>
      <c r="O258" s="46">
        <f t="shared" si="14"/>
        <v>27063.8703783854</v>
      </c>
      <c r="P258" s="46">
        <f t="shared" si="15"/>
        <v>6.8068084452679578</v>
      </c>
    </row>
    <row r="259" spans="1:16" x14ac:dyDescent="0.3">
      <c r="A259" s="2">
        <v>833</v>
      </c>
      <c r="B259" s="2" t="s">
        <v>252</v>
      </c>
      <c r="C259" s="2">
        <v>2</v>
      </c>
      <c r="D259" s="2">
        <v>26</v>
      </c>
      <c r="E259" s="7">
        <v>1639</v>
      </c>
      <c r="G259" s="37">
        <v>69673.889999999665</v>
      </c>
      <c r="H259" s="37">
        <v>8164.3081111785159</v>
      </c>
      <c r="I259" s="37">
        <v>4589.2</v>
      </c>
      <c r="J259" s="45">
        <v>142816.33174217527</v>
      </c>
      <c r="L259" s="9">
        <f t="shared" si="13"/>
        <v>155569.8398533538</v>
      </c>
      <c r="M259" s="9">
        <f t="shared" si="12"/>
        <v>94.917534992894318</v>
      </c>
      <c r="O259" s="46">
        <f t="shared" si="14"/>
        <v>12753.508111178515</v>
      </c>
      <c r="P259" s="46">
        <f t="shared" si="15"/>
        <v>7.7812740153621203</v>
      </c>
    </row>
    <row r="260" spans="1:16" x14ac:dyDescent="0.3">
      <c r="A260" s="2">
        <v>834</v>
      </c>
      <c r="B260" s="2" t="s">
        <v>253</v>
      </c>
      <c r="C260" s="2">
        <v>5</v>
      </c>
      <c r="D260" s="2">
        <v>24</v>
      </c>
      <c r="E260" s="7">
        <v>6015</v>
      </c>
      <c r="G260" s="37">
        <v>255697.65000000037</v>
      </c>
      <c r="H260" s="37">
        <v>30255.004061764866</v>
      </c>
      <c r="I260" s="37">
        <v>16842</v>
      </c>
      <c r="J260" s="45">
        <v>528806.43662243988</v>
      </c>
      <c r="L260" s="9">
        <f t="shared" si="13"/>
        <v>575903.44068420469</v>
      </c>
      <c r="M260" s="9">
        <f t="shared" si="12"/>
        <v>95.74454541715788</v>
      </c>
      <c r="O260" s="46">
        <f t="shared" si="14"/>
        <v>47097.004061764863</v>
      </c>
      <c r="P260" s="46">
        <f t="shared" si="15"/>
        <v>7.8299258623050481</v>
      </c>
    </row>
    <row r="261" spans="1:16" x14ac:dyDescent="0.3">
      <c r="A261" s="2">
        <v>837</v>
      </c>
      <c r="B261" s="2" t="s">
        <v>254</v>
      </c>
      <c r="C261" s="2">
        <v>6</v>
      </c>
      <c r="D261" s="2">
        <v>20</v>
      </c>
      <c r="E261" s="7">
        <v>238140</v>
      </c>
      <c r="G261" s="37">
        <v>10123331.400000006</v>
      </c>
      <c r="H261" s="37">
        <v>1338606.752925321</v>
      </c>
      <c r="I261" s="37">
        <v>666792</v>
      </c>
      <c r="J261" s="45">
        <v>23539235.475999814</v>
      </c>
      <c r="L261" s="9">
        <f t="shared" si="13"/>
        <v>25544634.228925135</v>
      </c>
      <c r="M261" s="9">
        <f t="shared" si="12"/>
        <v>107.26729750955377</v>
      </c>
      <c r="O261" s="46">
        <f t="shared" si="14"/>
        <v>2005398.752925321</v>
      </c>
      <c r="P261" s="46">
        <f t="shared" si="15"/>
        <v>8.4210915970661002</v>
      </c>
    </row>
    <row r="262" spans="1:16" x14ac:dyDescent="0.3">
      <c r="A262" s="2">
        <v>844</v>
      </c>
      <c r="B262" s="2" t="s">
        <v>255</v>
      </c>
      <c r="C262" s="2">
        <v>11</v>
      </c>
      <c r="D262" s="2">
        <v>26</v>
      </c>
      <c r="E262" s="7">
        <v>1520</v>
      </c>
      <c r="G262" s="37">
        <v>64615.200000000186</v>
      </c>
      <c r="H262" s="37">
        <v>5955.358144514109</v>
      </c>
      <c r="I262" s="37">
        <v>4256</v>
      </c>
      <c r="J262" s="45">
        <v>147299.99602312827</v>
      </c>
      <c r="L262" s="9">
        <f t="shared" si="13"/>
        <v>157511.35416764239</v>
      </c>
      <c r="M262" s="9">
        <f t="shared" si="12"/>
        <v>103.62589089976473</v>
      </c>
      <c r="O262" s="46">
        <f t="shared" si="14"/>
        <v>10211.35814451411</v>
      </c>
      <c r="P262" s="46">
        <f t="shared" si="15"/>
        <v>6.7179987792855984</v>
      </c>
    </row>
    <row r="263" spans="1:16" x14ac:dyDescent="0.3">
      <c r="A263" s="2">
        <v>845</v>
      </c>
      <c r="B263" s="2" t="s">
        <v>256</v>
      </c>
      <c r="C263" s="2">
        <v>19</v>
      </c>
      <c r="D263" s="2">
        <v>25</v>
      </c>
      <c r="E263" s="7">
        <v>3001</v>
      </c>
      <c r="G263" s="37">
        <v>127572.50999999978</v>
      </c>
      <c r="H263" s="37">
        <v>13344.452482202269</v>
      </c>
      <c r="I263" s="37">
        <v>8402.7999999999993</v>
      </c>
      <c r="J263" s="45">
        <v>253895.43864421418</v>
      </c>
      <c r="L263" s="9">
        <f t="shared" si="13"/>
        <v>275642.69112641644</v>
      </c>
      <c r="M263" s="9">
        <f t="shared" ref="M263:M300" si="16">L263/E263</f>
        <v>91.850280282044793</v>
      </c>
      <c r="O263" s="46">
        <f t="shared" si="14"/>
        <v>21747.252482202268</v>
      </c>
      <c r="P263" s="46">
        <f t="shared" si="15"/>
        <v>7.2466686045325783</v>
      </c>
    </row>
    <row r="264" spans="1:16" x14ac:dyDescent="0.3">
      <c r="A264" s="2">
        <v>846</v>
      </c>
      <c r="B264" s="2" t="s">
        <v>257</v>
      </c>
      <c r="C264" s="2">
        <v>14</v>
      </c>
      <c r="D264" s="2">
        <v>24</v>
      </c>
      <c r="E264" s="7">
        <v>5076</v>
      </c>
      <c r="G264" s="37">
        <v>215780.75999999791</v>
      </c>
      <c r="H264" s="37">
        <v>22475.600697919665</v>
      </c>
      <c r="I264" s="37">
        <v>14212.8</v>
      </c>
      <c r="J264" s="45">
        <v>425061.49160407542</v>
      </c>
      <c r="L264" s="9">
        <f t="shared" si="13"/>
        <v>461749.89230199507</v>
      </c>
      <c r="M264" s="9">
        <f t="shared" si="16"/>
        <v>90.96727586721731</v>
      </c>
      <c r="O264" s="46">
        <f t="shared" si="14"/>
        <v>36688.400697919664</v>
      </c>
      <c r="P264" s="46">
        <f t="shared" si="15"/>
        <v>7.2278173163750319</v>
      </c>
    </row>
    <row r="265" spans="1:16" x14ac:dyDescent="0.3">
      <c r="A265" s="2">
        <v>848</v>
      </c>
      <c r="B265" s="2" t="s">
        <v>258</v>
      </c>
      <c r="C265" s="2">
        <v>12</v>
      </c>
      <c r="D265" s="2">
        <v>25</v>
      </c>
      <c r="E265" s="7">
        <v>4361</v>
      </c>
      <c r="G265" s="37">
        <v>185386.1099999994</v>
      </c>
      <c r="H265" s="37">
        <v>18261.965081006059</v>
      </c>
      <c r="I265" s="37">
        <v>12210.8</v>
      </c>
      <c r="J265" s="45">
        <v>388218.2642333273</v>
      </c>
      <c r="L265" s="9">
        <f t="shared" ref="L265:L300" si="17">SUM(H265:J265)</f>
        <v>418691.02931433334</v>
      </c>
      <c r="M265" s="9">
        <f t="shared" si="16"/>
        <v>96.008032404112214</v>
      </c>
      <c r="O265" s="46">
        <f t="shared" ref="O265:O300" si="18">SUM(H265:I265)</f>
        <v>30472.765081006059</v>
      </c>
      <c r="P265" s="46">
        <f t="shared" ref="P265:P300" si="19">O265/E265</f>
        <v>6.9875636507695615</v>
      </c>
    </row>
    <row r="266" spans="1:16" x14ac:dyDescent="0.3">
      <c r="A266" s="2">
        <v>849</v>
      </c>
      <c r="B266" s="2" t="s">
        <v>259</v>
      </c>
      <c r="C266" s="2">
        <v>16</v>
      </c>
      <c r="D266" s="2">
        <v>25</v>
      </c>
      <c r="E266" s="7">
        <v>3033</v>
      </c>
      <c r="G266" s="37">
        <v>128932.82999999821</v>
      </c>
      <c r="H266" s="37">
        <v>12244.571291433802</v>
      </c>
      <c r="I266" s="37">
        <v>8492.4</v>
      </c>
      <c r="J266" s="45">
        <v>265287.15685101785</v>
      </c>
      <c r="L266" s="9">
        <f t="shared" si="17"/>
        <v>286024.12814245163</v>
      </c>
      <c r="M266" s="9">
        <f t="shared" si="16"/>
        <v>94.304031698797104</v>
      </c>
      <c r="O266" s="46">
        <f t="shared" si="18"/>
        <v>20736.971291433802</v>
      </c>
      <c r="P266" s="46">
        <f t="shared" si="19"/>
        <v>6.8371154933840428</v>
      </c>
    </row>
    <row r="267" spans="1:16" x14ac:dyDescent="0.3">
      <c r="A267" s="2">
        <v>850</v>
      </c>
      <c r="B267" s="2" t="s">
        <v>260</v>
      </c>
      <c r="C267" s="2">
        <v>13</v>
      </c>
      <c r="D267" s="2">
        <v>25</v>
      </c>
      <c r="E267" s="7">
        <v>2388</v>
      </c>
      <c r="G267" s="37">
        <v>101513.88000000082</v>
      </c>
      <c r="H267" s="37">
        <v>11246.327566683547</v>
      </c>
      <c r="I267" s="37">
        <v>6686.4</v>
      </c>
      <c r="J267" s="45">
        <v>223823.78403265</v>
      </c>
      <c r="L267" s="9">
        <f t="shared" si="17"/>
        <v>241756.51159933355</v>
      </c>
      <c r="M267" s="9">
        <f t="shared" si="16"/>
        <v>101.23807018397552</v>
      </c>
      <c r="O267" s="46">
        <f t="shared" si="18"/>
        <v>17932.727566683549</v>
      </c>
      <c r="P267" s="46">
        <f t="shared" si="19"/>
        <v>7.5095174064838979</v>
      </c>
    </row>
    <row r="268" spans="1:16" x14ac:dyDescent="0.3">
      <c r="A268" s="2">
        <v>851</v>
      </c>
      <c r="B268" s="2" t="s">
        <v>261</v>
      </c>
      <c r="C268" s="2">
        <v>19</v>
      </c>
      <c r="D268" s="2">
        <v>22</v>
      </c>
      <c r="E268" s="7">
        <v>21602</v>
      </c>
      <c r="G268" s="37">
        <v>918301.01999999583</v>
      </c>
      <c r="H268" s="37">
        <v>119886.09930027947</v>
      </c>
      <c r="I268" s="37">
        <v>60485.599999999999</v>
      </c>
      <c r="J268" s="45">
        <v>1823458.7603047453</v>
      </c>
      <c r="L268" s="9">
        <f t="shared" si="17"/>
        <v>2003830.4596050247</v>
      </c>
      <c r="M268" s="9">
        <f t="shared" si="16"/>
        <v>92.761339672485164</v>
      </c>
      <c r="O268" s="46">
        <f t="shared" si="18"/>
        <v>180371.69930027946</v>
      </c>
      <c r="P268" s="46">
        <f t="shared" si="19"/>
        <v>8.3497685075585348</v>
      </c>
    </row>
    <row r="269" spans="1:16" x14ac:dyDescent="0.3">
      <c r="A269" s="2">
        <v>853</v>
      </c>
      <c r="B269" s="2" t="s">
        <v>262</v>
      </c>
      <c r="C269" s="2">
        <v>2</v>
      </c>
      <c r="D269" s="2">
        <v>20</v>
      </c>
      <c r="E269" s="7">
        <v>192962</v>
      </c>
      <c r="G269" s="37">
        <v>8202814.6200000048</v>
      </c>
      <c r="H269" s="37">
        <v>1010473.9017434838</v>
      </c>
      <c r="I269" s="37">
        <v>540293.6</v>
      </c>
      <c r="J269" s="45">
        <v>25107355.57631547</v>
      </c>
      <c r="L269" s="9">
        <f t="shared" si="17"/>
        <v>26658123.078058954</v>
      </c>
      <c r="M269" s="9">
        <f t="shared" si="16"/>
        <v>138.15219099127785</v>
      </c>
      <c r="O269" s="46">
        <f t="shared" si="18"/>
        <v>1550767.5017434838</v>
      </c>
      <c r="P269" s="46">
        <f t="shared" si="19"/>
        <v>8.036647120901959</v>
      </c>
    </row>
    <row r="270" spans="1:16" x14ac:dyDescent="0.3">
      <c r="A270" s="2">
        <v>854</v>
      </c>
      <c r="B270" s="2" t="s">
        <v>263</v>
      </c>
      <c r="C270" s="2">
        <v>19</v>
      </c>
      <c r="D270" s="2">
        <v>25</v>
      </c>
      <c r="E270" s="7">
        <v>3373</v>
      </c>
      <c r="G270" s="37">
        <v>143386.22999999858</v>
      </c>
      <c r="H270" s="37">
        <v>16199.20443448546</v>
      </c>
      <c r="I270" s="37">
        <v>9444.4</v>
      </c>
      <c r="J270" s="45">
        <v>291592.61044829729</v>
      </c>
      <c r="L270" s="9">
        <f t="shared" si="17"/>
        <v>317236.21488278278</v>
      </c>
      <c r="M270" s="9">
        <f t="shared" si="16"/>
        <v>94.051649831835988</v>
      </c>
      <c r="O270" s="46">
        <f t="shared" si="18"/>
        <v>25643.60443448546</v>
      </c>
      <c r="P270" s="46">
        <f t="shared" si="19"/>
        <v>7.6026102681545984</v>
      </c>
    </row>
    <row r="271" spans="1:16" x14ac:dyDescent="0.3">
      <c r="A271" s="2">
        <v>857</v>
      </c>
      <c r="B271" s="2" t="s">
        <v>264</v>
      </c>
      <c r="C271" s="2">
        <v>11</v>
      </c>
      <c r="D271" s="2">
        <v>25</v>
      </c>
      <c r="E271" s="7">
        <v>2477</v>
      </c>
      <c r="G271" s="37">
        <v>105297.26999999955</v>
      </c>
      <c r="H271" s="37">
        <v>10220.192847393759</v>
      </c>
      <c r="I271" s="37">
        <v>6935.5999999999995</v>
      </c>
      <c r="J271" s="45">
        <v>233906.93965781995</v>
      </c>
      <c r="L271" s="9">
        <f t="shared" si="17"/>
        <v>251062.7325052137</v>
      </c>
      <c r="M271" s="9">
        <f t="shared" si="16"/>
        <v>101.35758276350977</v>
      </c>
      <c r="O271" s="46">
        <f t="shared" si="18"/>
        <v>17155.792847393757</v>
      </c>
      <c r="P271" s="46">
        <f t="shared" si="19"/>
        <v>6.9260366763802006</v>
      </c>
    </row>
    <row r="272" spans="1:16" x14ac:dyDescent="0.3">
      <c r="A272" s="2">
        <v>858</v>
      </c>
      <c r="B272" s="2" t="s">
        <v>265</v>
      </c>
      <c r="C272" s="2">
        <v>1</v>
      </c>
      <c r="D272" s="2">
        <v>22</v>
      </c>
      <c r="E272" s="7">
        <v>38599</v>
      </c>
      <c r="G272" s="37">
        <v>1640843.4900000021</v>
      </c>
      <c r="H272" s="37">
        <v>260991.11468439587</v>
      </c>
      <c r="I272" s="37">
        <v>108077.2</v>
      </c>
      <c r="J272" s="45">
        <v>2779526.9112771642</v>
      </c>
      <c r="L272" s="9">
        <f t="shared" si="17"/>
        <v>3148595.2259615599</v>
      </c>
      <c r="M272" s="9">
        <f t="shared" si="16"/>
        <v>81.571937769412671</v>
      </c>
      <c r="O272" s="46">
        <f t="shared" si="18"/>
        <v>369068.31468439585</v>
      </c>
      <c r="P272" s="46">
        <f t="shared" si="19"/>
        <v>9.5616030126271632</v>
      </c>
    </row>
    <row r="273" spans="1:16" x14ac:dyDescent="0.3">
      <c r="A273" s="2">
        <v>859</v>
      </c>
      <c r="B273" s="2" t="s">
        <v>266</v>
      </c>
      <c r="C273" s="2">
        <v>17</v>
      </c>
      <c r="D273" s="2">
        <v>24</v>
      </c>
      <c r="E273" s="7">
        <v>6637</v>
      </c>
      <c r="G273" s="37">
        <v>282138.87000000104</v>
      </c>
      <c r="H273" s="37">
        <v>29575.597231255506</v>
      </c>
      <c r="I273" s="37">
        <v>18583.599999999999</v>
      </c>
      <c r="J273" s="45">
        <v>543630.7881421675</v>
      </c>
      <c r="L273" s="9">
        <f t="shared" si="17"/>
        <v>591789.98537342297</v>
      </c>
      <c r="M273" s="9">
        <f t="shared" si="16"/>
        <v>89.165283316773085</v>
      </c>
      <c r="O273" s="46">
        <f t="shared" si="18"/>
        <v>48159.197231255501</v>
      </c>
      <c r="P273" s="46">
        <f t="shared" si="19"/>
        <v>7.2561695391374865</v>
      </c>
    </row>
    <row r="274" spans="1:16" x14ac:dyDescent="0.3">
      <c r="A274" s="2">
        <v>886</v>
      </c>
      <c r="B274" s="2" t="s">
        <v>267</v>
      </c>
      <c r="C274" s="2">
        <v>4</v>
      </c>
      <c r="D274" s="2">
        <v>23</v>
      </c>
      <c r="E274" s="7">
        <v>12871</v>
      </c>
      <c r="G274" s="37">
        <v>547146.21000000089</v>
      </c>
      <c r="H274" s="37">
        <v>73694.620581305498</v>
      </c>
      <c r="I274" s="37">
        <v>36038.799999999996</v>
      </c>
      <c r="J274" s="45">
        <v>1105346.7297299178</v>
      </c>
      <c r="L274" s="9">
        <f t="shared" si="17"/>
        <v>1215080.1503112232</v>
      </c>
      <c r="M274" s="9">
        <f t="shared" si="16"/>
        <v>94.404486855040261</v>
      </c>
      <c r="O274" s="46">
        <f t="shared" si="18"/>
        <v>109733.42058130549</v>
      </c>
      <c r="P274" s="46">
        <f t="shared" si="19"/>
        <v>8.5256328631268339</v>
      </c>
    </row>
    <row r="275" spans="1:16" x14ac:dyDescent="0.3">
      <c r="A275" s="2">
        <v>887</v>
      </c>
      <c r="B275" s="2" t="s">
        <v>268</v>
      </c>
      <c r="C275" s="2">
        <v>6</v>
      </c>
      <c r="D275" s="2">
        <v>25</v>
      </c>
      <c r="E275" s="7">
        <v>4688</v>
      </c>
      <c r="G275" s="37">
        <v>199286.88000000082</v>
      </c>
      <c r="H275" s="37">
        <v>21664.702194453163</v>
      </c>
      <c r="I275" s="37">
        <v>13126.4</v>
      </c>
      <c r="J275" s="45">
        <v>410605.82609659299</v>
      </c>
      <c r="L275" s="9">
        <f t="shared" si="17"/>
        <v>445396.92829104618</v>
      </c>
      <c r="M275" s="9">
        <f t="shared" si="16"/>
        <v>95.007877195189025</v>
      </c>
      <c r="O275" s="46">
        <f t="shared" si="18"/>
        <v>34791.10219445316</v>
      </c>
      <c r="P275" s="46">
        <f t="shared" si="19"/>
        <v>7.4213101950625342</v>
      </c>
    </row>
    <row r="276" spans="1:16" x14ac:dyDescent="0.3">
      <c r="A276" s="2">
        <v>889</v>
      </c>
      <c r="B276" s="2" t="s">
        <v>269</v>
      </c>
      <c r="C276" s="2">
        <v>17</v>
      </c>
      <c r="D276" s="2">
        <v>25</v>
      </c>
      <c r="E276" s="7">
        <v>2676</v>
      </c>
      <c r="G276" s="37">
        <v>113756.75999999978</v>
      </c>
      <c r="H276" s="37">
        <v>10225.514677519241</v>
      </c>
      <c r="I276" s="37">
        <v>7492.7999999999993</v>
      </c>
      <c r="J276" s="45">
        <v>250629.71689387475</v>
      </c>
      <c r="L276" s="9">
        <f t="shared" si="17"/>
        <v>268348.03157139401</v>
      </c>
      <c r="M276" s="9">
        <f t="shared" si="16"/>
        <v>100.27953347212033</v>
      </c>
      <c r="O276" s="46">
        <f t="shared" si="18"/>
        <v>17718.31467751924</v>
      </c>
      <c r="P276" s="46">
        <f t="shared" si="19"/>
        <v>6.6211938256798355</v>
      </c>
    </row>
    <row r="277" spans="1:16" x14ac:dyDescent="0.3">
      <c r="A277" s="2">
        <v>890</v>
      </c>
      <c r="B277" s="2" t="s">
        <v>270</v>
      </c>
      <c r="C277" s="2">
        <v>19</v>
      </c>
      <c r="D277" s="2">
        <v>26</v>
      </c>
      <c r="E277" s="7">
        <v>1212</v>
      </c>
      <c r="G277" s="37">
        <v>51522.120000000112</v>
      </c>
      <c r="H277" s="37">
        <v>6331.8749035292194</v>
      </c>
      <c r="I277" s="37">
        <v>3393.6</v>
      </c>
      <c r="J277" s="45">
        <v>101590.65963265151</v>
      </c>
      <c r="L277" s="9">
        <f t="shared" si="17"/>
        <v>111316.13453618073</v>
      </c>
      <c r="M277" s="9">
        <f t="shared" si="16"/>
        <v>91.844995491898288</v>
      </c>
      <c r="O277" s="46">
        <f t="shared" si="18"/>
        <v>9725.4749035292189</v>
      </c>
      <c r="P277" s="46">
        <f t="shared" si="19"/>
        <v>8.0243192273343382</v>
      </c>
    </row>
    <row r="278" spans="1:16" x14ac:dyDescent="0.3">
      <c r="A278" s="2">
        <v>892</v>
      </c>
      <c r="B278" s="2" t="s">
        <v>271</v>
      </c>
      <c r="C278" s="2">
        <v>13</v>
      </c>
      <c r="D278" s="2">
        <v>25</v>
      </c>
      <c r="E278" s="7">
        <v>3681</v>
      </c>
      <c r="G278" s="37">
        <v>156479.30999999866</v>
      </c>
      <c r="H278" s="37">
        <v>16842.394507569697</v>
      </c>
      <c r="I278" s="37">
        <v>10306.799999999999</v>
      </c>
      <c r="J278" s="45">
        <v>336268.69263877091</v>
      </c>
      <c r="L278" s="9">
        <f t="shared" si="17"/>
        <v>363417.88714634062</v>
      </c>
      <c r="M278" s="9">
        <f t="shared" si="16"/>
        <v>98.728032367927369</v>
      </c>
      <c r="O278" s="46">
        <f t="shared" si="18"/>
        <v>27149.194507569697</v>
      </c>
      <c r="P278" s="46">
        <f t="shared" si="19"/>
        <v>7.3754942970849484</v>
      </c>
    </row>
    <row r="279" spans="1:16" x14ac:dyDescent="0.3">
      <c r="A279" s="2">
        <v>893</v>
      </c>
      <c r="B279" s="2" t="s">
        <v>272</v>
      </c>
      <c r="C279" s="2">
        <v>15</v>
      </c>
      <c r="D279" s="2">
        <v>24</v>
      </c>
      <c r="E279" s="7">
        <v>7464</v>
      </c>
      <c r="G279" s="37">
        <v>317294.6400000006</v>
      </c>
      <c r="H279" s="37">
        <v>34515.291641155251</v>
      </c>
      <c r="I279" s="37">
        <v>20899.199999999997</v>
      </c>
      <c r="J279" s="45">
        <v>717532.42003672512</v>
      </c>
      <c r="L279" s="9">
        <f t="shared" si="17"/>
        <v>772946.91167788033</v>
      </c>
      <c r="M279" s="9">
        <f t="shared" si="16"/>
        <v>103.55666019264206</v>
      </c>
      <c r="O279" s="46">
        <f t="shared" si="18"/>
        <v>55414.491641155248</v>
      </c>
      <c r="P279" s="46">
        <f t="shared" si="19"/>
        <v>7.424235214517048</v>
      </c>
    </row>
    <row r="280" spans="1:16" x14ac:dyDescent="0.3">
      <c r="A280" s="2">
        <v>895</v>
      </c>
      <c r="B280" s="2" t="s">
        <v>273</v>
      </c>
      <c r="C280" s="2">
        <v>2</v>
      </c>
      <c r="D280" s="2">
        <v>23</v>
      </c>
      <c r="E280" s="7">
        <v>15522</v>
      </c>
      <c r="G280" s="37">
        <v>659840.21999999881</v>
      </c>
      <c r="H280" s="37">
        <v>87381.079597587566</v>
      </c>
      <c r="I280" s="37">
        <v>43461.599999999999</v>
      </c>
      <c r="J280" s="45">
        <v>1419789.552412224</v>
      </c>
      <c r="L280" s="9">
        <f t="shared" si="17"/>
        <v>1550632.2320098116</v>
      </c>
      <c r="M280" s="9">
        <f t="shared" si="16"/>
        <v>99.898997037096478</v>
      </c>
      <c r="O280" s="46">
        <f t="shared" si="18"/>
        <v>130842.67959758756</v>
      </c>
      <c r="P280" s="46">
        <f t="shared" si="19"/>
        <v>8.4294987500056404</v>
      </c>
    </row>
    <row r="281" spans="1:16" x14ac:dyDescent="0.3">
      <c r="A281" s="2">
        <v>905</v>
      </c>
      <c r="B281" s="2" t="s">
        <v>274</v>
      </c>
      <c r="C281" s="2">
        <v>15</v>
      </c>
      <c r="D281" s="2">
        <v>21</v>
      </c>
      <c r="E281" s="7">
        <v>67636</v>
      </c>
      <c r="G281" s="37">
        <v>2875206.3599999994</v>
      </c>
      <c r="H281" s="37">
        <v>395056.78621999442</v>
      </c>
      <c r="I281" s="37">
        <v>189380.8</v>
      </c>
      <c r="J281" s="45">
        <v>6735322.6245033136</v>
      </c>
      <c r="L281" s="9">
        <f t="shared" si="17"/>
        <v>7319760.2107233079</v>
      </c>
      <c r="M281" s="9">
        <f t="shared" si="16"/>
        <v>108.22284302329096</v>
      </c>
      <c r="O281" s="46">
        <f t="shared" si="18"/>
        <v>584437.58621999435</v>
      </c>
      <c r="P281" s="46">
        <f t="shared" si="19"/>
        <v>8.6409247474716775</v>
      </c>
    </row>
    <row r="282" spans="1:16" x14ac:dyDescent="0.3">
      <c r="A282" s="2">
        <v>908</v>
      </c>
      <c r="B282" s="2" t="s">
        <v>275</v>
      </c>
      <c r="C282" s="2">
        <v>6</v>
      </c>
      <c r="D282" s="2">
        <v>22</v>
      </c>
      <c r="E282" s="7">
        <v>20972</v>
      </c>
      <c r="G282" s="37">
        <v>891519.71999999881</v>
      </c>
      <c r="H282" s="37">
        <v>117388.25065064715</v>
      </c>
      <c r="I282" s="37">
        <v>58721.599999999999</v>
      </c>
      <c r="J282" s="45">
        <v>1897643.0003333148</v>
      </c>
      <c r="L282" s="9">
        <f t="shared" si="17"/>
        <v>2073752.850983962</v>
      </c>
      <c r="M282" s="9">
        <f t="shared" si="16"/>
        <v>98.881978399006385</v>
      </c>
      <c r="O282" s="46">
        <f t="shared" si="18"/>
        <v>176109.85065064716</v>
      </c>
      <c r="P282" s="46">
        <f t="shared" si="19"/>
        <v>8.3973798708109459</v>
      </c>
    </row>
    <row r="283" spans="1:16" x14ac:dyDescent="0.3">
      <c r="A283" s="2">
        <v>915</v>
      </c>
      <c r="B283" s="2" t="s">
        <v>276</v>
      </c>
      <c r="C283" s="2">
        <v>11</v>
      </c>
      <c r="D283" s="2">
        <v>22</v>
      </c>
      <c r="E283" s="7">
        <v>20466</v>
      </c>
      <c r="G283" s="37">
        <v>870009.65999999642</v>
      </c>
      <c r="H283" s="37">
        <v>111105.42183311505</v>
      </c>
      <c r="I283" s="37">
        <v>57304.799999999996</v>
      </c>
      <c r="J283" s="45">
        <v>1802781.1431632466</v>
      </c>
      <c r="L283" s="9">
        <f t="shared" si="17"/>
        <v>1971191.3649963615</v>
      </c>
      <c r="M283" s="9">
        <f t="shared" si="16"/>
        <v>96.315418987411391</v>
      </c>
      <c r="O283" s="46">
        <f t="shared" si="18"/>
        <v>168410.22183311504</v>
      </c>
      <c r="P283" s="46">
        <f t="shared" si="19"/>
        <v>8.228780505869004</v>
      </c>
    </row>
    <row r="284" spans="1:16" x14ac:dyDescent="0.3">
      <c r="A284" s="2">
        <v>918</v>
      </c>
      <c r="B284" s="2" t="s">
        <v>277</v>
      </c>
      <c r="C284" s="2">
        <v>2</v>
      </c>
      <c r="D284" s="2">
        <v>25</v>
      </c>
      <c r="E284" s="7">
        <v>2293</v>
      </c>
      <c r="G284" s="37">
        <v>97475.430000000633</v>
      </c>
      <c r="H284" s="37">
        <v>11049.642307962391</v>
      </c>
      <c r="I284" s="37">
        <v>6420.4</v>
      </c>
      <c r="J284" s="45">
        <v>222722.2064687059</v>
      </c>
      <c r="L284" s="9">
        <f t="shared" si="17"/>
        <v>240192.2487766683</v>
      </c>
      <c r="M284" s="9">
        <f t="shared" si="16"/>
        <v>104.75021752144278</v>
      </c>
      <c r="O284" s="46">
        <f t="shared" si="18"/>
        <v>17470.042307962391</v>
      </c>
      <c r="P284" s="46">
        <f t="shared" si="19"/>
        <v>7.6188583985880465</v>
      </c>
    </row>
    <row r="285" spans="1:16" x14ac:dyDescent="0.3">
      <c r="A285" s="2">
        <v>921</v>
      </c>
      <c r="B285" s="2" t="s">
        <v>278</v>
      </c>
      <c r="C285" s="2">
        <v>11</v>
      </c>
      <c r="D285" s="2">
        <v>25</v>
      </c>
      <c r="E285" s="7">
        <v>2014</v>
      </c>
      <c r="G285" s="37">
        <v>85615.140000000596</v>
      </c>
      <c r="H285" s="37">
        <v>7792.7942769466681</v>
      </c>
      <c r="I285" s="37">
        <v>5639.2</v>
      </c>
      <c r="J285" s="45">
        <v>184810.61631564383</v>
      </c>
      <c r="L285" s="9">
        <f t="shared" si="17"/>
        <v>198242.6105925905</v>
      </c>
      <c r="M285" s="9">
        <f t="shared" si="16"/>
        <v>98.432279340908892</v>
      </c>
      <c r="O285" s="46">
        <f t="shared" si="18"/>
        <v>13431.994276946669</v>
      </c>
      <c r="P285" s="46">
        <f t="shared" si="19"/>
        <v>6.6693119547898059</v>
      </c>
    </row>
    <row r="286" spans="1:16" x14ac:dyDescent="0.3">
      <c r="A286" s="2">
        <v>922</v>
      </c>
      <c r="B286" s="2" t="s">
        <v>279</v>
      </c>
      <c r="C286" s="2">
        <v>6</v>
      </c>
      <c r="D286" s="2">
        <v>25</v>
      </c>
      <c r="E286" s="7">
        <v>4355</v>
      </c>
      <c r="G286" s="37">
        <v>185131.04999999981</v>
      </c>
      <c r="H286" s="37">
        <v>23904.330855038825</v>
      </c>
      <c r="I286" s="37">
        <v>12194</v>
      </c>
      <c r="J286" s="45">
        <v>364464.91709455301</v>
      </c>
      <c r="L286" s="9">
        <f t="shared" si="17"/>
        <v>400563.24794959184</v>
      </c>
      <c r="M286" s="9">
        <f t="shared" si="16"/>
        <v>91.977783685325335</v>
      </c>
      <c r="O286" s="46">
        <f t="shared" si="18"/>
        <v>36098.330855038825</v>
      </c>
      <c r="P286" s="46">
        <f t="shared" si="19"/>
        <v>8.2889393467368144</v>
      </c>
    </row>
    <row r="287" spans="1:16" x14ac:dyDescent="0.3">
      <c r="A287" s="2">
        <v>924</v>
      </c>
      <c r="B287" s="2" t="s">
        <v>280</v>
      </c>
      <c r="C287" s="2">
        <v>16</v>
      </c>
      <c r="D287" s="2">
        <v>25</v>
      </c>
      <c r="E287" s="7">
        <v>3114</v>
      </c>
      <c r="G287" s="37">
        <v>132376.1400000006</v>
      </c>
      <c r="H287" s="37">
        <v>14387.333621047977</v>
      </c>
      <c r="I287" s="37">
        <v>8719.1999999999989</v>
      </c>
      <c r="J287" s="45">
        <v>271457.12402448611</v>
      </c>
      <c r="L287" s="9">
        <f t="shared" si="17"/>
        <v>294563.65764553408</v>
      </c>
      <c r="M287" s="9">
        <f t="shared" si="16"/>
        <v>94.593338999850374</v>
      </c>
      <c r="O287" s="46">
        <f t="shared" si="18"/>
        <v>23106.533621047976</v>
      </c>
      <c r="P287" s="46">
        <f t="shared" si="19"/>
        <v>7.4202098975748161</v>
      </c>
    </row>
    <row r="288" spans="1:16" x14ac:dyDescent="0.3">
      <c r="A288" s="2">
        <v>925</v>
      </c>
      <c r="B288" s="2" t="s">
        <v>281</v>
      </c>
      <c r="C288" s="2">
        <v>11</v>
      </c>
      <c r="D288" s="2">
        <v>25</v>
      </c>
      <c r="E288" s="7">
        <v>3579</v>
      </c>
      <c r="G288" s="37">
        <v>152143.28999999911</v>
      </c>
      <c r="H288" s="37">
        <v>14708.269068004241</v>
      </c>
      <c r="I288" s="37">
        <v>10021.199999999999</v>
      </c>
      <c r="J288" s="45">
        <v>484015.91947959003</v>
      </c>
      <c r="L288" s="9">
        <f t="shared" si="17"/>
        <v>508745.38854759425</v>
      </c>
      <c r="M288" s="9">
        <f t="shared" si="16"/>
        <v>142.14735639776313</v>
      </c>
      <c r="O288" s="46">
        <f t="shared" si="18"/>
        <v>24729.46906800424</v>
      </c>
      <c r="P288" s="46">
        <f t="shared" si="19"/>
        <v>6.9096029807220569</v>
      </c>
    </row>
    <row r="289" spans="1:16" x14ac:dyDescent="0.3">
      <c r="A289" s="2">
        <v>927</v>
      </c>
      <c r="B289" s="2" t="s">
        <v>282</v>
      </c>
      <c r="C289" s="2">
        <v>1</v>
      </c>
      <c r="D289" s="2">
        <v>22</v>
      </c>
      <c r="E289" s="7">
        <v>29158</v>
      </c>
      <c r="G289" s="37">
        <v>1239506.5799999982</v>
      </c>
      <c r="H289" s="37">
        <v>184353.45048445181</v>
      </c>
      <c r="I289" s="37">
        <v>81642.399999999994</v>
      </c>
      <c r="J289" s="45">
        <v>1610681.1543365628</v>
      </c>
      <c r="L289" s="9">
        <f t="shared" si="17"/>
        <v>1876677.0048210146</v>
      </c>
      <c r="M289" s="9">
        <f t="shared" si="16"/>
        <v>64.362336402394348</v>
      </c>
      <c r="O289" s="46">
        <f t="shared" si="18"/>
        <v>265995.8504844518</v>
      </c>
      <c r="P289" s="46">
        <f t="shared" si="19"/>
        <v>9.1225684369453255</v>
      </c>
    </row>
    <row r="290" spans="1:16" x14ac:dyDescent="0.3">
      <c r="A290" s="2">
        <v>931</v>
      </c>
      <c r="B290" s="2" t="s">
        <v>283</v>
      </c>
      <c r="C290" s="2">
        <v>13</v>
      </c>
      <c r="D290" s="2">
        <v>24</v>
      </c>
      <c r="E290" s="7">
        <v>6176</v>
      </c>
      <c r="G290" s="37">
        <v>262541.76000000164</v>
      </c>
      <c r="H290" s="37">
        <v>26084.753572115082</v>
      </c>
      <c r="I290" s="37">
        <v>17292.8</v>
      </c>
      <c r="J290" s="45">
        <v>595218.07571291702</v>
      </c>
      <c r="L290" s="9">
        <f t="shared" si="17"/>
        <v>638595.62928503216</v>
      </c>
      <c r="M290" s="9">
        <f t="shared" si="16"/>
        <v>103.39955137387179</v>
      </c>
      <c r="O290" s="46">
        <f t="shared" si="18"/>
        <v>43377.553572115081</v>
      </c>
      <c r="P290" s="46">
        <f t="shared" si="19"/>
        <v>7.0235676120652659</v>
      </c>
    </row>
    <row r="291" spans="1:16" x14ac:dyDescent="0.3">
      <c r="A291" s="2">
        <v>934</v>
      </c>
      <c r="B291" s="2" t="s">
        <v>284</v>
      </c>
      <c r="C291" s="2">
        <v>14</v>
      </c>
      <c r="D291" s="2">
        <v>25</v>
      </c>
      <c r="E291" s="7">
        <v>2827</v>
      </c>
      <c r="G291" s="37">
        <v>120175.77000000142</v>
      </c>
      <c r="H291" s="37">
        <v>13572.465134979824</v>
      </c>
      <c r="I291" s="37">
        <v>7915.5999999999995</v>
      </c>
      <c r="J291" s="45">
        <v>246633.89321972485</v>
      </c>
      <c r="L291" s="9">
        <f t="shared" si="17"/>
        <v>268121.95835470466</v>
      </c>
      <c r="M291" s="9">
        <f t="shared" si="16"/>
        <v>94.84328204977173</v>
      </c>
      <c r="O291" s="46">
        <f t="shared" si="18"/>
        <v>21488.065134979825</v>
      </c>
      <c r="P291" s="46">
        <f t="shared" si="19"/>
        <v>7.601013489557773</v>
      </c>
    </row>
    <row r="292" spans="1:16" x14ac:dyDescent="0.3">
      <c r="A292" s="2">
        <v>935</v>
      </c>
      <c r="B292" s="2" t="s">
        <v>285</v>
      </c>
      <c r="C292" s="2">
        <v>8</v>
      </c>
      <c r="D292" s="2">
        <v>25</v>
      </c>
      <c r="E292" s="7">
        <v>3109</v>
      </c>
      <c r="G292" s="37">
        <v>132163.58999999985</v>
      </c>
      <c r="H292" s="37">
        <v>13344.208247379205</v>
      </c>
      <c r="I292" s="37">
        <v>8705.1999999999989</v>
      </c>
      <c r="J292" s="45">
        <v>287809.1319421723</v>
      </c>
      <c r="L292" s="9">
        <f t="shared" si="17"/>
        <v>309858.54018955148</v>
      </c>
      <c r="M292" s="9">
        <f t="shared" si="16"/>
        <v>99.665017751544383</v>
      </c>
      <c r="O292" s="46">
        <f t="shared" si="18"/>
        <v>22049.408247379204</v>
      </c>
      <c r="P292" s="46">
        <f t="shared" si="19"/>
        <v>7.0921223053648133</v>
      </c>
    </row>
    <row r="293" spans="1:16" x14ac:dyDescent="0.3">
      <c r="A293" s="2">
        <v>936</v>
      </c>
      <c r="B293" s="2" t="s">
        <v>286</v>
      </c>
      <c r="C293" s="2">
        <v>6</v>
      </c>
      <c r="D293" s="2">
        <v>24</v>
      </c>
      <c r="E293" s="7">
        <v>6544</v>
      </c>
      <c r="G293" s="37">
        <v>278185.44000000507</v>
      </c>
      <c r="H293" s="37">
        <v>29059.001689580626</v>
      </c>
      <c r="I293" s="37">
        <v>18323.199999999997</v>
      </c>
      <c r="J293" s="45">
        <v>649256.83209114661</v>
      </c>
      <c r="L293" s="9">
        <f t="shared" si="17"/>
        <v>696639.03378072719</v>
      </c>
      <c r="M293" s="9">
        <f t="shared" si="16"/>
        <v>106.45462007651699</v>
      </c>
      <c r="O293" s="46">
        <f t="shared" si="18"/>
        <v>47382.201689580623</v>
      </c>
      <c r="P293" s="46">
        <f t="shared" si="19"/>
        <v>7.240556492906574</v>
      </c>
    </row>
    <row r="294" spans="1:16" x14ac:dyDescent="0.3">
      <c r="A294" s="2">
        <v>946</v>
      </c>
      <c r="B294" s="2" t="s">
        <v>287</v>
      </c>
      <c r="C294" s="2">
        <v>15</v>
      </c>
      <c r="D294" s="2">
        <v>24</v>
      </c>
      <c r="E294" s="7">
        <v>6461</v>
      </c>
      <c r="G294" s="37">
        <v>274657.1099999994</v>
      </c>
      <c r="H294" s="37">
        <v>31026.417416957484</v>
      </c>
      <c r="I294" s="37">
        <v>18090.8</v>
      </c>
      <c r="J294" s="45">
        <v>608732.30200475524</v>
      </c>
      <c r="L294" s="9">
        <f t="shared" si="17"/>
        <v>657849.51942171273</v>
      </c>
      <c r="M294" s="9">
        <f t="shared" si="16"/>
        <v>101.81852954987041</v>
      </c>
      <c r="O294" s="46">
        <f t="shared" si="18"/>
        <v>49117.217416957486</v>
      </c>
      <c r="P294" s="46">
        <f t="shared" si="19"/>
        <v>7.6021076330223627</v>
      </c>
    </row>
    <row r="295" spans="1:16" x14ac:dyDescent="0.3">
      <c r="A295" s="2">
        <v>976</v>
      </c>
      <c r="B295" s="2" t="s">
        <v>288</v>
      </c>
      <c r="C295" s="2">
        <v>19</v>
      </c>
      <c r="D295" s="2">
        <v>25</v>
      </c>
      <c r="E295" s="7">
        <v>3918</v>
      </c>
      <c r="G295" s="37">
        <v>166554.18000000343</v>
      </c>
      <c r="H295" s="37">
        <v>17217.355630769118</v>
      </c>
      <c r="I295" s="37">
        <v>10970.4</v>
      </c>
      <c r="J295" s="45">
        <v>329392.83562040364</v>
      </c>
      <c r="L295" s="9">
        <f t="shared" si="17"/>
        <v>357580.59125117277</v>
      </c>
      <c r="M295" s="9">
        <f t="shared" si="16"/>
        <v>91.266102922708725</v>
      </c>
      <c r="O295" s="46">
        <f t="shared" si="18"/>
        <v>28187.755630769119</v>
      </c>
      <c r="P295" s="46">
        <f t="shared" si="19"/>
        <v>7.1944246122432665</v>
      </c>
    </row>
    <row r="296" spans="1:16" x14ac:dyDescent="0.3">
      <c r="A296" s="2">
        <v>977</v>
      </c>
      <c r="B296" s="2" t="s">
        <v>289</v>
      </c>
      <c r="C296" s="2">
        <v>17</v>
      </c>
      <c r="D296" s="2">
        <v>23</v>
      </c>
      <c r="E296" s="7">
        <v>15255</v>
      </c>
      <c r="G296" s="37">
        <v>648490.04999999702</v>
      </c>
      <c r="H296" s="37">
        <v>77002.169894826249</v>
      </c>
      <c r="I296" s="37">
        <v>42714</v>
      </c>
      <c r="J296" s="45">
        <v>1357301.3831367146</v>
      </c>
      <c r="L296" s="9">
        <f t="shared" si="17"/>
        <v>1477017.5530315409</v>
      </c>
      <c r="M296" s="9">
        <f t="shared" si="16"/>
        <v>96.821865161031852</v>
      </c>
      <c r="O296" s="46">
        <f t="shared" si="18"/>
        <v>119716.16989482625</v>
      </c>
      <c r="P296" s="46">
        <f t="shared" si="19"/>
        <v>7.8476676430564565</v>
      </c>
    </row>
    <row r="297" spans="1:16" x14ac:dyDescent="0.3">
      <c r="A297" s="2">
        <v>980</v>
      </c>
      <c r="B297" s="2" t="s">
        <v>290</v>
      </c>
      <c r="C297" s="2">
        <v>6</v>
      </c>
      <c r="D297" s="2">
        <v>22</v>
      </c>
      <c r="E297" s="7">
        <v>33254</v>
      </c>
      <c r="G297" s="37">
        <v>1413627.5399999991</v>
      </c>
      <c r="H297" s="37">
        <v>185123.04685701171</v>
      </c>
      <c r="I297" s="37">
        <v>93111.2</v>
      </c>
      <c r="J297" s="45">
        <v>2961791.9140067575</v>
      </c>
      <c r="L297" s="9">
        <f t="shared" si="17"/>
        <v>3240026.1608637692</v>
      </c>
      <c r="M297" s="9">
        <f t="shared" si="16"/>
        <v>97.432674591440701</v>
      </c>
      <c r="O297" s="46">
        <f t="shared" si="18"/>
        <v>278234.24685701169</v>
      </c>
      <c r="P297" s="46">
        <f t="shared" si="19"/>
        <v>8.3669407246349827</v>
      </c>
    </row>
    <row r="298" spans="1:16" x14ac:dyDescent="0.3">
      <c r="A298" s="2">
        <v>981</v>
      </c>
      <c r="B298" s="2" t="s">
        <v>291</v>
      </c>
      <c r="C298" s="2">
        <v>5</v>
      </c>
      <c r="D298" s="2">
        <v>25</v>
      </c>
      <c r="E298" s="7">
        <v>2343</v>
      </c>
      <c r="G298" s="37">
        <v>99600.930000000633</v>
      </c>
      <c r="H298" s="37">
        <v>11145.343467707924</v>
      </c>
      <c r="I298" s="37">
        <v>6560.4</v>
      </c>
      <c r="J298" s="45">
        <v>192319.76249183441</v>
      </c>
      <c r="L298" s="9">
        <f t="shared" si="17"/>
        <v>210025.50595954232</v>
      </c>
      <c r="M298" s="9">
        <f t="shared" si="16"/>
        <v>89.63956720424342</v>
      </c>
      <c r="O298" s="46">
        <f t="shared" si="18"/>
        <v>17705.743467707922</v>
      </c>
      <c r="P298" s="46">
        <f t="shared" si="19"/>
        <v>7.5568687442201972</v>
      </c>
    </row>
    <row r="299" spans="1:16" x14ac:dyDescent="0.3">
      <c r="A299" s="2">
        <v>989</v>
      </c>
      <c r="B299" s="2" t="s">
        <v>292</v>
      </c>
      <c r="C299" s="2">
        <v>14</v>
      </c>
      <c r="D299" s="2">
        <v>24</v>
      </c>
      <c r="E299" s="7">
        <v>5616</v>
      </c>
      <c r="G299" s="37">
        <v>238736.16000000015</v>
      </c>
      <c r="H299" s="37">
        <v>26684.486958687972</v>
      </c>
      <c r="I299" s="37">
        <v>15724.8</v>
      </c>
      <c r="J299" s="45">
        <v>491947.55329387222</v>
      </c>
      <c r="L299" s="9">
        <f t="shared" si="17"/>
        <v>534356.84025256021</v>
      </c>
      <c r="M299" s="9">
        <f t="shared" si="16"/>
        <v>95.149010016481526</v>
      </c>
      <c r="O299" s="46">
        <f t="shared" si="18"/>
        <v>42409.286958687968</v>
      </c>
      <c r="P299" s="46">
        <f t="shared" si="19"/>
        <v>7.5515112105925866</v>
      </c>
    </row>
    <row r="300" spans="1:16" x14ac:dyDescent="0.3">
      <c r="A300" s="2">
        <v>992</v>
      </c>
      <c r="B300" s="2" t="s">
        <v>293</v>
      </c>
      <c r="C300" s="2">
        <v>13</v>
      </c>
      <c r="D300" s="2">
        <v>23</v>
      </c>
      <c r="E300" s="7">
        <v>18765</v>
      </c>
      <c r="G300" s="37">
        <v>797700.14999999851</v>
      </c>
      <c r="H300" s="37">
        <v>98295.395590307118</v>
      </c>
      <c r="I300" s="37">
        <v>52542</v>
      </c>
      <c r="J300" s="45">
        <v>1867898.3899203963</v>
      </c>
      <c r="L300" s="9">
        <f t="shared" si="17"/>
        <v>2018735.7855107035</v>
      </c>
      <c r="M300" s="9">
        <f t="shared" si="16"/>
        <v>107.57984468482299</v>
      </c>
      <c r="O300" s="46">
        <f t="shared" si="18"/>
        <v>150837.39559030713</v>
      </c>
      <c r="P300" s="46">
        <f t="shared" si="19"/>
        <v>8.0382305137387231</v>
      </c>
    </row>
    <row r="301" spans="1:16" x14ac:dyDescent="0.3">
      <c r="O301" s="46"/>
      <c r="P301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workbookViewId="0"/>
  </sheetViews>
  <sheetFormatPr defaultColWidth="8.6640625" defaultRowHeight="15" x14ac:dyDescent="0.25"/>
  <cols>
    <col min="1" max="1" width="20.33203125" style="15" customWidth="1"/>
    <col min="2" max="2" width="16.109375" style="15" customWidth="1"/>
    <col min="3" max="3" width="18.5546875" style="15" bestFit="1" customWidth="1"/>
    <col min="4" max="4" width="16.5546875" style="15" bestFit="1" customWidth="1"/>
    <col min="5" max="5" width="18.109375" style="15" customWidth="1"/>
    <col min="6" max="6" width="6.109375" style="15" customWidth="1"/>
    <col min="7" max="7" width="22.109375" style="28" bestFit="1" customWidth="1"/>
    <col min="8" max="8" width="21.109375" style="28" bestFit="1" customWidth="1"/>
    <col min="9" max="9" width="18.5546875" style="28" bestFit="1" customWidth="1"/>
    <col min="10" max="10" width="16.5546875" style="28" bestFit="1" customWidth="1"/>
    <col min="11" max="11" width="15.44140625" style="28" bestFit="1" customWidth="1"/>
    <col min="12" max="16384" width="8.6640625" style="28"/>
  </cols>
  <sheetData>
    <row r="1" spans="1:11" ht="38.25" customHeight="1" x14ac:dyDescent="0.3">
      <c r="A1" s="1" t="s">
        <v>343</v>
      </c>
      <c r="G1" s="27"/>
    </row>
    <row r="2" spans="1:11" ht="54.75" customHeight="1" x14ac:dyDescent="0.3">
      <c r="A2" s="15" t="s">
        <v>320</v>
      </c>
      <c r="B2" s="15" t="s">
        <v>322</v>
      </c>
      <c r="C2" s="7" t="s">
        <v>336</v>
      </c>
      <c r="D2" s="23" t="s">
        <v>318</v>
      </c>
      <c r="E2" s="24" t="s">
        <v>330</v>
      </c>
      <c r="G2" s="27" t="s">
        <v>331</v>
      </c>
      <c r="H2" s="28" t="s">
        <v>321</v>
      </c>
      <c r="I2" s="7" t="s">
        <v>336</v>
      </c>
      <c r="J2" s="23" t="s">
        <v>318</v>
      </c>
      <c r="K2" s="24" t="s">
        <v>330</v>
      </c>
    </row>
    <row r="3" spans="1:11" ht="15.6" x14ac:dyDescent="0.3">
      <c r="B3" s="16" t="s">
        <v>3</v>
      </c>
      <c r="C3" s="17">
        <f>SUM(C4:C21)</f>
        <v>5495408</v>
      </c>
      <c r="D3" s="18">
        <f t="shared" ref="D3" si="0">SUM(D4:D21)</f>
        <v>616387142.39533305</v>
      </c>
      <c r="E3" s="19">
        <f>D3/C3</f>
        <v>112.16403630000413</v>
      </c>
      <c r="H3" s="16" t="s">
        <v>3</v>
      </c>
      <c r="I3" s="17">
        <f>SUM(I4:I21)</f>
        <v>5495408</v>
      </c>
      <c r="J3" s="18">
        <f t="shared" ref="J3" si="1">SUM(J4:J21)</f>
        <v>616387142.39533317</v>
      </c>
      <c r="K3" s="19">
        <f>J3/I3</f>
        <v>112.16403630000414</v>
      </c>
    </row>
    <row r="4" spans="1:11" x14ac:dyDescent="0.25">
      <c r="A4" s="20">
        <v>1</v>
      </c>
      <c r="B4" s="20" t="s">
        <v>0</v>
      </c>
      <c r="C4" s="20">
        <f>SUMIF('Kunnittain 2021'!$C$8:$C$300,A4,'Kunnittain 2021'!E$8:E$300)</f>
        <v>1689725</v>
      </c>
      <c r="D4" s="21">
        <f>SUMIF('Kunnittain 2021'!$C$8:$C$300,$A4,'Kunnittain 2021'!$L$8:$L$300)</f>
        <v>230013840.0314824</v>
      </c>
      <c r="E4" s="25">
        <f t="shared" ref="E4:E21" si="2">D4/C4</f>
        <v>136.12501444405592</v>
      </c>
      <c r="G4" s="20">
        <v>20</v>
      </c>
      <c r="H4" s="20" t="s">
        <v>311</v>
      </c>
      <c r="I4" s="20">
        <f>SUMIF('Kunnittain 2021'!$D$8:$D$300,G4,'Kunnittain 2021'!E$8:E$300)</f>
        <v>2195437</v>
      </c>
      <c r="J4" s="21">
        <f>SUMIF('Kunnittain 2021'!$D$8:$D$300,G4,'Kunnittain 2021'!$L$8:$L$300)</f>
        <v>292762005.61308908</v>
      </c>
      <c r="K4" s="25">
        <f t="shared" ref="K4:K10" si="3">J4/I4</f>
        <v>133.35021939280838</v>
      </c>
    </row>
    <row r="5" spans="1:11" x14ac:dyDescent="0.25">
      <c r="A5" s="20">
        <v>2</v>
      </c>
      <c r="B5" s="20" t="s">
        <v>294</v>
      </c>
      <c r="C5" s="20">
        <f>SUMIF('Kunnittain 2021'!$C$8:$C$300,A5,'Kunnittain 2021'!E$8:E$300)</f>
        <v>479341</v>
      </c>
      <c r="D5" s="21">
        <f>SUMIF('Kunnittain 2021'!$C$8:$C$300,$A5,'Kunnittain 2021'!$L$8:$L$300)</f>
        <v>53404091.65195749</v>
      </c>
      <c r="E5" s="25">
        <f t="shared" si="2"/>
        <v>111.41148295672076</v>
      </c>
      <c r="G5" s="20">
        <v>21</v>
      </c>
      <c r="H5" s="20" t="s">
        <v>312</v>
      </c>
      <c r="I5" s="20">
        <f>SUMIF('Kunnittain 2021'!$D$8:$D$300,G5,'Kunnittain 2021'!E$8:E$300)</f>
        <v>1011916</v>
      </c>
      <c r="J5" s="21">
        <f>SUMIF('Kunnittain 2021'!$D$8:$D$300,G5,'Kunnittain 2021'!$L$8:$L$300)</f>
        <v>102937304.23547171</v>
      </c>
      <c r="K5" s="25">
        <f t="shared" si="3"/>
        <v>101.72514737929997</v>
      </c>
    </row>
    <row r="6" spans="1:11" x14ac:dyDescent="0.25">
      <c r="A6" s="20">
        <v>4</v>
      </c>
      <c r="B6" s="20" t="s">
        <v>295</v>
      </c>
      <c r="C6" s="20">
        <f>SUMIF('Kunnittain 2021'!$C$8:$C$300,A6,'Kunnittain 2021'!E$8:E$300)</f>
        <v>216752</v>
      </c>
      <c r="D6" s="21">
        <f>SUMIF('Kunnittain 2021'!$C$8:$C$300,$A6,'Kunnittain 2021'!$L$8:$L$300)</f>
        <v>22488466.03863506</v>
      </c>
      <c r="E6" s="25">
        <f t="shared" si="2"/>
        <v>103.75205782938593</v>
      </c>
      <c r="G6" s="20">
        <v>22</v>
      </c>
      <c r="H6" s="20" t="s">
        <v>313</v>
      </c>
      <c r="I6" s="20">
        <f>SUMIF('Kunnittain 2021'!$D$8:$D$300,G6,'Kunnittain 2021'!E$8:E$300)</f>
        <v>818157</v>
      </c>
      <c r="J6" s="21">
        <f>SUMIF('Kunnittain 2021'!$D$8:$D$300,G6,'Kunnittain 2021'!$L$8:$L$300)</f>
        <v>76190247.99922505</v>
      </c>
      <c r="K6" s="25">
        <f t="shared" si="3"/>
        <v>93.124238989857758</v>
      </c>
    </row>
    <row r="7" spans="1:11" x14ac:dyDescent="0.25">
      <c r="A7" s="20">
        <v>5</v>
      </c>
      <c r="B7" s="20" t="s">
        <v>296</v>
      </c>
      <c r="C7" s="20">
        <f>SUMIF('Kunnittain 2021'!$C$8:$C$300,A7,'Kunnittain 2021'!E$8:E$300)</f>
        <v>170925</v>
      </c>
      <c r="D7" s="21">
        <f>SUMIF('Kunnittain 2021'!$C$8:$C$300,$A7,'Kunnittain 2021'!$L$8:$L$300)</f>
        <v>16616210.726759199</v>
      </c>
      <c r="E7" s="25">
        <f t="shared" si="2"/>
        <v>97.213460446155906</v>
      </c>
      <c r="G7" s="20">
        <v>23</v>
      </c>
      <c r="H7" s="20" t="s">
        <v>314</v>
      </c>
      <c r="I7" s="20">
        <f>SUMIF('Kunnittain 2021'!$D$8:$D$300,G7,'Kunnittain 2021'!E$8:E$300)</f>
        <v>595782</v>
      </c>
      <c r="J7" s="21">
        <f>SUMIF('Kunnittain 2021'!$D$8:$D$300,G7,'Kunnittain 2021'!$L$8:$L$300)</f>
        <v>57506814.074768819</v>
      </c>
      <c r="K7" s="25">
        <f t="shared" si="3"/>
        <v>96.523248562005591</v>
      </c>
    </row>
    <row r="8" spans="1:11" x14ac:dyDescent="0.25">
      <c r="A8" s="20">
        <v>6</v>
      </c>
      <c r="B8" s="20" t="s">
        <v>297</v>
      </c>
      <c r="C8" s="20">
        <f>SUMIF('Kunnittain 2021'!$C$8:$C$300,A8,'Kunnittain 2021'!E$8:E$300)</f>
        <v>517666</v>
      </c>
      <c r="D8" s="21">
        <f>SUMIF('Kunnittain 2021'!$C$8:$C$300,$A8,'Kunnittain 2021'!$L$8:$L$300)</f>
        <v>52494411.536173016</v>
      </c>
      <c r="E8" s="25">
        <f t="shared" si="2"/>
        <v>101.40594811359644</v>
      </c>
      <c r="G8" s="20">
        <v>24</v>
      </c>
      <c r="H8" s="20" t="s">
        <v>315</v>
      </c>
      <c r="I8" s="20">
        <f>SUMIF('Kunnittain 2021'!$D$8:$D$300,G8,'Kunnittain 2021'!E$8:E$300)</f>
        <v>537713</v>
      </c>
      <c r="J8" s="21">
        <f>SUMIF('Kunnittain 2021'!$D$8:$D$300,G8,'Kunnittain 2021'!$L$8:$L$300)</f>
        <v>52819023.45837941</v>
      </c>
      <c r="K8" s="25">
        <f t="shared" si="3"/>
        <v>98.229024513782278</v>
      </c>
    </row>
    <row r="9" spans="1:11" x14ac:dyDescent="0.25">
      <c r="A9" s="20">
        <v>7</v>
      </c>
      <c r="B9" s="20" t="s">
        <v>298</v>
      </c>
      <c r="C9" s="20">
        <f>SUMIF('Kunnittain 2021'!$C$8:$C$300,A9,'Kunnittain 2021'!E$8:E$300)</f>
        <v>199604</v>
      </c>
      <c r="D9" s="21">
        <f>SUMIF('Kunnittain 2021'!$C$8:$C$300,$A9,'Kunnittain 2021'!$L$8:$L$300)</f>
        <v>19616065.586976193</v>
      </c>
      <c r="E9" s="25">
        <f t="shared" si="2"/>
        <v>98.27491226115805</v>
      </c>
      <c r="G9" s="20">
        <v>25</v>
      </c>
      <c r="H9" s="20" t="s">
        <v>316</v>
      </c>
      <c r="I9" s="20">
        <f>SUMIF('Kunnittain 2021'!$D$8:$D$300,G9,'Kunnittain 2021'!E$8:E$300)</f>
        <v>290025</v>
      </c>
      <c r="J9" s="21">
        <f>SUMIF('Kunnittain 2021'!$D$8:$D$300,G9,'Kunnittain 2021'!$L$8:$L$300)</f>
        <v>29140129.281528778</v>
      </c>
      <c r="K9" s="25">
        <f t="shared" si="3"/>
        <v>100.47454282054574</v>
      </c>
    </row>
    <row r="10" spans="1:11" x14ac:dyDescent="0.25">
      <c r="A10" s="20">
        <v>8</v>
      </c>
      <c r="B10" s="20" t="s">
        <v>299</v>
      </c>
      <c r="C10" s="20">
        <f>SUMIF('Kunnittain 2021'!$C$8:$C$300,A10,'Kunnittain 2021'!E$8:E$300)</f>
        <v>171167</v>
      </c>
      <c r="D10" s="21">
        <f>SUMIF('Kunnittain 2021'!$C$8:$C$300,$A10,'Kunnittain 2021'!$L$8:$L$300)</f>
        <v>17177899.070539545</v>
      </c>
      <c r="E10" s="25">
        <f t="shared" si="2"/>
        <v>100.35754012478775</v>
      </c>
      <c r="G10" s="20">
        <v>26</v>
      </c>
      <c r="H10" s="20" t="s">
        <v>317</v>
      </c>
      <c r="I10" s="20">
        <f>SUMIF('Kunnittain 2021'!$D$8:$D$300,G10,'Kunnittain 2021'!E$8:E$300)</f>
        <v>46378</v>
      </c>
      <c r="J10" s="21">
        <f>SUMIF('Kunnittain 2021'!$D$8:$D$300,G10,'Kunnittain 2021'!$L$8:$L$300)</f>
        <v>5031617.7328702221</v>
      </c>
      <c r="K10" s="25">
        <f t="shared" si="3"/>
        <v>108.4914772709091</v>
      </c>
    </row>
    <row r="11" spans="1:11" x14ac:dyDescent="0.25">
      <c r="A11" s="20">
        <v>9</v>
      </c>
      <c r="B11" s="20" t="s">
        <v>300</v>
      </c>
      <c r="C11" s="20">
        <f>SUMIF('Kunnittain 2021'!$C$8:$C$300,A11,'Kunnittain 2021'!E$8:E$300)</f>
        <v>127757</v>
      </c>
      <c r="D11" s="21">
        <f>SUMIF('Kunnittain 2021'!$C$8:$C$300,$A11,'Kunnittain 2021'!$L$8:$L$300)</f>
        <v>12954545.198273342</v>
      </c>
      <c r="E11" s="25">
        <f t="shared" si="2"/>
        <v>101.39988570703242</v>
      </c>
    </row>
    <row r="12" spans="1:11" x14ac:dyDescent="0.25">
      <c r="A12" s="20">
        <v>10</v>
      </c>
      <c r="B12" s="20" t="s">
        <v>301</v>
      </c>
      <c r="C12" s="20">
        <f>SUMIF('Kunnittain 2021'!$C$8:$C$300,A12,'Kunnittain 2021'!E$8:E$300)</f>
        <v>142335</v>
      </c>
      <c r="D12" s="21">
        <f>SUMIF('Kunnittain 2021'!$C$8:$C$300,$A12,'Kunnittain 2021'!$L$8:$L$300)</f>
        <v>14888141.358857866</v>
      </c>
      <c r="E12" s="25">
        <f t="shared" si="2"/>
        <v>104.59929995333451</v>
      </c>
      <c r="J12" s="30" t="s">
        <v>340</v>
      </c>
      <c r="K12" s="31">
        <f>MIN(K4:K10)</f>
        <v>93.124238989857758</v>
      </c>
    </row>
    <row r="13" spans="1:11" x14ac:dyDescent="0.25">
      <c r="A13" s="20">
        <v>11</v>
      </c>
      <c r="B13" s="20" t="s">
        <v>302</v>
      </c>
      <c r="C13" s="20">
        <f>SUMIF('Kunnittain 2021'!$C$8:$C$300,A13,'Kunnittain 2021'!E$8:E$300)</f>
        <v>244236</v>
      </c>
      <c r="D13" s="21">
        <f>SUMIF('Kunnittain 2021'!$C$8:$C$300,$A13,'Kunnittain 2021'!$L$8:$L$300)</f>
        <v>24333193.590675961</v>
      </c>
      <c r="E13" s="25">
        <f t="shared" si="2"/>
        <v>99.629839952652191</v>
      </c>
      <c r="J13" s="30" t="s">
        <v>341</v>
      </c>
      <c r="K13" s="31">
        <f>MAX(K4:K10)</f>
        <v>133.35021939280838</v>
      </c>
    </row>
    <row r="14" spans="1:11" x14ac:dyDescent="0.25">
      <c r="A14" s="20">
        <v>12</v>
      </c>
      <c r="B14" s="20" t="s">
        <v>303</v>
      </c>
      <c r="C14" s="20">
        <f>SUMIF('Kunnittain 2021'!$C$8:$C$300,A14,'Kunnittain 2021'!E$8:E$300)</f>
        <v>161211</v>
      </c>
      <c r="D14" s="21">
        <f>SUMIF('Kunnittain 2021'!$C$8:$C$300,$A14,'Kunnittain 2021'!$L$8:$L$300)</f>
        <v>16034889.568236496</v>
      </c>
      <c r="E14" s="25">
        <f t="shared" si="2"/>
        <v>99.465232324323381</v>
      </c>
    </row>
    <row r="15" spans="1:11" x14ac:dyDescent="0.25">
      <c r="A15" s="20">
        <v>13</v>
      </c>
      <c r="B15" s="20" t="s">
        <v>304</v>
      </c>
      <c r="C15" s="20">
        <f>SUMIF('Kunnittain 2021'!$C$8:$C$300,A15,'Kunnittain 2021'!E$8:E$300)</f>
        <v>275104</v>
      </c>
      <c r="D15" s="21">
        <f>SUMIF('Kunnittain 2021'!$C$8:$C$300,$A15,'Kunnittain 2021'!$L$8:$L$300)</f>
        <v>28204682.17454423</v>
      </c>
      <c r="E15" s="25">
        <f t="shared" si="2"/>
        <v>102.52370803239586</v>
      </c>
    </row>
    <row r="16" spans="1:11" x14ac:dyDescent="0.25">
      <c r="A16" s="20">
        <v>14</v>
      </c>
      <c r="B16" s="20" t="s">
        <v>305</v>
      </c>
      <c r="C16" s="20">
        <f>SUMIF('Kunnittain 2021'!$C$8:$C$300,A16,'Kunnittain 2021'!E$8:E$300)</f>
        <v>188685</v>
      </c>
      <c r="D16" s="21">
        <f>SUMIF('Kunnittain 2021'!$C$8:$C$300,$A16,'Kunnittain 2021'!$L$8:$L$300)</f>
        <v>18183199.896890644</v>
      </c>
      <c r="E16" s="25">
        <f t="shared" si="2"/>
        <v>96.368020228903433</v>
      </c>
    </row>
    <row r="17" spans="1:11" x14ac:dyDescent="0.25">
      <c r="A17" s="20">
        <v>15</v>
      </c>
      <c r="B17" s="20" t="s">
        <v>306</v>
      </c>
      <c r="C17" s="20">
        <f>SUMIF('Kunnittain 2021'!$C$8:$C$300,A17,'Kunnittain 2021'!E$8:E$300)</f>
        <v>180445</v>
      </c>
      <c r="D17" s="21">
        <f>SUMIF('Kunnittain 2021'!$C$8:$C$300,$A17,'Kunnittain 2021'!$L$8:$L$300)</f>
        <v>18485080.152996458</v>
      </c>
      <c r="E17" s="25">
        <f t="shared" si="2"/>
        <v>102.44163126158362</v>
      </c>
    </row>
    <row r="18" spans="1:11" x14ac:dyDescent="0.25">
      <c r="A18" s="20">
        <v>16</v>
      </c>
      <c r="B18" s="20" t="s">
        <v>307</v>
      </c>
      <c r="C18" s="20">
        <f>SUMIF('Kunnittain 2021'!$C$8:$C$300,A18,'Kunnittain 2021'!E$8:E$300)</f>
        <v>68158</v>
      </c>
      <c r="D18" s="21">
        <f>SUMIF('Kunnittain 2021'!$C$8:$C$300,$A18,'Kunnittain 2021'!$L$8:$L$300)</f>
        <v>7107461.8449272141</v>
      </c>
      <c r="E18" s="25">
        <f t="shared" si="2"/>
        <v>104.27920192680557</v>
      </c>
    </row>
    <row r="19" spans="1:11" x14ac:dyDescent="0.25">
      <c r="A19" s="20">
        <v>17</v>
      </c>
      <c r="B19" s="20" t="s">
        <v>308</v>
      </c>
      <c r="C19" s="20">
        <f>SUMIF('Kunnittain 2021'!$C$8:$C$300,A19,'Kunnittain 2021'!E$8:E$300)</f>
        <v>412830</v>
      </c>
      <c r="D19" s="21">
        <f>SUMIF('Kunnittain 2021'!$C$8:$C$300,$A19,'Kunnittain 2021'!$L$8:$L$300)</f>
        <v>40094473.354910538</v>
      </c>
      <c r="E19" s="25">
        <f t="shared" si="2"/>
        <v>97.121026463460836</v>
      </c>
    </row>
    <row r="20" spans="1:11" x14ac:dyDescent="0.25">
      <c r="A20" s="20">
        <v>18</v>
      </c>
      <c r="B20" s="20" t="s">
        <v>309</v>
      </c>
      <c r="C20" s="20">
        <f>SUMIF('Kunnittain 2021'!$C$8:$C$300,A20,'Kunnittain 2021'!E$8:E$300)</f>
        <v>72306</v>
      </c>
      <c r="D20" s="21">
        <f>SUMIF('Kunnittain 2021'!$C$8:$C$300,$A20,'Kunnittain 2021'!$L$8:$L$300)</f>
        <v>7026988.8229436353</v>
      </c>
      <c r="E20" s="25">
        <f t="shared" si="2"/>
        <v>97.184034837269877</v>
      </c>
    </row>
    <row r="21" spans="1:11" x14ac:dyDescent="0.25">
      <c r="A21" s="20">
        <v>19</v>
      </c>
      <c r="B21" s="20" t="s">
        <v>310</v>
      </c>
      <c r="C21" s="20">
        <f>SUMIF('Kunnittain 2021'!$C$8:$C$300,A21,'Kunnittain 2021'!E$8:E$300)</f>
        <v>177161</v>
      </c>
      <c r="D21" s="21">
        <f>SUMIF('Kunnittain 2021'!$C$8:$C$300,$A21,'Kunnittain 2021'!$L$8:$L$300)</f>
        <v>17263501.789553914</v>
      </c>
      <c r="E21" s="25">
        <f t="shared" si="2"/>
        <v>97.445271755939032</v>
      </c>
    </row>
    <row r="22" spans="1:11" x14ac:dyDescent="0.25">
      <c r="A22" s="3"/>
      <c r="B22" s="3"/>
      <c r="C22" s="3"/>
      <c r="D22" s="3"/>
      <c r="E22" s="26"/>
      <c r="G22" s="15"/>
    </row>
    <row r="23" spans="1:11" x14ac:dyDescent="0.25">
      <c r="A23" s="28"/>
      <c r="B23" s="28"/>
      <c r="C23" s="28"/>
      <c r="D23" s="30" t="s">
        <v>340</v>
      </c>
      <c r="E23" s="31">
        <f>MIN(E4:E21)</f>
        <v>96.368020228903433</v>
      </c>
    </row>
    <row r="24" spans="1:11" x14ac:dyDescent="0.25">
      <c r="A24" s="28"/>
      <c r="B24" s="28"/>
      <c r="C24" s="28"/>
      <c r="D24" s="30" t="s">
        <v>341</v>
      </c>
      <c r="E24" s="31">
        <f>MAX(E4:E21)</f>
        <v>136.12501444405592</v>
      </c>
    </row>
    <row r="25" spans="1:11" x14ac:dyDescent="0.25">
      <c r="A25" s="28"/>
      <c r="B25" s="28"/>
      <c r="C25" s="28"/>
      <c r="D25" s="28"/>
      <c r="E25" s="28"/>
    </row>
    <row r="26" spans="1:11" x14ac:dyDescent="0.25">
      <c r="A26" s="28"/>
      <c r="B26" s="28"/>
      <c r="C26" s="28"/>
      <c r="D26" s="28"/>
      <c r="E26" s="28"/>
    </row>
    <row r="27" spans="1:11" x14ac:dyDescent="0.25">
      <c r="A27" s="28"/>
      <c r="B27" s="28"/>
      <c r="C27" s="28"/>
      <c r="D27" s="28"/>
      <c r="E27" s="28"/>
    </row>
    <row r="28" spans="1:11" x14ac:dyDescent="0.25">
      <c r="A28" s="28"/>
      <c r="B28" s="28"/>
      <c r="C28" s="28"/>
      <c r="D28" s="28"/>
      <c r="E28" s="28"/>
    </row>
    <row r="29" spans="1:11" ht="60" customHeight="1" x14ac:dyDescent="0.25">
      <c r="A29" s="56" t="s">
        <v>347</v>
      </c>
      <c r="B29" s="56"/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15.6" x14ac:dyDescent="0.3">
      <c r="B30" s="5"/>
      <c r="C30" s="5"/>
      <c r="D30" s="5"/>
      <c r="E30" s="22"/>
      <c r="F30" s="5"/>
    </row>
    <row r="31" spans="1:11" x14ac:dyDescent="0.25">
      <c r="B31" s="5"/>
      <c r="C31" s="5"/>
      <c r="D31" s="5"/>
      <c r="E31" s="5"/>
      <c r="F31" s="5"/>
    </row>
    <row r="33" spans="1:11" ht="15.6" x14ac:dyDescent="0.3">
      <c r="A33" s="15" t="s">
        <v>320</v>
      </c>
      <c r="B33" s="15" t="s">
        <v>322</v>
      </c>
      <c r="C33" s="7" t="s">
        <v>336</v>
      </c>
      <c r="D33" s="23" t="s">
        <v>318</v>
      </c>
      <c r="E33" s="24" t="s">
        <v>330</v>
      </c>
      <c r="G33" s="27" t="s">
        <v>331</v>
      </c>
      <c r="H33" s="28" t="s">
        <v>321</v>
      </c>
      <c r="I33" s="7" t="s">
        <v>336</v>
      </c>
      <c r="J33" s="23" t="s">
        <v>318</v>
      </c>
      <c r="K33" s="24" t="s">
        <v>330</v>
      </c>
    </row>
    <row r="34" spans="1:11" ht="15.6" x14ac:dyDescent="0.3">
      <c r="B34" s="16" t="s">
        <v>3</v>
      </c>
      <c r="C34" s="17">
        <f>SUM(C35:C52)</f>
        <v>5495408</v>
      </c>
      <c r="D34" s="18">
        <f t="shared" ref="D34" si="4">SUM(D35:D52)</f>
        <v>46387142.395333104</v>
      </c>
      <c r="E34" s="19">
        <f>D34/C34</f>
        <v>8.4410734189951153</v>
      </c>
      <c r="H34" s="16" t="s">
        <v>3</v>
      </c>
      <c r="I34" s="17">
        <f>SUM(I35:I52)</f>
        <v>5495408</v>
      </c>
      <c r="J34" s="18">
        <f t="shared" ref="J34" si="5">SUM(J35:J52)</f>
        <v>46387142.395333096</v>
      </c>
      <c r="K34" s="19">
        <f>J34/I34</f>
        <v>8.4410734189951135</v>
      </c>
    </row>
    <row r="35" spans="1:11" x14ac:dyDescent="0.25">
      <c r="A35" s="20">
        <v>1</v>
      </c>
      <c r="B35" s="20" t="s">
        <v>0</v>
      </c>
      <c r="C35" s="20">
        <f>SUMIF('Kunnittain 2021'!$C$8:$C$300,A35,'Kunnittain 2021'!E$8:E$300)</f>
        <v>1689725</v>
      </c>
      <c r="D35" s="21">
        <f>SUMIF('Kunnittain 2021'!$C$8:$C$300,$A35,'Kunnittain 2021'!$O$8:$O$300)</f>
        <v>15714577.734950557</v>
      </c>
      <c r="E35" s="25">
        <f t="shared" ref="E35:E52" si="6">D35/C35</f>
        <v>9.3000800337040399</v>
      </c>
      <c r="G35" s="20">
        <v>20</v>
      </c>
      <c r="H35" s="20" t="s">
        <v>311</v>
      </c>
      <c r="I35" s="20">
        <f>SUMIF('Kunnittain 2021'!$D$8:$D$300,G35,'Kunnittain 2021'!E$8:E$300)</f>
        <v>2195437</v>
      </c>
      <c r="J35" s="21">
        <f>SUMIF('Kunnittain 2021'!$D$8:$D$300,G35,'Kunnittain 2021'!$O$8:$O$300)</f>
        <v>19400458.499778565</v>
      </c>
      <c r="K35" s="25">
        <f t="shared" ref="K35:K41" si="7">J35/I35</f>
        <v>8.8367183844394379</v>
      </c>
    </row>
    <row r="36" spans="1:11" x14ac:dyDescent="0.25">
      <c r="A36" s="20">
        <v>2</v>
      </c>
      <c r="B36" s="20" t="s">
        <v>294</v>
      </c>
      <c r="C36" s="20">
        <f>SUMIF('Kunnittain 2021'!$C$8:$C$300,A36,'Kunnittain 2021'!E$8:E$300)</f>
        <v>479341</v>
      </c>
      <c r="D36" s="21">
        <f>SUMIF('Kunnittain 2021'!$C$8:$C$300,$A36,'Kunnittain 2021'!$O$8:$O$300)</f>
        <v>3914292.0353025929</v>
      </c>
      <c r="E36" s="25">
        <f t="shared" si="6"/>
        <v>8.1659862922274389</v>
      </c>
      <c r="G36" s="20">
        <v>21</v>
      </c>
      <c r="H36" s="20" t="s">
        <v>312</v>
      </c>
      <c r="I36" s="20">
        <f>SUMIF('Kunnittain 2021'!$D$8:$D$300,G36,'Kunnittain 2021'!E$8:E$300)</f>
        <v>1011916</v>
      </c>
      <c r="J36" s="21">
        <f>SUMIF('Kunnittain 2021'!$D$8:$D$300,G36,'Kunnittain 2021'!$O$8:$O$300)</f>
        <v>8552404.682112962</v>
      </c>
      <c r="K36" s="25">
        <f t="shared" si="7"/>
        <v>8.4516942929185443</v>
      </c>
    </row>
    <row r="37" spans="1:11" x14ac:dyDescent="0.25">
      <c r="A37" s="20">
        <v>4</v>
      </c>
      <c r="B37" s="20" t="s">
        <v>295</v>
      </c>
      <c r="C37" s="20">
        <f>SUMIF('Kunnittain 2021'!$C$8:$C$300,A37,'Kunnittain 2021'!E$8:E$300)</f>
        <v>216752</v>
      </c>
      <c r="D37" s="21">
        <f>SUMIF('Kunnittain 2021'!$C$8:$C$300,$A37,'Kunnittain 2021'!$O$8:$O$300)</f>
        <v>1783420.62965994</v>
      </c>
      <c r="E37" s="25">
        <f t="shared" si="6"/>
        <v>8.2279315976781753</v>
      </c>
      <c r="G37" s="20">
        <v>22</v>
      </c>
      <c r="H37" s="20" t="s">
        <v>313</v>
      </c>
      <c r="I37" s="20">
        <f>SUMIF('Kunnittain 2021'!$D$8:$D$300,G37,'Kunnittain 2021'!E$8:E$300)</f>
        <v>818157</v>
      </c>
      <c r="J37" s="21">
        <f>SUMIF('Kunnittain 2021'!$D$8:$D$300,G37,'Kunnittain 2021'!$O$8:$O$300)</f>
        <v>7051844.5329708019</v>
      </c>
      <c r="K37" s="25">
        <f t="shared" si="7"/>
        <v>8.619182544390382</v>
      </c>
    </row>
    <row r="38" spans="1:11" x14ac:dyDescent="0.25">
      <c r="A38" s="20">
        <v>5</v>
      </c>
      <c r="B38" s="20" t="s">
        <v>296</v>
      </c>
      <c r="C38" s="20">
        <f>SUMIF('Kunnittain 2021'!$C$8:$C$300,A38,'Kunnittain 2021'!E$8:E$300)</f>
        <v>170925</v>
      </c>
      <c r="D38" s="21">
        <f>SUMIF('Kunnittain 2021'!$C$8:$C$300,$A38,'Kunnittain 2021'!$O$8:$O$300)</f>
        <v>1433899.2402920611</v>
      </c>
      <c r="E38" s="25">
        <f t="shared" si="6"/>
        <v>8.3890550843472926</v>
      </c>
      <c r="G38" s="20">
        <v>23</v>
      </c>
      <c r="H38" s="20" t="s">
        <v>314</v>
      </c>
      <c r="I38" s="20">
        <f>SUMIF('Kunnittain 2021'!$D$8:$D$300,G38,'Kunnittain 2021'!E$8:E$300)</f>
        <v>595782</v>
      </c>
      <c r="J38" s="21">
        <f>SUMIF('Kunnittain 2021'!$D$8:$D$300,G38,'Kunnittain 2021'!$O$8:$O$300)</f>
        <v>4761363.8681279505</v>
      </c>
      <c r="K38" s="25">
        <f t="shared" si="7"/>
        <v>7.9917887215927141</v>
      </c>
    </row>
    <row r="39" spans="1:11" x14ac:dyDescent="0.25">
      <c r="A39" s="20">
        <v>6</v>
      </c>
      <c r="B39" s="20" t="s">
        <v>297</v>
      </c>
      <c r="C39" s="20">
        <f>SUMIF('Kunnittain 2021'!$C$8:$C$300,A39,'Kunnittain 2021'!E$8:E$300)</f>
        <v>517666</v>
      </c>
      <c r="D39" s="21">
        <f>SUMIF('Kunnittain 2021'!$C$8:$C$300,$A39,'Kunnittain 2021'!$O$8:$O$300)</f>
        <v>4331514.4070993578</v>
      </c>
      <c r="E39" s="25">
        <f t="shared" si="6"/>
        <v>8.3673921159576974</v>
      </c>
      <c r="G39" s="20">
        <v>24</v>
      </c>
      <c r="H39" s="20" t="s">
        <v>315</v>
      </c>
      <c r="I39" s="20">
        <f>SUMIF('Kunnittain 2021'!$D$8:$D$300,G39,'Kunnittain 2021'!E$8:E$300)</f>
        <v>537713</v>
      </c>
      <c r="J39" s="21">
        <f>SUMIF('Kunnittain 2021'!$D$8:$D$300,G39,'Kunnittain 2021'!$O$8:$O$300)</f>
        <v>4197515.251878948</v>
      </c>
      <c r="K39" s="25">
        <f t="shared" si="7"/>
        <v>7.8062372527332382</v>
      </c>
    </row>
    <row r="40" spans="1:11" x14ac:dyDescent="0.25">
      <c r="A40" s="20">
        <v>7</v>
      </c>
      <c r="B40" s="20" t="s">
        <v>298</v>
      </c>
      <c r="C40" s="20">
        <f>SUMIF('Kunnittain 2021'!$C$8:$C$300,A40,'Kunnittain 2021'!E$8:E$300)</f>
        <v>199604</v>
      </c>
      <c r="D40" s="21">
        <f>SUMIF('Kunnittain 2021'!$C$8:$C$300,$A40,'Kunnittain 2021'!$O$8:$O$300)</f>
        <v>1626640.7532186217</v>
      </c>
      <c r="E40" s="25">
        <f t="shared" si="6"/>
        <v>8.1493394582203855</v>
      </c>
      <c r="G40" s="20">
        <v>25</v>
      </c>
      <c r="H40" s="20" t="s">
        <v>316</v>
      </c>
      <c r="I40" s="20">
        <f>SUMIF('Kunnittain 2021'!$D$8:$D$300,G40,'Kunnittain 2021'!E$8:E$300)</f>
        <v>290025</v>
      </c>
      <c r="J40" s="21">
        <f>SUMIF('Kunnittain 2021'!$D$8:$D$300,G40,'Kunnittain 2021'!$O$8:$O$300)</f>
        <v>2094378.1029678711</v>
      </c>
      <c r="K40" s="25">
        <f t="shared" si="7"/>
        <v>7.2213709265334751</v>
      </c>
    </row>
    <row r="41" spans="1:11" x14ac:dyDescent="0.25">
      <c r="A41" s="20">
        <v>8</v>
      </c>
      <c r="B41" s="20" t="s">
        <v>299</v>
      </c>
      <c r="C41" s="20">
        <f>SUMIF('Kunnittain 2021'!$C$8:$C$300,A41,'Kunnittain 2021'!E$8:E$300)</f>
        <v>171167</v>
      </c>
      <c r="D41" s="21">
        <f>SUMIF('Kunnittain 2021'!$C$8:$C$300,$A41,'Kunnittain 2021'!$O$8:$O$300)</f>
        <v>1453302.0846084307</v>
      </c>
      <c r="E41" s="25">
        <f t="shared" si="6"/>
        <v>8.4905506587626753</v>
      </c>
      <c r="G41" s="20">
        <v>26</v>
      </c>
      <c r="H41" s="20" t="s">
        <v>317</v>
      </c>
      <c r="I41" s="20">
        <f>SUMIF('Kunnittain 2021'!$D$8:$D$300,G41,'Kunnittain 2021'!E$8:E$300)</f>
        <v>46378</v>
      </c>
      <c r="J41" s="21">
        <f>SUMIF('Kunnittain 2021'!$D$8:$D$300,G41,'Kunnittain 2021'!$O$8:$O$300)</f>
        <v>329177.45749599527</v>
      </c>
      <c r="K41" s="25">
        <f t="shared" si="7"/>
        <v>7.0977070485142795</v>
      </c>
    </row>
    <row r="42" spans="1:11" x14ac:dyDescent="0.25">
      <c r="A42" s="20">
        <v>9</v>
      </c>
      <c r="B42" s="20" t="s">
        <v>300</v>
      </c>
      <c r="C42" s="20">
        <f>SUMIF('Kunnittain 2021'!$C$8:$C$300,A42,'Kunnittain 2021'!E$8:E$300)</f>
        <v>127757</v>
      </c>
      <c r="D42" s="21">
        <f>SUMIF('Kunnittain 2021'!$C$8:$C$300,$A42,'Kunnittain 2021'!$O$8:$O$300)</f>
        <v>1047831.6923829828</v>
      </c>
      <c r="E42" s="25">
        <f t="shared" si="6"/>
        <v>8.2017556171715267</v>
      </c>
    </row>
    <row r="43" spans="1:11" x14ac:dyDescent="0.25">
      <c r="A43" s="20">
        <v>10</v>
      </c>
      <c r="B43" s="20" t="s">
        <v>301</v>
      </c>
      <c r="C43" s="20">
        <f>SUMIF('Kunnittain 2021'!$C$8:$C$300,A43,'Kunnittain 2021'!E$8:E$300)</f>
        <v>142335</v>
      </c>
      <c r="D43" s="21">
        <f>SUMIF('Kunnittain 2021'!$C$8:$C$300,$A43,'Kunnittain 2021'!$O$8:$O$300)</f>
        <v>1129077.2092559861</v>
      </c>
      <c r="E43" s="25">
        <f t="shared" si="6"/>
        <v>7.9325338761090816</v>
      </c>
      <c r="J43" s="30" t="s">
        <v>340</v>
      </c>
      <c r="K43" s="31">
        <f>MIN(K35:K41)</f>
        <v>7.0977070485142795</v>
      </c>
    </row>
    <row r="44" spans="1:11" x14ac:dyDescent="0.25">
      <c r="A44" s="20">
        <v>11</v>
      </c>
      <c r="B44" s="20" t="s">
        <v>302</v>
      </c>
      <c r="C44" s="20">
        <f>SUMIF('Kunnittain 2021'!$C$8:$C$300,A44,'Kunnittain 2021'!E$8:E$300)</f>
        <v>244236</v>
      </c>
      <c r="D44" s="21">
        <f>SUMIF('Kunnittain 2021'!$C$8:$C$300,$A44,'Kunnittain 2021'!$O$8:$O$300)</f>
        <v>1934799.9858802794</v>
      </c>
      <c r="E44" s="25">
        <f t="shared" si="6"/>
        <v>7.921846025484693</v>
      </c>
      <c r="J44" s="30" t="s">
        <v>341</v>
      </c>
      <c r="K44" s="31">
        <f>MAX(K35:K41)</f>
        <v>8.8367183844394379</v>
      </c>
    </row>
    <row r="45" spans="1:11" x14ac:dyDescent="0.25">
      <c r="A45" s="20">
        <v>12</v>
      </c>
      <c r="B45" s="20" t="s">
        <v>303</v>
      </c>
      <c r="C45" s="20">
        <f>SUMIF('Kunnittain 2021'!$C$8:$C$300,A45,'Kunnittain 2021'!E$8:E$300)</f>
        <v>161211</v>
      </c>
      <c r="D45" s="21">
        <f>SUMIF('Kunnittain 2021'!$C$8:$C$300,$A45,'Kunnittain 2021'!$O$8:$O$300)</f>
        <v>1196033.3444468856</v>
      </c>
      <c r="E45" s="25">
        <f t="shared" si="6"/>
        <v>7.4190554270297042</v>
      </c>
    </row>
    <row r="46" spans="1:11" x14ac:dyDescent="0.25">
      <c r="A46" s="20">
        <v>13</v>
      </c>
      <c r="B46" s="20" t="s">
        <v>304</v>
      </c>
      <c r="C46" s="20">
        <f>SUMIF('Kunnittain 2021'!$C$8:$C$300,A46,'Kunnittain 2021'!E$8:E$300)</f>
        <v>275104</v>
      </c>
      <c r="D46" s="21">
        <f>SUMIF('Kunnittain 2021'!$C$8:$C$300,$A46,'Kunnittain 2021'!$O$8:$O$300)</f>
        <v>2151269.7685758839</v>
      </c>
      <c r="E46" s="25">
        <f t="shared" si="6"/>
        <v>7.8198418364541551</v>
      </c>
    </row>
    <row r="47" spans="1:11" x14ac:dyDescent="0.25">
      <c r="A47" s="20">
        <v>14</v>
      </c>
      <c r="B47" s="20" t="s">
        <v>305</v>
      </c>
      <c r="C47" s="20">
        <f>SUMIF('Kunnittain 2021'!$C$8:$C$300,A47,'Kunnittain 2021'!E$8:E$300)</f>
        <v>188685</v>
      </c>
      <c r="D47" s="21">
        <f>SUMIF('Kunnittain 2021'!$C$8:$C$300,$A47,'Kunnittain 2021'!$O$8:$O$300)</f>
        <v>1433638.689447992</v>
      </c>
      <c r="E47" s="25">
        <f t="shared" si="6"/>
        <v>7.5980533134482977</v>
      </c>
    </row>
    <row r="48" spans="1:11" x14ac:dyDescent="0.25">
      <c r="A48" s="20">
        <v>15</v>
      </c>
      <c r="B48" s="20" t="s">
        <v>306</v>
      </c>
      <c r="C48" s="20">
        <f>SUMIF('Kunnittain 2021'!$C$8:$C$300,A48,'Kunnittain 2021'!E$8:E$300)</f>
        <v>180445</v>
      </c>
      <c r="D48" s="21">
        <f>SUMIF('Kunnittain 2021'!$C$8:$C$300,$A48,'Kunnittain 2021'!$O$8:$O$300)</f>
        <v>1474510.2580530208</v>
      </c>
      <c r="E48" s="25">
        <f t="shared" si="6"/>
        <v>8.1715218379729055</v>
      </c>
    </row>
    <row r="49" spans="1:7" x14ac:dyDescent="0.25">
      <c r="A49" s="20">
        <v>16</v>
      </c>
      <c r="B49" s="20" t="s">
        <v>307</v>
      </c>
      <c r="C49" s="20">
        <f>SUMIF('Kunnittain 2021'!$C$8:$C$300,A49,'Kunnittain 2021'!E$8:E$300)</f>
        <v>68158</v>
      </c>
      <c r="D49" s="21">
        <f>SUMIF('Kunnittain 2021'!$C$8:$C$300,$A49,'Kunnittain 2021'!$O$8:$O$300)</f>
        <v>536635.47455043194</v>
      </c>
      <c r="E49" s="25">
        <f t="shared" si="6"/>
        <v>7.8734040692278517</v>
      </c>
    </row>
    <row r="50" spans="1:7" x14ac:dyDescent="0.25">
      <c r="A50" s="20">
        <v>17</v>
      </c>
      <c r="B50" s="20" t="s">
        <v>308</v>
      </c>
      <c r="C50" s="20">
        <f>SUMIF('Kunnittain 2021'!$C$8:$C$300,A50,'Kunnittain 2021'!E$8:E$300)</f>
        <v>412830</v>
      </c>
      <c r="D50" s="21">
        <f>SUMIF('Kunnittain 2021'!$C$8:$C$300,$A50,'Kunnittain 2021'!$O$8:$O$300)</f>
        <v>3228460.4346619826</v>
      </c>
      <c r="E50" s="25">
        <f t="shared" si="6"/>
        <v>7.8203144990964386</v>
      </c>
    </row>
    <row r="51" spans="1:7" x14ac:dyDescent="0.25">
      <c r="A51" s="20">
        <v>18</v>
      </c>
      <c r="B51" s="20" t="s">
        <v>309</v>
      </c>
      <c r="C51" s="20">
        <f>SUMIF('Kunnittain 2021'!$C$8:$C$300,A51,'Kunnittain 2021'!E$8:E$300)</f>
        <v>72306</v>
      </c>
      <c r="D51" s="21">
        <f>SUMIF('Kunnittain 2021'!$C$8:$C$300,$A51,'Kunnittain 2021'!$O$8:$O$300)</f>
        <v>558294.46256004297</v>
      </c>
      <c r="E51" s="25">
        <f t="shared" si="6"/>
        <v>7.721274341825616</v>
      </c>
    </row>
    <row r="52" spans="1:7" x14ac:dyDescent="0.25">
      <c r="A52" s="20">
        <v>19</v>
      </c>
      <c r="B52" s="20" t="s">
        <v>310</v>
      </c>
      <c r="C52" s="20">
        <f>SUMIF('Kunnittain 2021'!$C$8:$C$300,A52,'Kunnittain 2021'!E$8:E$300)</f>
        <v>177161</v>
      </c>
      <c r="D52" s="21">
        <f>SUMIF('Kunnittain 2021'!$C$8:$C$300,$A52,'Kunnittain 2021'!$O$8:$O$300)</f>
        <v>1438944.1903860481</v>
      </c>
      <c r="E52" s="25">
        <f t="shared" si="6"/>
        <v>8.1222401679040424</v>
      </c>
    </row>
    <row r="53" spans="1:7" x14ac:dyDescent="0.25">
      <c r="A53" s="3"/>
      <c r="B53" s="3"/>
      <c r="C53" s="3"/>
      <c r="D53" s="3"/>
      <c r="E53" s="26"/>
      <c r="G53" s="15"/>
    </row>
    <row r="54" spans="1:7" x14ac:dyDescent="0.25">
      <c r="A54" s="28"/>
      <c r="B54" s="28"/>
      <c r="C54" s="28"/>
      <c r="D54" s="30" t="s">
        <v>340</v>
      </c>
      <c r="E54" s="31">
        <f>MIN(E35:E52)</f>
        <v>7.4190554270297042</v>
      </c>
    </row>
    <row r="55" spans="1:7" x14ac:dyDescent="0.25">
      <c r="A55" s="28"/>
      <c r="B55" s="28"/>
      <c r="C55" s="28"/>
      <c r="D55" s="30" t="s">
        <v>341</v>
      </c>
      <c r="E55" s="31">
        <f>MAX(E35:E52)</f>
        <v>9.3000800337040399</v>
      </c>
    </row>
  </sheetData>
  <mergeCells count="1">
    <mergeCell ref="A29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Kunnittain 2020</vt:lpstr>
      <vt:lpstr>Kuntaryhmittäin 2020</vt:lpstr>
      <vt:lpstr>Kunnittain 2021</vt:lpstr>
      <vt:lpstr>Kuntaryhmät 2021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Salonen Ville (VM)</dc:creator>
  <cp:lastModifiedBy>Riikonen Olli</cp:lastModifiedBy>
  <cp:lastPrinted>2020-04-30T06:58:28Z</cp:lastPrinted>
  <dcterms:created xsi:type="dcterms:W3CDTF">2020-04-15T12:16:07Z</dcterms:created>
  <dcterms:modified xsi:type="dcterms:W3CDTF">2021-04-13T10:56:22Z</dcterms:modified>
</cp:coreProperties>
</file>